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roduct Sales - HQ\2024 Cookies\Sales Materials\"/>
    </mc:Choice>
  </mc:AlternateContent>
  <xr:revisionPtr revIDLastSave="0" documentId="13_ncr:1_{052B2211-6C58-4D12-9522-7C88566D99C8}" xr6:coauthVersionLast="47" xr6:coauthVersionMax="47" xr10:uidLastSave="{00000000-0000-0000-0000-000000000000}"/>
  <workbookProtection workbookAlgorithmName="SHA-512" workbookHashValue="qoVl+HNg7mUnAURGUIHdZ0gR/HmGZ0Edc1ewrodOpGP+krlvtpZrms9SDUaemiz/yctnFPix+d3Z9OWHhQbuyw==" workbookSaltValue="27ytI0g1rLJJXX0FkBs0Kw==" workbookSpinCount="100000" lockStructure="1"/>
  <bookViews>
    <workbookView xWindow="-108" yWindow="-108" windowWidth="23256" windowHeight="12576" tabRatio="793" xr2:uid="{00000000-000D-0000-FFFF-FFFF00000000}"/>
  </bookViews>
  <sheets>
    <sheet name="New Troops" sheetId="3" r:id="rId1"/>
    <sheet name="Returning Troops" sheetId="2" r:id="rId2"/>
    <sheet name="Service Center List" sheetId="17" r:id="rId3"/>
    <sheet name="PGAs by PAL" sheetId="21" state="hidden" r:id="rId4"/>
    <sheet name="PGAs by Area" sheetId="16" state="hidden" r:id="rId5"/>
    <sheet name="eBudde Report" sheetId="14" state="hidden" r:id="rId6"/>
    <sheet name="SU Quick Confirm" sheetId="9" state="hidden" r:id="rId7"/>
  </sheets>
  <externalReferences>
    <externalReference r:id="rId8"/>
  </externalReferences>
  <definedNames>
    <definedName name="_750r80" localSheetId="0">'[1]Returning Troops'!$A$46:$A$47</definedName>
    <definedName name="_750r80">'Returning Troops'!$A$38:$A$39</definedName>
    <definedName name="_xlnm._FilterDatabase" localSheetId="2" hidden="1">'Service Center List'!$A$1:$T$1</definedName>
    <definedName name="_xlnm._FilterDatabase" localSheetId="6" hidden="1">'SU Quick Confirm'!$B$3:$J$4</definedName>
    <definedName name="_xlnm.Print_Area" localSheetId="0">'New Troops'!$A$1:$K$34</definedName>
    <definedName name="_xlnm.Print_Area" localSheetId="1">'Returning Troops'!$A$1:$K$31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3" l="1"/>
  <c r="K6" i="9"/>
  <c r="I8" i="2" l="1"/>
  <c r="E8" i="2"/>
  <c r="E9" i="2"/>
  <c r="K674" i="14"/>
  <c r="M674" i="14" s="1"/>
  <c r="K673" i="14"/>
  <c r="M673" i="14" s="1"/>
  <c r="K672" i="14"/>
  <c r="M672" i="14" s="1"/>
  <c r="K671" i="14"/>
  <c r="M671" i="14" s="1"/>
  <c r="K670" i="14"/>
  <c r="M670" i="14" s="1"/>
  <c r="K669" i="14"/>
  <c r="M669" i="14" s="1"/>
  <c r="K668" i="14"/>
  <c r="M668" i="14" s="1"/>
  <c r="K667" i="14"/>
  <c r="M667" i="14" s="1"/>
  <c r="K666" i="14"/>
  <c r="M666" i="14" s="1"/>
  <c r="K665" i="14"/>
  <c r="M665" i="14" s="1"/>
  <c r="K664" i="14"/>
  <c r="M664" i="14" s="1"/>
  <c r="K663" i="14"/>
  <c r="M663" i="14" s="1"/>
  <c r="K662" i="14"/>
  <c r="M662" i="14" s="1"/>
  <c r="K661" i="14"/>
  <c r="M661" i="14" s="1"/>
  <c r="K660" i="14"/>
  <c r="M660" i="14" s="1"/>
  <c r="K659" i="14"/>
  <c r="M659" i="14" s="1"/>
  <c r="K658" i="14"/>
  <c r="M658" i="14" s="1"/>
  <c r="K657" i="14"/>
  <c r="M657" i="14" s="1"/>
  <c r="K656" i="14"/>
  <c r="M656" i="14" s="1"/>
  <c r="K655" i="14"/>
  <c r="M655" i="14" s="1"/>
  <c r="K654" i="14"/>
  <c r="M654" i="14" s="1"/>
  <c r="K653" i="14"/>
  <c r="M653" i="14" s="1"/>
  <c r="K652" i="14"/>
  <c r="M652" i="14" s="1"/>
  <c r="K651" i="14"/>
  <c r="M651" i="14" s="1"/>
  <c r="K650" i="14"/>
  <c r="M650" i="14" s="1"/>
  <c r="K649" i="14"/>
  <c r="M649" i="14" s="1"/>
  <c r="K648" i="14"/>
  <c r="M648" i="14" s="1"/>
  <c r="K647" i="14"/>
  <c r="M647" i="14" s="1"/>
  <c r="K646" i="14"/>
  <c r="M646" i="14" s="1"/>
  <c r="K645" i="14"/>
  <c r="M645" i="14" s="1"/>
  <c r="K644" i="14"/>
  <c r="M644" i="14" s="1"/>
  <c r="K643" i="14"/>
  <c r="M643" i="14" s="1"/>
  <c r="K642" i="14"/>
  <c r="M642" i="14" s="1"/>
  <c r="K641" i="14"/>
  <c r="M641" i="14" s="1"/>
  <c r="K640" i="14"/>
  <c r="M640" i="14" s="1"/>
  <c r="K639" i="14"/>
  <c r="M639" i="14" s="1"/>
  <c r="K638" i="14"/>
  <c r="M638" i="14" s="1"/>
  <c r="K637" i="14"/>
  <c r="M637" i="14" s="1"/>
  <c r="K636" i="14"/>
  <c r="M636" i="14" s="1"/>
  <c r="K635" i="14"/>
  <c r="M635" i="14" s="1"/>
  <c r="K634" i="14"/>
  <c r="M634" i="14" s="1"/>
  <c r="K633" i="14"/>
  <c r="M633" i="14" s="1"/>
  <c r="K632" i="14"/>
  <c r="M632" i="14" s="1"/>
  <c r="K631" i="14"/>
  <c r="M631" i="14" s="1"/>
  <c r="K630" i="14"/>
  <c r="M630" i="14" s="1"/>
  <c r="K629" i="14"/>
  <c r="M629" i="14" s="1"/>
  <c r="K628" i="14"/>
  <c r="M628" i="14" s="1"/>
  <c r="K627" i="14"/>
  <c r="M627" i="14" s="1"/>
  <c r="K626" i="14"/>
  <c r="M626" i="14" s="1"/>
  <c r="K625" i="14"/>
  <c r="M625" i="14" s="1"/>
  <c r="K624" i="14"/>
  <c r="M624" i="14" s="1"/>
  <c r="K623" i="14"/>
  <c r="M623" i="14" s="1"/>
  <c r="K622" i="14"/>
  <c r="M622" i="14" s="1"/>
  <c r="K621" i="14"/>
  <c r="M621" i="14" s="1"/>
  <c r="K620" i="14"/>
  <c r="M620" i="14" s="1"/>
  <c r="K619" i="14"/>
  <c r="M619" i="14" s="1"/>
  <c r="K618" i="14"/>
  <c r="M618" i="14" s="1"/>
  <c r="K617" i="14"/>
  <c r="M617" i="14" s="1"/>
  <c r="K616" i="14"/>
  <c r="M616" i="14" s="1"/>
  <c r="K615" i="14"/>
  <c r="M615" i="14" s="1"/>
  <c r="K614" i="14"/>
  <c r="M614" i="14" s="1"/>
  <c r="K613" i="14"/>
  <c r="M613" i="14" s="1"/>
  <c r="K612" i="14"/>
  <c r="M612" i="14" s="1"/>
  <c r="K611" i="14"/>
  <c r="M611" i="14" s="1"/>
  <c r="K610" i="14"/>
  <c r="M610" i="14" s="1"/>
  <c r="K609" i="14"/>
  <c r="M609" i="14" s="1"/>
  <c r="K608" i="14"/>
  <c r="M608" i="14" s="1"/>
  <c r="K607" i="14"/>
  <c r="M607" i="14" s="1"/>
  <c r="K606" i="14"/>
  <c r="M606" i="14" s="1"/>
  <c r="K605" i="14"/>
  <c r="M605" i="14" s="1"/>
  <c r="K604" i="14"/>
  <c r="M604" i="14" s="1"/>
  <c r="K603" i="14"/>
  <c r="M603" i="14" s="1"/>
  <c r="K602" i="14"/>
  <c r="M602" i="14" s="1"/>
  <c r="K601" i="14"/>
  <c r="M601" i="14" s="1"/>
  <c r="K600" i="14"/>
  <c r="M600" i="14" s="1"/>
  <c r="K599" i="14"/>
  <c r="M599" i="14" s="1"/>
  <c r="K598" i="14"/>
  <c r="M598" i="14" s="1"/>
  <c r="K597" i="14"/>
  <c r="M597" i="14" s="1"/>
  <c r="K596" i="14"/>
  <c r="M596" i="14" s="1"/>
  <c r="K595" i="14"/>
  <c r="M595" i="14" s="1"/>
  <c r="K594" i="14"/>
  <c r="M594" i="14" s="1"/>
  <c r="K593" i="14"/>
  <c r="M593" i="14" s="1"/>
  <c r="K592" i="14"/>
  <c r="M592" i="14" s="1"/>
  <c r="K591" i="14"/>
  <c r="M591" i="14" s="1"/>
  <c r="K590" i="14"/>
  <c r="M590" i="14" s="1"/>
  <c r="K589" i="14"/>
  <c r="M589" i="14" s="1"/>
  <c r="K588" i="14"/>
  <c r="M588" i="14" s="1"/>
  <c r="K587" i="14"/>
  <c r="M587" i="14" s="1"/>
  <c r="K586" i="14"/>
  <c r="M586" i="14" s="1"/>
  <c r="K585" i="14"/>
  <c r="M585" i="14" s="1"/>
  <c r="K584" i="14"/>
  <c r="M584" i="14" s="1"/>
  <c r="K583" i="14"/>
  <c r="M583" i="14" s="1"/>
  <c r="K582" i="14"/>
  <c r="M582" i="14" s="1"/>
  <c r="K581" i="14"/>
  <c r="M581" i="14" s="1"/>
  <c r="K580" i="14"/>
  <c r="M580" i="14" s="1"/>
  <c r="K579" i="14"/>
  <c r="M579" i="14" s="1"/>
  <c r="K578" i="14"/>
  <c r="M578" i="14" s="1"/>
  <c r="K577" i="14"/>
  <c r="M577" i="14" s="1"/>
  <c r="K576" i="14"/>
  <c r="M576" i="14" s="1"/>
  <c r="K575" i="14"/>
  <c r="M575" i="14" s="1"/>
  <c r="K574" i="14"/>
  <c r="M574" i="14" s="1"/>
  <c r="K573" i="14"/>
  <c r="M573" i="14" s="1"/>
  <c r="K572" i="14"/>
  <c r="M572" i="14" s="1"/>
  <c r="K571" i="14"/>
  <c r="M571" i="14" s="1"/>
  <c r="K570" i="14"/>
  <c r="M570" i="14" s="1"/>
  <c r="K569" i="14"/>
  <c r="M569" i="14" s="1"/>
  <c r="K568" i="14"/>
  <c r="M568" i="14" s="1"/>
  <c r="K567" i="14"/>
  <c r="M567" i="14" s="1"/>
  <c r="K566" i="14"/>
  <c r="M566" i="14" s="1"/>
  <c r="K565" i="14"/>
  <c r="M565" i="14" s="1"/>
  <c r="K564" i="14"/>
  <c r="M564" i="14" s="1"/>
  <c r="K563" i="14"/>
  <c r="M563" i="14" s="1"/>
  <c r="K562" i="14"/>
  <c r="M562" i="14" s="1"/>
  <c r="K561" i="14"/>
  <c r="M561" i="14" s="1"/>
  <c r="K560" i="14"/>
  <c r="M560" i="14" s="1"/>
  <c r="K559" i="14"/>
  <c r="M559" i="14" s="1"/>
  <c r="K558" i="14"/>
  <c r="M558" i="14" s="1"/>
  <c r="K557" i="14"/>
  <c r="M557" i="14" s="1"/>
  <c r="K556" i="14"/>
  <c r="M556" i="14" s="1"/>
  <c r="K555" i="14"/>
  <c r="M555" i="14" s="1"/>
  <c r="K554" i="14"/>
  <c r="M554" i="14" s="1"/>
  <c r="K553" i="14"/>
  <c r="M553" i="14" s="1"/>
  <c r="K552" i="14"/>
  <c r="M552" i="14" s="1"/>
  <c r="K551" i="14"/>
  <c r="M551" i="14" s="1"/>
  <c r="K550" i="14"/>
  <c r="M550" i="14" s="1"/>
  <c r="K549" i="14"/>
  <c r="M549" i="14" s="1"/>
  <c r="K548" i="14"/>
  <c r="M548" i="14" s="1"/>
  <c r="K547" i="14"/>
  <c r="M547" i="14" s="1"/>
  <c r="K546" i="14"/>
  <c r="M546" i="14" s="1"/>
  <c r="K545" i="14"/>
  <c r="M545" i="14" s="1"/>
  <c r="K544" i="14"/>
  <c r="M544" i="14" s="1"/>
  <c r="K543" i="14"/>
  <c r="M543" i="14" s="1"/>
  <c r="K542" i="14"/>
  <c r="M542" i="14" s="1"/>
  <c r="K541" i="14"/>
  <c r="M541" i="14" s="1"/>
  <c r="K540" i="14"/>
  <c r="M540" i="14" s="1"/>
  <c r="K539" i="14"/>
  <c r="M539" i="14" s="1"/>
  <c r="K538" i="14"/>
  <c r="M538" i="14" s="1"/>
  <c r="K537" i="14"/>
  <c r="M537" i="14" s="1"/>
  <c r="K536" i="14"/>
  <c r="M536" i="14" s="1"/>
  <c r="K535" i="14"/>
  <c r="M535" i="14" s="1"/>
  <c r="K534" i="14"/>
  <c r="M534" i="14" s="1"/>
  <c r="K533" i="14"/>
  <c r="M533" i="14" s="1"/>
  <c r="K532" i="14"/>
  <c r="M532" i="14" s="1"/>
  <c r="K531" i="14"/>
  <c r="M531" i="14" s="1"/>
  <c r="K530" i="14"/>
  <c r="M530" i="14" s="1"/>
  <c r="K529" i="14"/>
  <c r="M529" i="14" s="1"/>
  <c r="K528" i="14"/>
  <c r="M528" i="14" s="1"/>
  <c r="K527" i="14"/>
  <c r="M527" i="14" s="1"/>
  <c r="K526" i="14"/>
  <c r="M526" i="14" s="1"/>
  <c r="K525" i="14"/>
  <c r="M525" i="14" s="1"/>
  <c r="K524" i="14"/>
  <c r="M524" i="14" s="1"/>
  <c r="K523" i="14"/>
  <c r="M523" i="14" s="1"/>
  <c r="K522" i="14"/>
  <c r="M522" i="14" s="1"/>
  <c r="K521" i="14"/>
  <c r="M521" i="14" s="1"/>
  <c r="K520" i="14"/>
  <c r="M520" i="14" s="1"/>
  <c r="K519" i="14"/>
  <c r="M519" i="14" s="1"/>
  <c r="K518" i="14"/>
  <c r="M518" i="14" s="1"/>
  <c r="K517" i="14"/>
  <c r="M517" i="14" s="1"/>
  <c r="K516" i="14"/>
  <c r="M516" i="14" s="1"/>
  <c r="K515" i="14"/>
  <c r="M515" i="14" s="1"/>
  <c r="K514" i="14"/>
  <c r="M514" i="14" s="1"/>
  <c r="K513" i="14"/>
  <c r="M513" i="14" s="1"/>
  <c r="K512" i="14"/>
  <c r="M512" i="14" s="1"/>
  <c r="K511" i="14"/>
  <c r="M511" i="14" s="1"/>
  <c r="K510" i="14"/>
  <c r="M510" i="14" s="1"/>
  <c r="K509" i="14"/>
  <c r="M509" i="14" s="1"/>
  <c r="K508" i="14"/>
  <c r="M508" i="14" s="1"/>
  <c r="K507" i="14"/>
  <c r="M507" i="14" s="1"/>
  <c r="K506" i="14"/>
  <c r="M506" i="14" s="1"/>
  <c r="K505" i="14"/>
  <c r="M505" i="14" s="1"/>
  <c r="K504" i="14"/>
  <c r="M504" i="14" s="1"/>
  <c r="K503" i="14"/>
  <c r="M503" i="14" s="1"/>
  <c r="K502" i="14"/>
  <c r="M502" i="14" s="1"/>
  <c r="K501" i="14"/>
  <c r="M501" i="14" s="1"/>
  <c r="K500" i="14"/>
  <c r="M500" i="14" s="1"/>
  <c r="K499" i="14"/>
  <c r="M499" i="14" s="1"/>
  <c r="K498" i="14"/>
  <c r="M498" i="14" s="1"/>
  <c r="K497" i="14"/>
  <c r="M497" i="14" s="1"/>
  <c r="K496" i="14"/>
  <c r="M496" i="14" s="1"/>
  <c r="K495" i="14"/>
  <c r="M495" i="14" s="1"/>
  <c r="K494" i="14"/>
  <c r="M494" i="14" s="1"/>
  <c r="K493" i="14"/>
  <c r="M493" i="14" s="1"/>
  <c r="K492" i="14"/>
  <c r="M492" i="14" s="1"/>
  <c r="K491" i="14"/>
  <c r="M491" i="14" s="1"/>
  <c r="K490" i="14"/>
  <c r="M490" i="14" s="1"/>
  <c r="K489" i="14"/>
  <c r="M489" i="14" s="1"/>
  <c r="K488" i="14"/>
  <c r="M488" i="14" s="1"/>
  <c r="K487" i="14"/>
  <c r="M487" i="14" s="1"/>
  <c r="K486" i="14"/>
  <c r="M486" i="14" s="1"/>
  <c r="K485" i="14"/>
  <c r="M485" i="14" s="1"/>
  <c r="K484" i="14"/>
  <c r="M484" i="14" s="1"/>
  <c r="K483" i="14"/>
  <c r="M483" i="14" s="1"/>
  <c r="K482" i="14"/>
  <c r="M482" i="14" s="1"/>
  <c r="K481" i="14"/>
  <c r="M481" i="14" s="1"/>
  <c r="K480" i="14"/>
  <c r="M480" i="14" s="1"/>
  <c r="K479" i="14"/>
  <c r="M479" i="14" s="1"/>
  <c r="K478" i="14"/>
  <c r="M478" i="14" s="1"/>
  <c r="K477" i="14"/>
  <c r="M477" i="14" s="1"/>
  <c r="K476" i="14"/>
  <c r="M476" i="14" s="1"/>
  <c r="K475" i="14"/>
  <c r="M475" i="14" s="1"/>
  <c r="K474" i="14"/>
  <c r="M474" i="14" s="1"/>
  <c r="K473" i="14"/>
  <c r="M473" i="14" s="1"/>
  <c r="K472" i="14"/>
  <c r="M472" i="14" s="1"/>
  <c r="K471" i="14"/>
  <c r="M471" i="14" s="1"/>
  <c r="K470" i="14"/>
  <c r="M470" i="14" s="1"/>
  <c r="K469" i="14"/>
  <c r="M469" i="14" s="1"/>
  <c r="K468" i="14"/>
  <c r="M468" i="14" s="1"/>
  <c r="K467" i="14"/>
  <c r="M467" i="14" s="1"/>
  <c r="K466" i="14"/>
  <c r="M466" i="14" s="1"/>
  <c r="K465" i="14"/>
  <c r="M465" i="14" s="1"/>
  <c r="K464" i="14"/>
  <c r="M464" i="14" s="1"/>
  <c r="K463" i="14"/>
  <c r="M463" i="14" s="1"/>
  <c r="K462" i="14"/>
  <c r="M462" i="14" s="1"/>
  <c r="K461" i="14"/>
  <c r="M461" i="14" s="1"/>
  <c r="K460" i="14"/>
  <c r="M460" i="14" s="1"/>
  <c r="K459" i="14"/>
  <c r="M459" i="14" s="1"/>
  <c r="K458" i="14"/>
  <c r="M458" i="14" s="1"/>
  <c r="K457" i="14"/>
  <c r="M457" i="14" s="1"/>
  <c r="K456" i="14"/>
  <c r="M456" i="14" s="1"/>
  <c r="K455" i="14"/>
  <c r="M455" i="14" s="1"/>
  <c r="K454" i="14"/>
  <c r="M454" i="14" s="1"/>
  <c r="K453" i="14"/>
  <c r="M453" i="14" s="1"/>
  <c r="K452" i="14"/>
  <c r="M452" i="14" s="1"/>
  <c r="K451" i="14"/>
  <c r="M451" i="14" s="1"/>
  <c r="K450" i="14"/>
  <c r="M450" i="14" s="1"/>
  <c r="K449" i="14"/>
  <c r="M449" i="14" s="1"/>
  <c r="K448" i="14"/>
  <c r="M448" i="14" s="1"/>
  <c r="K447" i="14"/>
  <c r="M447" i="14" s="1"/>
  <c r="K446" i="14"/>
  <c r="M446" i="14" s="1"/>
  <c r="K445" i="14"/>
  <c r="M445" i="14" s="1"/>
  <c r="K444" i="14"/>
  <c r="M444" i="14" s="1"/>
  <c r="K443" i="14"/>
  <c r="M443" i="14" s="1"/>
  <c r="K442" i="14"/>
  <c r="M442" i="14" s="1"/>
  <c r="K441" i="14"/>
  <c r="M441" i="14" s="1"/>
  <c r="K440" i="14"/>
  <c r="M440" i="14" s="1"/>
  <c r="K439" i="14"/>
  <c r="M439" i="14" s="1"/>
  <c r="K438" i="14"/>
  <c r="M438" i="14" s="1"/>
  <c r="K437" i="14"/>
  <c r="M437" i="14" s="1"/>
  <c r="K436" i="14"/>
  <c r="M436" i="14" s="1"/>
  <c r="K435" i="14"/>
  <c r="M435" i="14" s="1"/>
  <c r="K434" i="14"/>
  <c r="M434" i="14" s="1"/>
  <c r="K433" i="14"/>
  <c r="M433" i="14" s="1"/>
  <c r="K432" i="14"/>
  <c r="M432" i="14" s="1"/>
  <c r="K431" i="14"/>
  <c r="M431" i="14" s="1"/>
  <c r="K430" i="14"/>
  <c r="M430" i="14" s="1"/>
  <c r="K429" i="14"/>
  <c r="M429" i="14" s="1"/>
  <c r="K428" i="14"/>
  <c r="M428" i="14" s="1"/>
  <c r="K427" i="14"/>
  <c r="M427" i="14" s="1"/>
  <c r="K426" i="14"/>
  <c r="M426" i="14" s="1"/>
  <c r="K425" i="14"/>
  <c r="M425" i="14" s="1"/>
  <c r="K424" i="14"/>
  <c r="M424" i="14" s="1"/>
  <c r="K423" i="14"/>
  <c r="M423" i="14" s="1"/>
  <c r="K422" i="14"/>
  <c r="M422" i="14" s="1"/>
  <c r="K421" i="14"/>
  <c r="M421" i="14" s="1"/>
  <c r="K420" i="14"/>
  <c r="M420" i="14" s="1"/>
  <c r="K419" i="14"/>
  <c r="M419" i="14" s="1"/>
  <c r="K418" i="14"/>
  <c r="M418" i="14" s="1"/>
  <c r="K417" i="14"/>
  <c r="M417" i="14" s="1"/>
  <c r="K416" i="14"/>
  <c r="M416" i="14" s="1"/>
  <c r="K415" i="14"/>
  <c r="M415" i="14" s="1"/>
  <c r="K414" i="14"/>
  <c r="M414" i="14" s="1"/>
  <c r="K413" i="14"/>
  <c r="M413" i="14" s="1"/>
  <c r="K412" i="14"/>
  <c r="M412" i="14" s="1"/>
  <c r="K411" i="14"/>
  <c r="M411" i="14" s="1"/>
  <c r="K410" i="14"/>
  <c r="M410" i="14" s="1"/>
  <c r="K409" i="14"/>
  <c r="M409" i="14" s="1"/>
  <c r="K408" i="14"/>
  <c r="M408" i="14" s="1"/>
  <c r="K407" i="14"/>
  <c r="M407" i="14" s="1"/>
  <c r="K406" i="14"/>
  <c r="M406" i="14" s="1"/>
  <c r="K405" i="14"/>
  <c r="M405" i="14" s="1"/>
  <c r="K404" i="14"/>
  <c r="M404" i="14" s="1"/>
  <c r="K403" i="14"/>
  <c r="M403" i="14" s="1"/>
  <c r="K402" i="14"/>
  <c r="M402" i="14" s="1"/>
  <c r="K401" i="14"/>
  <c r="M401" i="14" s="1"/>
  <c r="K400" i="14"/>
  <c r="M400" i="14" s="1"/>
  <c r="K399" i="14"/>
  <c r="M399" i="14" s="1"/>
  <c r="K398" i="14"/>
  <c r="M398" i="14" s="1"/>
  <c r="K397" i="14"/>
  <c r="M397" i="14" s="1"/>
  <c r="K396" i="14"/>
  <c r="M396" i="14" s="1"/>
  <c r="K395" i="14"/>
  <c r="M395" i="14" s="1"/>
  <c r="K394" i="14"/>
  <c r="M394" i="14" s="1"/>
  <c r="K393" i="14"/>
  <c r="M393" i="14" s="1"/>
  <c r="K392" i="14"/>
  <c r="M392" i="14" s="1"/>
  <c r="K391" i="14"/>
  <c r="M391" i="14" s="1"/>
  <c r="K390" i="14"/>
  <c r="M390" i="14" s="1"/>
  <c r="K389" i="14"/>
  <c r="M389" i="14" s="1"/>
  <c r="K388" i="14"/>
  <c r="M388" i="14" s="1"/>
  <c r="K387" i="14"/>
  <c r="M387" i="14" s="1"/>
  <c r="K386" i="14"/>
  <c r="M386" i="14" s="1"/>
  <c r="K385" i="14"/>
  <c r="M385" i="14" s="1"/>
  <c r="K384" i="14"/>
  <c r="M384" i="14" s="1"/>
  <c r="K383" i="14"/>
  <c r="M383" i="14" s="1"/>
  <c r="K382" i="14"/>
  <c r="M382" i="14" s="1"/>
  <c r="K381" i="14"/>
  <c r="M381" i="14" s="1"/>
  <c r="K380" i="14"/>
  <c r="M380" i="14" s="1"/>
  <c r="K379" i="14"/>
  <c r="M379" i="14" s="1"/>
  <c r="K378" i="14"/>
  <c r="M378" i="14" s="1"/>
  <c r="K377" i="14"/>
  <c r="M377" i="14" s="1"/>
  <c r="K376" i="14"/>
  <c r="M376" i="14" s="1"/>
  <c r="K375" i="14"/>
  <c r="M375" i="14" s="1"/>
  <c r="K374" i="14"/>
  <c r="M374" i="14" s="1"/>
  <c r="K373" i="14"/>
  <c r="M373" i="14" s="1"/>
  <c r="K372" i="14"/>
  <c r="M372" i="14" s="1"/>
  <c r="K371" i="14"/>
  <c r="M371" i="14" s="1"/>
  <c r="K370" i="14"/>
  <c r="M370" i="14" s="1"/>
  <c r="K369" i="14"/>
  <c r="M369" i="14" s="1"/>
  <c r="K368" i="14"/>
  <c r="M368" i="14" s="1"/>
  <c r="K367" i="14"/>
  <c r="M367" i="14" s="1"/>
  <c r="K366" i="14"/>
  <c r="M366" i="14" s="1"/>
  <c r="K365" i="14"/>
  <c r="M365" i="14" s="1"/>
  <c r="K364" i="14"/>
  <c r="M364" i="14" s="1"/>
  <c r="K363" i="14"/>
  <c r="M363" i="14" s="1"/>
  <c r="K362" i="14"/>
  <c r="M362" i="14" s="1"/>
  <c r="K361" i="14"/>
  <c r="M361" i="14" s="1"/>
  <c r="K360" i="14"/>
  <c r="M360" i="14" s="1"/>
  <c r="K359" i="14"/>
  <c r="M359" i="14" s="1"/>
  <c r="K358" i="14"/>
  <c r="M358" i="14" s="1"/>
  <c r="K357" i="14"/>
  <c r="M357" i="14" s="1"/>
  <c r="K356" i="14"/>
  <c r="M356" i="14" s="1"/>
  <c r="K355" i="14"/>
  <c r="M355" i="14" s="1"/>
  <c r="K354" i="14"/>
  <c r="M354" i="14" s="1"/>
  <c r="K353" i="14"/>
  <c r="M353" i="14" s="1"/>
  <c r="K352" i="14"/>
  <c r="M352" i="14" s="1"/>
  <c r="K351" i="14"/>
  <c r="M351" i="14" s="1"/>
  <c r="K350" i="14"/>
  <c r="M350" i="14" s="1"/>
  <c r="K349" i="14"/>
  <c r="M349" i="14" s="1"/>
  <c r="K348" i="14"/>
  <c r="M348" i="14" s="1"/>
  <c r="K347" i="14"/>
  <c r="M347" i="14" s="1"/>
  <c r="K346" i="14"/>
  <c r="M346" i="14" s="1"/>
  <c r="K345" i="14"/>
  <c r="M345" i="14" s="1"/>
  <c r="K344" i="14"/>
  <c r="M344" i="14" s="1"/>
  <c r="K343" i="14"/>
  <c r="M343" i="14" s="1"/>
  <c r="K342" i="14"/>
  <c r="M342" i="14" s="1"/>
  <c r="K341" i="14"/>
  <c r="M341" i="14" s="1"/>
  <c r="M340" i="14"/>
  <c r="K340" i="14"/>
  <c r="K339" i="14"/>
  <c r="M339" i="14" s="1"/>
  <c r="K338" i="14"/>
  <c r="M338" i="14" s="1"/>
  <c r="K337" i="14"/>
  <c r="M337" i="14" s="1"/>
  <c r="M336" i="14"/>
  <c r="K336" i="14"/>
  <c r="M335" i="14"/>
  <c r="K335" i="14"/>
  <c r="K334" i="14"/>
  <c r="M334" i="14" s="1"/>
  <c r="M333" i="14"/>
  <c r="K333" i="14"/>
  <c r="M332" i="14"/>
  <c r="K332" i="14"/>
  <c r="M331" i="14"/>
  <c r="K331" i="14"/>
  <c r="K330" i="14"/>
  <c r="M330" i="14" s="1"/>
  <c r="M329" i="14"/>
  <c r="K329" i="14"/>
  <c r="M328" i="14"/>
  <c r="K328" i="14"/>
  <c r="M327" i="14"/>
  <c r="K327" i="14"/>
  <c r="K326" i="14"/>
  <c r="M326" i="14" s="1"/>
  <c r="M325" i="14"/>
  <c r="K325" i="14"/>
  <c r="M324" i="14"/>
  <c r="K324" i="14"/>
  <c r="M323" i="14"/>
  <c r="K323" i="14"/>
  <c r="K322" i="14"/>
  <c r="M322" i="14" s="1"/>
  <c r="M321" i="14"/>
  <c r="K321" i="14"/>
  <c r="M320" i="14"/>
  <c r="K320" i="14"/>
  <c r="M319" i="14"/>
  <c r="K319" i="14"/>
  <c r="K318" i="14"/>
  <c r="M318" i="14" s="1"/>
  <c r="M317" i="14"/>
  <c r="K317" i="14"/>
  <c r="M316" i="14"/>
  <c r="K316" i="14"/>
  <c r="M315" i="14"/>
  <c r="K315" i="14"/>
  <c r="K314" i="14"/>
  <c r="M314" i="14" s="1"/>
  <c r="M313" i="14"/>
  <c r="K313" i="14"/>
  <c r="M312" i="14"/>
  <c r="K312" i="14"/>
  <c r="M311" i="14"/>
  <c r="K311" i="14"/>
  <c r="K310" i="14"/>
  <c r="M310" i="14" s="1"/>
  <c r="M309" i="14"/>
  <c r="K309" i="14"/>
  <c r="M308" i="14"/>
  <c r="K308" i="14"/>
  <c r="M307" i="14"/>
  <c r="K307" i="14"/>
  <c r="K306" i="14"/>
  <c r="M306" i="14" s="1"/>
  <c r="M305" i="14"/>
  <c r="K305" i="14"/>
  <c r="M304" i="14"/>
  <c r="K304" i="14"/>
  <c r="M303" i="14"/>
  <c r="K303" i="14"/>
  <c r="K302" i="14"/>
  <c r="M302" i="14" s="1"/>
  <c r="M301" i="14"/>
  <c r="K301" i="14"/>
  <c r="M300" i="14"/>
  <c r="K300" i="14"/>
  <c r="M299" i="14"/>
  <c r="K299" i="14"/>
  <c r="K298" i="14"/>
  <c r="M298" i="14" s="1"/>
  <c r="M297" i="14"/>
  <c r="K297" i="14"/>
  <c r="M296" i="14"/>
  <c r="K296" i="14"/>
  <c r="M295" i="14"/>
  <c r="K295" i="14"/>
  <c r="K294" i="14"/>
  <c r="M294" i="14" s="1"/>
  <c r="M293" i="14"/>
  <c r="K293" i="14"/>
  <c r="M292" i="14"/>
  <c r="K292" i="14"/>
  <c r="M291" i="14"/>
  <c r="K291" i="14"/>
  <c r="K290" i="14"/>
  <c r="M290" i="14" s="1"/>
  <c r="M289" i="14"/>
  <c r="K289" i="14"/>
  <c r="M288" i="14"/>
  <c r="K288" i="14"/>
  <c r="M287" i="14"/>
  <c r="K287" i="14"/>
  <c r="K286" i="14"/>
  <c r="M286" i="14" s="1"/>
  <c r="M285" i="14"/>
  <c r="K285" i="14"/>
  <c r="M284" i="14"/>
  <c r="K284" i="14"/>
  <c r="M283" i="14"/>
  <c r="K283" i="14"/>
  <c r="K282" i="14"/>
  <c r="M282" i="14" s="1"/>
  <c r="M281" i="14"/>
  <c r="K281" i="14"/>
  <c r="M280" i="14"/>
  <c r="K280" i="14"/>
  <c r="M279" i="14"/>
  <c r="K279" i="14"/>
  <c r="K278" i="14"/>
  <c r="M278" i="14" s="1"/>
  <c r="M277" i="14"/>
  <c r="K277" i="14"/>
  <c r="M276" i="14"/>
  <c r="K276" i="14"/>
  <c r="M275" i="14"/>
  <c r="K275" i="14"/>
  <c r="K274" i="14"/>
  <c r="M274" i="14" s="1"/>
  <c r="M273" i="14"/>
  <c r="K273" i="14"/>
  <c r="M272" i="14"/>
  <c r="K272" i="14"/>
  <c r="M271" i="14"/>
  <c r="K271" i="14"/>
  <c r="K270" i="14"/>
  <c r="M270" i="14" s="1"/>
  <c r="M269" i="14"/>
  <c r="K269" i="14"/>
  <c r="M268" i="14"/>
  <c r="K268" i="14"/>
  <c r="M267" i="14"/>
  <c r="K267" i="14"/>
  <c r="K266" i="14"/>
  <c r="M266" i="14" s="1"/>
  <c r="M265" i="14"/>
  <c r="K265" i="14"/>
  <c r="M264" i="14"/>
  <c r="K264" i="14"/>
  <c r="M263" i="14"/>
  <c r="K263" i="14"/>
  <c r="K262" i="14"/>
  <c r="M262" i="14" s="1"/>
  <c r="M261" i="14"/>
  <c r="K261" i="14"/>
  <c r="M260" i="14"/>
  <c r="K260" i="14"/>
  <c r="M259" i="14"/>
  <c r="K259" i="14"/>
  <c r="K258" i="14"/>
  <c r="M258" i="14" s="1"/>
  <c r="M257" i="14"/>
  <c r="K257" i="14"/>
  <c r="M256" i="14"/>
  <c r="K256" i="14"/>
  <c r="M255" i="14"/>
  <c r="K255" i="14"/>
  <c r="K254" i="14"/>
  <c r="M254" i="14" s="1"/>
  <c r="M253" i="14"/>
  <c r="K253" i="14"/>
  <c r="M252" i="14"/>
  <c r="K252" i="14"/>
  <c r="M251" i="14"/>
  <c r="K251" i="14"/>
  <c r="K250" i="14"/>
  <c r="M250" i="14" s="1"/>
  <c r="M249" i="14"/>
  <c r="K249" i="14"/>
  <c r="M248" i="14"/>
  <c r="K248" i="14"/>
  <c r="M247" i="14"/>
  <c r="K247" i="14"/>
  <c r="K246" i="14"/>
  <c r="M246" i="14" s="1"/>
  <c r="M245" i="14"/>
  <c r="K245" i="14"/>
  <c r="M244" i="14"/>
  <c r="K244" i="14"/>
  <c r="M243" i="14"/>
  <c r="K243" i="14"/>
  <c r="K242" i="14"/>
  <c r="M242" i="14" s="1"/>
  <c r="M241" i="14"/>
  <c r="K241" i="14"/>
  <c r="M240" i="14"/>
  <c r="K240" i="14"/>
  <c r="M239" i="14"/>
  <c r="K239" i="14"/>
  <c r="K238" i="14"/>
  <c r="M238" i="14" s="1"/>
  <c r="M237" i="14"/>
  <c r="K237" i="14"/>
  <c r="M236" i="14"/>
  <c r="K236" i="14"/>
  <c r="M235" i="14"/>
  <c r="K235" i="14"/>
  <c r="K234" i="14"/>
  <c r="M234" i="14" s="1"/>
  <c r="M233" i="14"/>
  <c r="K233" i="14"/>
  <c r="M232" i="14"/>
  <c r="K232" i="14"/>
  <c r="M231" i="14"/>
  <c r="K231" i="14"/>
  <c r="K230" i="14"/>
  <c r="M230" i="14" s="1"/>
  <c r="M229" i="14"/>
  <c r="K229" i="14"/>
  <c r="M228" i="14"/>
  <c r="K228" i="14"/>
  <c r="M227" i="14"/>
  <c r="K227" i="14"/>
  <c r="K226" i="14"/>
  <c r="M226" i="14" s="1"/>
  <c r="M225" i="14"/>
  <c r="K225" i="14"/>
  <c r="M224" i="14"/>
  <c r="K224" i="14"/>
  <c r="M223" i="14"/>
  <c r="K223" i="14"/>
  <c r="K222" i="14"/>
  <c r="M222" i="14" s="1"/>
  <c r="M221" i="14"/>
  <c r="K221" i="14"/>
  <c r="M220" i="14"/>
  <c r="K220" i="14"/>
  <c r="M219" i="14"/>
  <c r="K219" i="14"/>
  <c r="K218" i="14"/>
  <c r="M218" i="14" s="1"/>
  <c r="M217" i="14"/>
  <c r="K217" i="14"/>
  <c r="M216" i="14"/>
  <c r="K216" i="14"/>
  <c r="M215" i="14"/>
  <c r="K215" i="14"/>
  <c r="K214" i="14"/>
  <c r="M214" i="14" s="1"/>
  <c r="M213" i="14"/>
  <c r="K213" i="14"/>
  <c r="M212" i="14"/>
  <c r="K212" i="14"/>
  <c r="M211" i="14"/>
  <c r="K211" i="14"/>
  <c r="K210" i="14"/>
  <c r="M210" i="14" s="1"/>
  <c r="M209" i="14"/>
  <c r="K209" i="14"/>
  <c r="M208" i="14"/>
  <c r="K208" i="14"/>
  <c r="M207" i="14"/>
  <c r="K207" i="14"/>
  <c r="K206" i="14"/>
  <c r="M206" i="14" s="1"/>
  <c r="M205" i="14"/>
  <c r="K205" i="14"/>
  <c r="M204" i="14"/>
  <c r="K204" i="14"/>
  <c r="M203" i="14"/>
  <c r="K203" i="14"/>
  <c r="K202" i="14"/>
  <c r="M202" i="14" s="1"/>
  <c r="M201" i="14"/>
  <c r="K201" i="14"/>
  <c r="M200" i="14"/>
  <c r="K200" i="14"/>
  <c r="M199" i="14"/>
  <c r="K199" i="14"/>
  <c r="K198" i="14"/>
  <c r="M198" i="14" s="1"/>
  <c r="M197" i="14"/>
  <c r="K197" i="14"/>
  <c r="M196" i="14"/>
  <c r="K196" i="14"/>
  <c r="M195" i="14"/>
  <c r="K195" i="14"/>
  <c r="K194" i="14"/>
  <c r="M194" i="14" s="1"/>
  <c r="M193" i="14"/>
  <c r="K193" i="14"/>
  <c r="M192" i="14"/>
  <c r="K192" i="14"/>
  <c r="M191" i="14"/>
  <c r="K191" i="14"/>
  <c r="K190" i="14"/>
  <c r="M190" i="14" s="1"/>
  <c r="M189" i="14"/>
  <c r="K189" i="14"/>
  <c r="M188" i="14"/>
  <c r="K188" i="14"/>
  <c r="M187" i="14"/>
  <c r="K187" i="14"/>
  <c r="K186" i="14"/>
  <c r="M186" i="14" s="1"/>
  <c r="M185" i="14"/>
  <c r="K185" i="14"/>
  <c r="M184" i="14"/>
  <c r="K184" i="14"/>
  <c r="M183" i="14"/>
  <c r="K183" i="14"/>
  <c r="K182" i="14"/>
  <c r="M182" i="14" s="1"/>
  <c r="M181" i="14"/>
  <c r="K181" i="14"/>
  <c r="M180" i="14"/>
  <c r="K180" i="14"/>
  <c r="M179" i="14"/>
  <c r="K179" i="14"/>
  <c r="K178" i="14"/>
  <c r="M178" i="14" s="1"/>
  <c r="M177" i="14"/>
  <c r="K177" i="14"/>
  <c r="M176" i="14"/>
  <c r="K176" i="14"/>
  <c r="M175" i="14"/>
  <c r="K175" i="14"/>
  <c r="K174" i="14"/>
  <c r="M174" i="14" s="1"/>
  <c r="M173" i="14"/>
  <c r="K173" i="14"/>
  <c r="M172" i="14"/>
  <c r="K172" i="14"/>
  <c r="M171" i="14"/>
  <c r="K171" i="14"/>
  <c r="K170" i="14"/>
  <c r="M170" i="14" s="1"/>
  <c r="M169" i="14"/>
  <c r="K169" i="14"/>
  <c r="M168" i="14"/>
  <c r="K168" i="14"/>
  <c r="M167" i="14"/>
  <c r="K167" i="14"/>
  <c r="K166" i="14"/>
  <c r="M166" i="14" s="1"/>
  <c r="M165" i="14"/>
  <c r="K165" i="14"/>
  <c r="M164" i="14"/>
  <c r="K164" i="14"/>
  <c r="M163" i="14"/>
  <c r="K163" i="14"/>
  <c r="K162" i="14"/>
  <c r="M162" i="14" s="1"/>
  <c r="M161" i="14"/>
  <c r="K161" i="14"/>
  <c r="M160" i="14"/>
  <c r="K160" i="14"/>
  <c r="M159" i="14"/>
  <c r="K159" i="14"/>
  <c r="K158" i="14"/>
  <c r="M158" i="14" s="1"/>
  <c r="M157" i="14"/>
  <c r="K157" i="14"/>
  <c r="M156" i="14"/>
  <c r="K156" i="14"/>
  <c r="M155" i="14"/>
  <c r="K155" i="14"/>
  <c r="K154" i="14"/>
  <c r="M154" i="14" s="1"/>
  <c r="M153" i="14"/>
  <c r="K153" i="14"/>
  <c r="M152" i="14"/>
  <c r="K152" i="14"/>
  <c r="M151" i="14"/>
  <c r="K151" i="14"/>
  <c r="K150" i="14"/>
  <c r="M150" i="14" s="1"/>
  <c r="M149" i="14"/>
  <c r="K149" i="14"/>
  <c r="M148" i="14"/>
  <c r="K148" i="14"/>
  <c r="M147" i="14"/>
  <c r="K147" i="14"/>
  <c r="K146" i="14"/>
  <c r="M146" i="14" s="1"/>
  <c r="M145" i="14"/>
  <c r="K145" i="14"/>
  <c r="M144" i="14"/>
  <c r="K144" i="14"/>
  <c r="M143" i="14"/>
  <c r="K143" i="14"/>
  <c r="K142" i="14"/>
  <c r="M142" i="14" s="1"/>
  <c r="M141" i="14"/>
  <c r="K141" i="14"/>
  <c r="M140" i="14"/>
  <c r="K140" i="14"/>
  <c r="M139" i="14"/>
  <c r="K139" i="14"/>
  <c r="K138" i="14"/>
  <c r="M138" i="14" s="1"/>
  <c r="M137" i="14"/>
  <c r="K137" i="14"/>
  <c r="M136" i="14"/>
  <c r="K136" i="14"/>
  <c r="M135" i="14"/>
  <c r="K135" i="14"/>
  <c r="K134" i="14"/>
  <c r="M134" i="14" s="1"/>
  <c r="M133" i="14"/>
  <c r="K133" i="14"/>
  <c r="M132" i="14"/>
  <c r="K132" i="14"/>
  <c r="M131" i="14"/>
  <c r="K131" i="14"/>
  <c r="K130" i="14"/>
  <c r="M130" i="14" s="1"/>
  <c r="M129" i="14"/>
  <c r="K129" i="14"/>
  <c r="M128" i="14"/>
  <c r="K128" i="14"/>
  <c r="M127" i="14"/>
  <c r="K127" i="14"/>
  <c r="K126" i="14"/>
  <c r="M126" i="14" s="1"/>
  <c r="M125" i="14"/>
  <c r="K125" i="14"/>
  <c r="M124" i="14"/>
  <c r="K124" i="14"/>
  <c r="M123" i="14"/>
  <c r="K123" i="14"/>
  <c r="K122" i="14"/>
  <c r="M122" i="14" s="1"/>
  <c r="M121" i="14"/>
  <c r="K121" i="14"/>
  <c r="M120" i="14"/>
  <c r="K120" i="14"/>
  <c r="M119" i="14"/>
  <c r="K119" i="14"/>
  <c r="K118" i="14"/>
  <c r="M118" i="14" s="1"/>
  <c r="M117" i="14"/>
  <c r="K117" i="14"/>
  <c r="M116" i="14"/>
  <c r="K116" i="14"/>
  <c r="M115" i="14"/>
  <c r="K115" i="14"/>
  <c r="K114" i="14"/>
  <c r="M114" i="14" s="1"/>
  <c r="M113" i="14"/>
  <c r="K113" i="14"/>
  <c r="M112" i="14"/>
  <c r="K112" i="14"/>
  <c r="M111" i="14"/>
  <c r="K111" i="14"/>
  <c r="K110" i="14"/>
  <c r="M110" i="14" s="1"/>
  <c r="M109" i="14"/>
  <c r="K109" i="14"/>
  <c r="M108" i="14"/>
  <c r="K108" i="14"/>
  <c r="M107" i="14"/>
  <c r="K107" i="14"/>
  <c r="K106" i="14"/>
  <c r="M106" i="14" s="1"/>
  <c r="M105" i="14"/>
  <c r="K105" i="14"/>
  <c r="M104" i="14"/>
  <c r="K104" i="14"/>
  <c r="M103" i="14"/>
  <c r="K103" i="14"/>
  <c r="K102" i="14"/>
  <c r="M102" i="14" s="1"/>
  <c r="M101" i="14"/>
  <c r="K101" i="14"/>
  <c r="M100" i="14"/>
  <c r="K100" i="14"/>
  <c r="M99" i="14"/>
  <c r="K99" i="14"/>
  <c r="K98" i="14"/>
  <c r="M98" i="14" s="1"/>
  <c r="M97" i="14"/>
  <c r="K97" i="14"/>
  <c r="M96" i="14"/>
  <c r="K96" i="14"/>
  <c r="M95" i="14"/>
  <c r="K95" i="14"/>
  <c r="K94" i="14"/>
  <c r="M94" i="14" s="1"/>
  <c r="M93" i="14"/>
  <c r="K93" i="14"/>
  <c r="M92" i="14"/>
  <c r="K92" i="14"/>
  <c r="M91" i="14"/>
  <c r="K91" i="14"/>
  <c r="K90" i="14"/>
  <c r="M90" i="14" s="1"/>
  <c r="M89" i="14"/>
  <c r="K89" i="14"/>
  <c r="M88" i="14"/>
  <c r="K88" i="14"/>
  <c r="M87" i="14"/>
  <c r="K87" i="14"/>
  <c r="K86" i="14"/>
  <c r="M86" i="14" s="1"/>
  <c r="M85" i="14"/>
  <c r="K85" i="14"/>
  <c r="M84" i="14"/>
  <c r="K84" i="14"/>
  <c r="M83" i="14"/>
  <c r="K83" i="14"/>
  <c r="K82" i="14"/>
  <c r="M82" i="14" s="1"/>
  <c r="M81" i="14"/>
  <c r="K81" i="14"/>
  <c r="M80" i="14"/>
  <c r="K80" i="14"/>
  <c r="M79" i="14"/>
  <c r="K79" i="14"/>
  <c r="K78" i="14"/>
  <c r="M78" i="14" s="1"/>
  <c r="M77" i="14"/>
  <c r="K77" i="14"/>
  <c r="M76" i="14"/>
  <c r="K76" i="14"/>
  <c r="M75" i="14"/>
  <c r="K75" i="14"/>
  <c r="K74" i="14"/>
  <c r="M74" i="14" s="1"/>
  <c r="M73" i="14"/>
  <c r="K73" i="14"/>
  <c r="M72" i="14"/>
  <c r="K72" i="14"/>
  <c r="M71" i="14"/>
  <c r="K71" i="14"/>
  <c r="K70" i="14"/>
  <c r="M70" i="14" s="1"/>
  <c r="M69" i="14"/>
  <c r="K69" i="14"/>
  <c r="M68" i="14"/>
  <c r="K68" i="14"/>
  <c r="M67" i="14"/>
  <c r="K67" i="14"/>
  <c r="K66" i="14"/>
  <c r="M66" i="14" s="1"/>
  <c r="M65" i="14"/>
  <c r="K65" i="14"/>
  <c r="M64" i="14"/>
  <c r="K64" i="14"/>
  <c r="M63" i="14"/>
  <c r="K63" i="14"/>
  <c r="K62" i="14"/>
  <c r="M62" i="14" s="1"/>
  <c r="M61" i="14"/>
  <c r="K61" i="14"/>
  <c r="M60" i="14"/>
  <c r="K60" i="14"/>
  <c r="M59" i="14"/>
  <c r="K59" i="14"/>
  <c r="K58" i="14"/>
  <c r="M58" i="14" s="1"/>
  <c r="M57" i="14"/>
  <c r="K57" i="14"/>
  <c r="M56" i="14"/>
  <c r="K56" i="14"/>
  <c r="M55" i="14"/>
  <c r="K55" i="14"/>
  <c r="K54" i="14"/>
  <c r="M54" i="14" s="1"/>
  <c r="M53" i="14"/>
  <c r="K53" i="14"/>
  <c r="M52" i="14"/>
  <c r="K52" i="14"/>
  <c r="M51" i="14"/>
  <c r="K51" i="14"/>
  <c r="K50" i="14"/>
  <c r="M50" i="14" s="1"/>
  <c r="M49" i="14"/>
  <c r="K49" i="14"/>
  <c r="M48" i="14"/>
  <c r="K48" i="14"/>
  <c r="M47" i="14"/>
  <c r="K47" i="14"/>
  <c r="K46" i="14"/>
  <c r="M46" i="14" s="1"/>
  <c r="M45" i="14"/>
  <c r="K45" i="14"/>
  <c r="M44" i="14"/>
  <c r="K44" i="14"/>
  <c r="M43" i="14"/>
  <c r="K43" i="14"/>
  <c r="K42" i="14"/>
  <c r="M42" i="14" s="1"/>
  <c r="M41" i="14"/>
  <c r="K41" i="14"/>
  <c r="M40" i="14"/>
  <c r="K40" i="14"/>
  <c r="M39" i="14"/>
  <c r="K39" i="14"/>
  <c r="K38" i="14"/>
  <c r="M38" i="14" s="1"/>
  <c r="M37" i="14"/>
  <c r="K37" i="14"/>
  <c r="M36" i="14"/>
  <c r="K36" i="14"/>
  <c r="M35" i="14"/>
  <c r="K35" i="14"/>
  <c r="K34" i="14"/>
  <c r="M34" i="14" s="1"/>
  <c r="M33" i="14"/>
  <c r="K33" i="14"/>
  <c r="M32" i="14"/>
  <c r="K32" i="14"/>
  <c r="M31" i="14"/>
  <c r="K31" i="14"/>
  <c r="K30" i="14"/>
  <c r="M30" i="14" s="1"/>
  <c r="M29" i="14"/>
  <c r="K29" i="14"/>
  <c r="M28" i="14"/>
  <c r="K28" i="14"/>
  <c r="M27" i="14"/>
  <c r="K27" i="14"/>
  <c r="K26" i="14"/>
  <c r="M26" i="14" s="1"/>
  <c r="M25" i="14"/>
  <c r="K25" i="14"/>
  <c r="M24" i="14"/>
  <c r="K24" i="14"/>
  <c r="M23" i="14"/>
  <c r="K23" i="14"/>
  <c r="K22" i="14"/>
  <c r="M22" i="14" s="1"/>
  <c r="M21" i="14"/>
  <c r="K21" i="14"/>
  <c r="M20" i="14"/>
  <c r="K20" i="14"/>
  <c r="M19" i="14"/>
  <c r="K19" i="14"/>
  <c r="K18" i="14"/>
  <c r="M18" i="14" s="1"/>
  <c r="M17" i="14"/>
  <c r="K17" i="14"/>
  <c r="M16" i="14"/>
  <c r="K16" i="14"/>
  <c r="M15" i="14"/>
  <c r="K15" i="14"/>
  <c r="K14" i="14"/>
  <c r="M14" i="14" s="1"/>
  <c r="M13" i="14"/>
  <c r="K13" i="14"/>
  <c r="M12" i="14"/>
  <c r="K12" i="14"/>
  <c r="M11" i="14"/>
  <c r="K11" i="14"/>
  <c r="K10" i="14"/>
  <c r="M10" i="14" s="1"/>
  <c r="M9" i="14"/>
  <c r="K9" i="14"/>
  <c r="M8" i="14"/>
  <c r="K8" i="14"/>
  <c r="M7" i="14"/>
  <c r="K7" i="14"/>
  <c r="K6" i="14"/>
  <c r="M6" i="14" s="1"/>
  <c r="G90" i="3"/>
  <c r="G89" i="3"/>
  <c r="E4" i="16"/>
  <c r="E5" i="16"/>
  <c r="E6" i="16"/>
  <c r="E7" i="16"/>
  <c r="E8" i="16"/>
  <c r="E9" i="16"/>
  <c r="E10" i="16"/>
  <c r="E11" i="16"/>
  <c r="E12" i="16"/>
  <c r="E3" i="16"/>
  <c r="H673" i="9" l="1"/>
  <c r="J673" i="9" s="1"/>
  <c r="H672" i="9"/>
  <c r="J672" i="9" s="1"/>
  <c r="H671" i="9"/>
  <c r="J671" i="9" s="1"/>
  <c r="H670" i="9"/>
  <c r="J670" i="9" s="1"/>
  <c r="H669" i="9"/>
  <c r="J669" i="9" s="1"/>
  <c r="H668" i="9"/>
  <c r="J668" i="9" s="1"/>
  <c r="H667" i="9"/>
  <c r="J667" i="9" s="1"/>
  <c r="H666" i="9"/>
  <c r="J666" i="9" s="1"/>
  <c r="H665" i="9"/>
  <c r="J665" i="9" s="1"/>
  <c r="H664" i="9"/>
  <c r="J664" i="9" s="1"/>
  <c r="H663" i="9"/>
  <c r="J663" i="9" s="1"/>
  <c r="H662" i="9"/>
  <c r="J662" i="9" s="1"/>
  <c r="H661" i="9"/>
  <c r="J661" i="9" s="1"/>
  <c r="H660" i="9"/>
  <c r="J660" i="9" s="1"/>
  <c r="H659" i="9"/>
  <c r="J659" i="9" s="1"/>
  <c r="H658" i="9"/>
  <c r="J658" i="9" s="1"/>
  <c r="H657" i="9"/>
  <c r="J657" i="9" s="1"/>
  <c r="H656" i="9"/>
  <c r="J656" i="9" s="1"/>
  <c r="H655" i="9"/>
  <c r="J655" i="9" s="1"/>
  <c r="H654" i="9"/>
  <c r="J654" i="9" s="1"/>
  <c r="H653" i="9"/>
  <c r="J653" i="9" s="1"/>
  <c r="H652" i="9"/>
  <c r="J652" i="9" s="1"/>
  <c r="H651" i="9"/>
  <c r="J651" i="9" s="1"/>
  <c r="H650" i="9"/>
  <c r="J650" i="9" s="1"/>
  <c r="H649" i="9"/>
  <c r="J649" i="9" s="1"/>
  <c r="H648" i="9"/>
  <c r="J648" i="9" s="1"/>
  <c r="H647" i="9"/>
  <c r="J647" i="9" s="1"/>
  <c r="H646" i="9"/>
  <c r="J646" i="9" s="1"/>
  <c r="H645" i="9"/>
  <c r="J645" i="9" s="1"/>
  <c r="H644" i="9"/>
  <c r="J644" i="9" s="1"/>
  <c r="H643" i="9"/>
  <c r="J643" i="9" s="1"/>
  <c r="H642" i="9"/>
  <c r="J642" i="9" s="1"/>
  <c r="H641" i="9"/>
  <c r="J641" i="9" s="1"/>
  <c r="H640" i="9"/>
  <c r="J640" i="9" s="1"/>
  <c r="H639" i="9"/>
  <c r="J639" i="9" s="1"/>
  <c r="H638" i="9"/>
  <c r="J638" i="9" s="1"/>
  <c r="H637" i="9"/>
  <c r="J637" i="9" s="1"/>
  <c r="H636" i="9"/>
  <c r="J636" i="9" s="1"/>
  <c r="H635" i="9"/>
  <c r="J635" i="9" s="1"/>
  <c r="H634" i="9"/>
  <c r="J634" i="9" s="1"/>
  <c r="H633" i="9"/>
  <c r="J633" i="9" s="1"/>
  <c r="H632" i="9"/>
  <c r="J632" i="9" s="1"/>
  <c r="H631" i="9"/>
  <c r="J631" i="9" s="1"/>
  <c r="H630" i="9"/>
  <c r="J630" i="9" s="1"/>
  <c r="H629" i="9"/>
  <c r="J629" i="9" s="1"/>
  <c r="H628" i="9"/>
  <c r="J628" i="9" s="1"/>
  <c r="H627" i="9"/>
  <c r="J627" i="9" s="1"/>
  <c r="H626" i="9"/>
  <c r="J626" i="9" s="1"/>
  <c r="H625" i="9"/>
  <c r="J625" i="9" s="1"/>
  <c r="H624" i="9"/>
  <c r="J624" i="9" s="1"/>
  <c r="H623" i="9"/>
  <c r="J623" i="9" s="1"/>
  <c r="H622" i="9"/>
  <c r="J622" i="9" s="1"/>
  <c r="H621" i="9"/>
  <c r="J621" i="9" s="1"/>
  <c r="H620" i="9"/>
  <c r="J620" i="9" s="1"/>
  <c r="H619" i="9"/>
  <c r="J619" i="9" s="1"/>
  <c r="H618" i="9"/>
  <c r="J618" i="9" s="1"/>
  <c r="H617" i="9"/>
  <c r="J617" i="9" s="1"/>
  <c r="H616" i="9"/>
  <c r="J616" i="9" s="1"/>
  <c r="H615" i="9"/>
  <c r="J615" i="9" s="1"/>
  <c r="H614" i="9"/>
  <c r="J614" i="9" s="1"/>
  <c r="H613" i="9"/>
  <c r="J613" i="9" s="1"/>
  <c r="H612" i="9"/>
  <c r="J612" i="9" s="1"/>
  <c r="H611" i="9"/>
  <c r="J611" i="9" s="1"/>
  <c r="H610" i="9"/>
  <c r="J610" i="9" s="1"/>
  <c r="H609" i="9"/>
  <c r="J609" i="9" s="1"/>
  <c r="H608" i="9"/>
  <c r="J608" i="9" s="1"/>
  <c r="H607" i="9"/>
  <c r="J607" i="9" s="1"/>
  <c r="H606" i="9"/>
  <c r="J606" i="9" s="1"/>
  <c r="H605" i="9"/>
  <c r="J605" i="9" s="1"/>
  <c r="H604" i="9"/>
  <c r="J604" i="9" s="1"/>
  <c r="H603" i="9"/>
  <c r="J603" i="9" s="1"/>
  <c r="H602" i="9"/>
  <c r="J602" i="9" s="1"/>
  <c r="H601" i="9"/>
  <c r="J601" i="9" s="1"/>
  <c r="H600" i="9"/>
  <c r="J600" i="9" s="1"/>
  <c r="H599" i="9"/>
  <c r="J599" i="9" s="1"/>
  <c r="H598" i="9"/>
  <c r="J598" i="9" s="1"/>
  <c r="H597" i="9"/>
  <c r="J597" i="9" s="1"/>
  <c r="H596" i="9"/>
  <c r="J596" i="9" s="1"/>
  <c r="H595" i="9"/>
  <c r="J595" i="9" s="1"/>
  <c r="H594" i="9"/>
  <c r="J594" i="9" s="1"/>
  <c r="H593" i="9"/>
  <c r="J593" i="9" s="1"/>
  <c r="H592" i="9"/>
  <c r="J592" i="9" s="1"/>
  <c r="H591" i="9"/>
  <c r="J591" i="9" s="1"/>
  <c r="H590" i="9"/>
  <c r="J590" i="9" s="1"/>
  <c r="H589" i="9"/>
  <c r="J589" i="9" s="1"/>
  <c r="H588" i="9"/>
  <c r="J588" i="9" s="1"/>
  <c r="H587" i="9"/>
  <c r="J587" i="9" s="1"/>
  <c r="H586" i="9"/>
  <c r="J586" i="9" s="1"/>
  <c r="H585" i="9"/>
  <c r="J585" i="9" s="1"/>
  <c r="H584" i="9"/>
  <c r="J584" i="9" s="1"/>
  <c r="H583" i="9"/>
  <c r="J583" i="9" s="1"/>
  <c r="H582" i="9"/>
  <c r="J582" i="9" s="1"/>
  <c r="H581" i="9"/>
  <c r="J581" i="9" s="1"/>
  <c r="J580" i="9"/>
  <c r="H580" i="9"/>
  <c r="H579" i="9"/>
  <c r="J579" i="9" s="1"/>
  <c r="H578" i="9"/>
  <c r="J578" i="9" s="1"/>
  <c r="H577" i="9"/>
  <c r="J577" i="9" s="1"/>
  <c r="H576" i="9"/>
  <c r="J576" i="9" s="1"/>
  <c r="H575" i="9"/>
  <c r="J575" i="9" s="1"/>
  <c r="H574" i="9"/>
  <c r="J574" i="9" s="1"/>
  <c r="H573" i="9"/>
  <c r="J573" i="9" s="1"/>
  <c r="H572" i="9"/>
  <c r="J572" i="9" s="1"/>
  <c r="H571" i="9"/>
  <c r="J571" i="9" s="1"/>
  <c r="H570" i="9"/>
  <c r="J570" i="9" s="1"/>
  <c r="H569" i="9"/>
  <c r="J569" i="9" s="1"/>
  <c r="H568" i="9"/>
  <c r="J568" i="9" s="1"/>
  <c r="H567" i="9"/>
  <c r="J567" i="9" s="1"/>
  <c r="H566" i="9"/>
  <c r="J566" i="9" s="1"/>
  <c r="H565" i="9"/>
  <c r="J565" i="9" s="1"/>
  <c r="H564" i="9"/>
  <c r="J564" i="9" s="1"/>
  <c r="H563" i="9"/>
  <c r="J563" i="9" s="1"/>
  <c r="H562" i="9"/>
  <c r="J562" i="9" s="1"/>
  <c r="H561" i="9"/>
  <c r="J561" i="9" s="1"/>
  <c r="H560" i="9"/>
  <c r="J560" i="9" s="1"/>
  <c r="H559" i="9"/>
  <c r="J559" i="9" s="1"/>
  <c r="H558" i="9"/>
  <c r="J558" i="9" s="1"/>
  <c r="H557" i="9"/>
  <c r="J557" i="9" s="1"/>
  <c r="H556" i="9"/>
  <c r="J556" i="9" s="1"/>
  <c r="H555" i="9"/>
  <c r="J555" i="9" s="1"/>
  <c r="H554" i="9"/>
  <c r="J554" i="9" s="1"/>
  <c r="H553" i="9"/>
  <c r="J553" i="9" s="1"/>
  <c r="H552" i="9"/>
  <c r="J552" i="9" s="1"/>
  <c r="H551" i="9"/>
  <c r="J551" i="9" s="1"/>
  <c r="H550" i="9"/>
  <c r="J550" i="9" s="1"/>
  <c r="H549" i="9"/>
  <c r="J549" i="9" s="1"/>
  <c r="H548" i="9"/>
  <c r="J548" i="9" s="1"/>
  <c r="H547" i="9"/>
  <c r="J547" i="9" s="1"/>
  <c r="H546" i="9"/>
  <c r="J546" i="9" s="1"/>
  <c r="H545" i="9"/>
  <c r="J545" i="9" s="1"/>
  <c r="H544" i="9"/>
  <c r="J544" i="9" s="1"/>
  <c r="H543" i="9"/>
  <c r="J543" i="9" s="1"/>
  <c r="H542" i="9"/>
  <c r="J542" i="9" s="1"/>
  <c r="H541" i="9"/>
  <c r="J541" i="9" s="1"/>
  <c r="H540" i="9"/>
  <c r="J540" i="9" s="1"/>
  <c r="H539" i="9"/>
  <c r="J539" i="9" s="1"/>
  <c r="H538" i="9"/>
  <c r="J538" i="9" s="1"/>
  <c r="H537" i="9"/>
  <c r="J537" i="9" s="1"/>
  <c r="H536" i="9"/>
  <c r="J536" i="9" s="1"/>
  <c r="H535" i="9"/>
  <c r="J535" i="9" s="1"/>
  <c r="H534" i="9"/>
  <c r="J534" i="9" s="1"/>
  <c r="H533" i="9"/>
  <c r="J533" i="9" s="1"/>
  <c r="H532" i="9"/>
  <c r="J532" i="9" s="1"/>
  <c r="H531" i="9"/>
  <c r="J531" i="9" s="1"/>
  <c r="H530" i="9"/>
  <c r="J530" i="9" s="1"/>
  <c r="H529" i="9"/>
  <c r="J529" i="9" s="1"/>
  <c r="H528" i="9"/>
  <c r="J528" i="9" s="1"/>
  <c r="H527" i="9"/>
  <c r="J527" i="9" s="1"/>
  <c r="H526" i="9"/>
  <c r="J526" i="9" s="1"/>
  <c r="H525" i="9"/>
  <c r="J525" i="9" s="1"/>
  <c r="H524" i="9"/>
  <c r="J524" i="9" s="1"/>
  <c r="H523" i="9"/>
  <c r="J523" i="9" s="1"/>
  <c r="H522" i="9"/>
  <c r="J522" i="9" s="1"/>
  <c r="H521" i="9"/>
  <c r="J521" i="9" s="1"/>
  <c r="H520" i="9"/>
  <c r="J520" i="9" s="1"/>
  <c r="H519" i="9"/>
  <c r="J519" i="9" s="1"/>
  <c r="H518" i="9"/>
  <c r="J518" i="9" s="1"/>
  <c r="H517" i="9"/>
  <c r="J517" i="9" s="1"/>
  <c r="H516" i="9"/>
  <c r="J516" i="9" s="1"/>
  <c r="H515" i="9"/>
  <c r="J515" i="9" s="1"/>
  <c r="H514" i="9"/>
  <c r="J514" i="9" s="1"/>
  <c r="H513" i="9"/>
  <c r="J513" i="9" s="1"/>
  <c r="H512" i="9"/>
  <c r="J512" i="9" s="1"/>
  <c r="H511" i="9"/>
  <c r="J511" i="9" s="1"/>
  <c r="H510" i="9"/>
  <c r="J510" i="9" s="1"/>
  <c r="H509" i="9"/>
  <c r="J509" i="9" s="1"/>
  <c r="H508" i="9"/>
  <c r="J508" i="9" s="1"/>
  <c r="H507" i="9"/>
  <c r="J507" i="9" s="1"/>
  <c r="H506" i="9"/>
  <c r="J506" i="9" s="1"/>
  <c r="H505" i="9"/>
  <c r="J505" i="9" s="1"/>
  <c r="H504" i="9"/>
  <c r="J504" i="9" s="1"/>
  <c r="H503" i="9"/>
  <c r="J503" i="9" s="1"/>
  <c r="H502" i="9"/>
  <c r="J502" i="9" s="1"/>
  <c r="H501" i="9"/>
  <c r="J501" i="9" s="1"/>
  <c r="H500" i="9"/>
  <c r="J500" i="9" s="1"/>
  <c r="H499" i="9"/>
  <c r="J499" i="9" s="1"/>
  <c r="H498" i="9"/>
  <c r="J498" i="9" s="1"/>
  <c r="H497" i="9"/>
  <c r="J497" i="9" s="1"/>
  <c r="H496" i="9"/>
  <c r="J496" i="9" s="1"/>
  <c r="H495" i="9"/>
  <c r="J495" i="9" s="1"/>
  <c r="H494" i="9"/>
  <c r="J494" i="9" s="1"/>
  <c r="H493" i="9"/>
  <c r="J493" i="9" s="1"/>
  <c r="H492" i="9"/>
  <c r="J492" i="9" s="1"/>
  <c r="H491" i="9"/>
  <c r="J491" i="9" s="1"/>
  <c r="H490" i="9"/>
  <c r="J490" i="9" s="1"/>
  <c r="H489" i="9"/>
  <c r="J489" i="9" s="1"/>
  <c r="H488" i="9"/>
  <c r="J488" i="9" s="1"/>
  <c r="H487" i="9"/>
  <c r="J487" i="9" s="1"/>
  <c r="H486" i="9"/>
  <c r="J486" i="9" s="1"/>
  <c r="H485" i="9"/>
  <c r="J485" i="9" s="1"/>
  <c r="H484" i="9"/>
  <c r="J484" i="9" s="1"/>
  <c r="H483" i="9"/>
  <c r="J483" i="9" s="1"/>
  <c r="H482" i="9"/>
  <c r="J482" i="9" s="1"/>
  <c r="H481" i="9"/>
  <c r="J481" i="9" s="1"/>
  <c r="H480" i="9"/>
  <c r="J480" i="9" s="1"/>
  <c r="H479" i="9"/>
  <c r="J479" i="9" s="1"/>
  <c r="H478" i="9"/>
  <c r="J478" i="9" s="1"/>
  <c r="H477" i="9"/>
  <c r="J477" i="9" s="1"/>
  <c r="H476" i="9"/>
  <c r="J476" i="9" s="1"/>
  <c r="H475" i="9"/>
  <c r="J475" i="9" s="1"/>
  <c r="H474" i="9"/>
  <c r="J474" i="9" s="1"/>
  <c r="H473" i="9"/>
  <c r="J473" i="9" s="1"/>
  <c r="H472" i="9"/>
  <c r="J472" i="9" s="1"/>
  <c r="H471" i="9"/>
  <c r="J471" i="9" s="1"/>
  <c r="H470" i="9"/>
  <c r="J470" i="9" s="1"/>
  <c r="H469" i="9"/>
  <c r="J469" i="9" s="1"/>
  <c r="H468" i="9"/>
  <c r="J468" i="9" s="1"/>
  <c r="H467" i="9"/>
  <c r="J467" i="9" s="1"/>
  <c r="H466" i="9"/>
  <c r="J466" i="9" s="1"/>
  <c r="H465" i="9"/>
  <c r="J465" i="9" s="1"/>
  <c r="H464" i="9"/>
  <c r="J464" i="9" s="1"/>
  <c r="H463" i="9"/>
  <c r="J463" i="9" s="1"/>
  <c r="H462" i="9"/>
  <c r="J462" i="9" s="1"/>
  <c r="J461" i="9"/>
  <c r="H461" i="9"/>
  <c r="H460" i="9"/>
  <c r="J460" i="9" s="1"/>
  <c r="H459" i="9"/>
  <c r="J459" i="9" s="1"/>
  <c r="H458" i="9"/>
  <c r="J458" i="9" s="1"/>
  <c r="H457" i="9"/>
  <c r="J457" i="9" s="1"/>
  <c r="H456" i="9"/>
  <c r="J456" i="9" s="1"/>
  <c r="H455" i="9"/>
  <c r="J455" i="9" s="1"/>
  <c r="H454" i="9"/>
  <c r="J454" i="9" s="1"/>
  <c r="H453" i="9"/>
  <c r="J453" i="9" s="1"/>
  <c r="H452" i="9"/>
  <c r="J452" i="9" s="1"/>
  <c r="H451" i="9"/>
  <c r="J451" i="9" s="1"/>
  <c r="H450" i="9"/>
  <c r="J450" i="9" s="1"/>
  <c r="H449" i="9"/>
  <c r="J449" i="9" s="1"/>
  <c r="H448" i="9"/>
  <c r="J448" i="9" s="1"/>
  <c r="H447" i="9"/>
  <c r="J447" i="9" s="1"/>
  <c r="H446" i="9"/>
  <c r="J446" i="9" s="1"/>
  <c r="H445" i="9"/>
  <c r="J445" i="9" s="1"/>
  <c r="H444" i="9"/>
  <c r="J444" i="9" s="1"/>
  <c r="H443" i="9"/>
  <c r="J443" i="9" s="1"/>
  <c r="H442" i="9"/>
  <c r="J442" i="9" s="1"/>
  <c r="H441" i="9"/>
  <c r="J441" i="9" s="1"/>
  <c r="H440" i="9"/>
  <c r="J440" i="9" s="1"/>
  <c r="H439" i="9"/>
  <c r="J439" i="9" s="1"/>
  <c r="H438" i="9"/>
  <c r="J438" i="9" s="1"/>
  <c r="H437" i="9"/>
  <c r="J437" i="9" s="1"/>
  <c r="H436" i="9"/>
  <c r="J436" i="9" s="1"/>
  <c r="H435" i="9"/>
  <c r="J435" i="9" s="1"/>
  <c r="H434" i="9"/>
  <c r="J434" i="9" s="1"/>
  <c r="H433" i="9"/>
  <c r="J433" i="9" s="1"/>
  <c r="H432" i="9"/>
  <c r="J432" i="9" s="1"/>
  <c r="H431" i="9"/>
  <c r="J431" i="9" s="1"/>
  <c r="H430" i="9"/>
  <c r="J430" i="9" s="1"/>
  <c r="H429" i="9"/>
  <c r="J429" i="9" s="1"/>
  <c r="H428" i="9"/>
  <c r="J428" i="9" s="1"/>
  <c r="H427" i="9"/>
  <c r="J427" i="9" s="1"/>
  <c r="H426" i="9"/>
  <c r="J426" i="9" s="1"/>
  <c r="H425" i="9"/>
  <c r="J425" i="9" s="1"/>
  <c r="H424" i="9"/>
  <c r="J424" i="9" s="1"/>
  <c r="H423" i="9"/>
  <c r="J423" i="9" s="1"/>
  <c r="H422" i="9"/>
  <c r="J422" i="9" s="1"/>
  <c r="H421" i="9"/>
  <c r="J421" i="9" s="1"/>
  <c r="H420" i="9"/>
  <c r="J420" i="9" s="1"/>
  <c r="H419" i="9"/>
  <c r="J419" i="9" s="1"/>
  <c r="H418" i="9"/>
  <c r="J418" i="9" s="1"/>
  <c r="H417" i="9"/>
  <c r="J417" i="9" s="1"/>
  <c r="H416" i="9"/>
  <c r="J416" i="9" s="1"/>
  <c r="H415" i="9"/>
  <c r="J415" i="9" s="1"/>
  <c r="H414" i="9"/>
  <c r="J414" i="9" s="1"/>
  <c r="H413" i="9"/>
  <c r="J413" i="9" s="1"/>
  <c r="H412" i="9"/>
  <c r="J412" i="9" s="1"/>
  <c r="H411" i="9"/>
  <c r="J411" i="9" s="1"/>
  <c r="H410" i="9"/>
  <c r="J410" i="9" s="1"/>
  <c r="H409" i="9"/>
  <c r="J409" i="9" s="1"/>
  <c r="H408" i="9"/>
  <c r="J408" i="9" s="1"/>
  <c r="H407" i="9"/>
  <c r="J407" i="9" s="1"/>
  <c r="H406" i="9"/>
  <c r="J406" i="9" s="1"/>
  <c r="H405" i="9"/>
  <c r="J405" i="9" s="1"/>
  <c r="H404" i="9"/>
  <c r="J404" i="9" s="1"/>
  <c r="H403" i="9"/>
  <c r="J403" i="9" s="1"/>
  <c r="H402" i="9"/>
  <c r="J402" i="9" s="1"/>
  <c r="H401" i="9"/>
  <c r="J401" i="9" s="1"/>
  <c r="H400" i="9"/>
  <c r="J400" i="9" s="1"/>
  <c r="H399" i="9"/>
  <c r="J399" i="9" s="1"/>
  <c r="H398" i="9"/>
  <c r="J398" i="9" s="1"/>
  <c r="H397" i="9"/>
  <c r="J397" i="9" s="1"/>
  <c r="H396" i="9"/>
  <c r="J396" i="9" s="1"/>
  <c r="H395" i="9"/>
  <c r="J395" i="9" s="1"/>
  <c r="H394" i="9"/>
  <c r="J394" i="9" s="1"/>
  <c r="H393" i="9"/>
  <c r="J393" i="9" s="1"/>
  <c r="H392" i="9"/>
  <c r="J392" i="9" s="1"/>
  <c r="H391" i="9"/>
  <c r="J391" i="9" s="1"/>
  <c r="H390" i="9"/>
  <c r="J390" i="9" s="1"/>
  <c r="H389" i="9"/>
  <c r="J389" i="9" s="1"/>
  <c r="H388" i="9"/>
  <c r="J388" i="9" s="1"/>
  <c r="H387" i="9"/>
  <c r="J387" i="9" s="1"/>
  <c r="H386" i="9"/>
  <c r="J386" i="9" s="1"/>
  <c r="H385" i="9"/>
  <c r="J385" i="9" s="1"/>
  <c r="H384" i="9"/>
  <c r="J384" i="9" s="1"/>
  <c r="H383" i="9"/>
  <c r="J383" i="9" s="1"/>
  <c r="H382" i="9"/>
  <c r="J382" i="9" s="1"/>
  <c r="H381" i="9"/>
  <c r="J381" i="9" s="1"/>
  <c r="H380" i="9"/>
  <c r="J380" i="9" s="1"/>
  <c r="H379" i="9"/>
  <c r="J379" i="9" s="1"/>
  <c r="H378" i="9"/>
  <c r="J378" i="9" s="1"/>
  <c r="H377" i="9"/>
  <c r="J377" i="9" s="1"/>
  <c r="H376" i="9"/>
  <c r="J376" i="9" s="1"/>
  <c r="H375" i="9"/>
  <c r="J375" i="9" s="1"/>
  <c r="H374" i="9"/>
  <c r="J374" i="9" s="1"/>
  <c r="H373" i="9"/>
  <c r="J373" i="9" s="1"/>
  <c r="H372" i="9"/>
  <c r="J372" i="9" s="1"/>
  <c r="H371" i="9"/>
  <c r="J371" i="9" s="1"/>
  <c r="H370" i="9"/>
  <c r="J370" i="9" s="1"/>
  <c r="H369" i="9"/>
  <c r="J369" i="9" s="1"/>
  <c r="H368" i="9"/>
  <c r="J368" i="9" s="1"/>
  <c r="H367" i="9"/>
  <c r="J367" i="9" s="1"/>
  <c r="H366" i="9"/>
  <c r="J366" i="9" s="1"/>
  <c r="H365" i="9"/>
  <c r="J365" i="9" s="1"/>
  <c r="H364" i="9"/>
  <c r="J364" i="9" s="1"/>
  <c r="H363" i="9"/>
  <c r="J363" i="9" s="1"/>
  <c r="H362" i="9"/>
  <c r="J362" i="9" s="1"/>
  <c r="H361" i="9"/>
  <c r="J361" i="9" s="1"/>
  <c r="H360" i="9"/>
  <c r="J360" i="9" s="1"/>
  <c r="H359" i="9"/>
  <c r="J359" i="9" s="1"/>
  <c r="H358" i="9"/>
  <c r="J358" i="9" s="1"/>
  <c r="H357" i="9"/>
  <c r="J357" i="9" s="1"/>
  <c r="H356" i="9"/>
  <c r="J356" i="9" s="1"/>
  <c r="H355" i="9"/>
  <c r="J355" i="9" s="1"/>
  <c r="H354" i="9"/>
  <c r="J354" i="9" s="1"/>
  <c r="H353" i="9"/>
  <c r="J353" i="9" s="1"/>
  <c r="H352" i="9"/>
  <c r="J352" i="9" s="1"/>
  <c r="H351" i="9"/>
  <c r="J351" i="9" s="1"/>
  <c r="H350" i="9"/>
  <c r="J350" i="9" s="1"/>
  <c r="H349" i="9"/>
  <c r="J349" i="9" s="1"/>
  <c r="H348" i="9"/>
  <c r="J348" i="9" s="1"/>
  <c r="H347" i="9"/>
  <c r="J347" i="9" s="1"/>
  <c r="H346" i="9"/>
  <c r="J346" i="9" s="1"/>
  <c r="H345" i="9"/>
  <c r="J345" i="9" s="1"/>
  <c r="H344" i="9"/>
  <c r="J344" i="9" s="1"/>
  <c r="H343" i="9"/>
  <c r="J343" i="9" s="1"/>
  <c r="H342" i="9"/>
  <c r="J342" i="9" s="1"/>
  <c r="H341" i="9"/>
  <c r="J341" i="9" s="1"/>
  <c r="H340" i="9"/>
  <c r="J340" i="9" s="1"/>
  <c r="H339" i="9"/>
  <c r="J339" i="9" s="1"/>
  <c r="H338" i="9"/>
  <c r="J338" i="9" s="1"/>
  <c r="H337" i="9"/>
  <c r="J337" i="9" s="1"/>
  <c r="H336" i="9"/>
  <c r="J336" i="9" s="1"/>
  <c r="H335" i="9"/>
  <c r="J335" i="9" s="1"/>
  <c r="H334" i="9"/>
  <c r="J334" i="9" s="1"/>
  <c r="H333" i="9"/>
  <c r="J333" i="9" s="1"/>
  <c r="H332" i="9"/>
  <c r="J332" i="9" s="1"/>
  <c r="H331" i="9"/>
  <c r="J331" i="9" s="1"/>
  <c r="H330" i="9"/>
  <c r="J330" i="9" s="1"/>
  <c r="H329" i="9"/>
  <c r="J329" i="9" s="1"/>
  <c r="H328" i="9"/>
  <c r="J328" i="9" s="1"/>
  <c r="H327" i="9"/>
  <c r="J327" i="9" s="1"/>
  <c r="H326" i="9"/>
  <c r="J326" i="9" s="1"/>
  <c r="H325" i="9"/>
  <c r="J325" i="9" s="1"/>
  <c r="H324" i="9"/>
  <c r="J324" i="9" s="1"/>
  <c r="H323" i="9"/>
  <c r="J323" i="9" s="1"/>
  <c r="H322" i="9"/>
  <c r="J322" i="9" s="1"/>
  <c r="H321" i="9"/>
  <c r="J321" i="9" s="1"/>
  <c r="H320" i="9"/>
  <c r="J320" i="9" s="1"/>
  <c r="H319" i="9"/>
  <c r="J319" i="9" s="1"/>
  <c r="H318" i="9"/>
  <c r="J318" i="9" s="1"/>
  <c r="H317" i="9"/>
  <c r="J317" i="9" s="1"/>
  <c r="H316" i="9"/>
  <c r="J316" i="9" s="1"/>
  <c r="H315" i="9"/>
  <c r="J315" i="9" s="1"/>
  <c r="H314" i="9"/>
  <c r="J314" i="9" s="1"/>
  <c r="H313" i="9"/>
  <c r="J313" i="9" s="1"/>
  <c r="H312" i="9"/>
  <c r="J312" i="9" s="1"/>
  <c r="H311" i="9"/>
  <c r="J311" i="9" s="1"/>
  <c r="H310" i="9"/>
  <c r="J310" i="9" s="1"/>
  <c r="H309" i="9"/>
  <c r="J309" i="9" s="1"/>
  <c r="H308" i="9"/>
  <c r="J308" i="9" s="1"/>
  <c r="H307" i="9"/>
  <c r="J307" i="9" s="1"/>
  <c r="H306" i="9"/>
  <c r="J306" i="9" s="1"/>
  <c r="H305" i="9"/>
  <c r="J305" i="9" s="1"/>
  <c r="H304" i="9"/>
  <c r="J304" i="9" s="1"/>
  <c r="H303" i="9"/>
  <c r="J303" i="9" s="1"/>
  <c r="H302" i="9"/>
  <c r="J302" i="9" s="1"/>
  <c r="H301" i="9"/>
  <c r="J301" i="9" s="1"/>
  <c r="H300" i="9"/>
  <c r="J300" i="9" s="1"/>
  <c r="H299" i="9"/>
  <c r="J299" i="9" s="1"/>
  <c r="H298" i="9"/>
  <c r="J298" i="9" s="1"/>
  <c r="H297" i="9"/>
  <c r="J297" i="9" s="1"/>
  <c r="H296" i="9"/>
  <c r="J296" i="9" s="1"/>
  <c r="H295" i="9"/>
  <c r="J295" i="9" s="1"/>
  <c r="H294" i="9"/>
  <c r="J294" i="9" s="1"/>
  <c r="H293" i="9"/>
  <c r="J293" i="9" s="1"/>
  <c r="H292" i="9"/>
  <c r="J292" i="9" s="1"/>
  <c r="H291" i="9"/>
  <c r="J291" i="9" s="1"/>
  <c r="H290" i="9"/>
  <c r="J290" i="9" s="1"/>
  <c r="H289" i="9"/>
  <c r="J289" i="9" s="1"/>
  <c r="H288" i="9"/>
  <c r="J288" i="9" s="1"/>
  <c r="H287" i="9"/>
  <c r="J287" i="9" s="1"/>
  <c r="H286" i="9"/>
  <c r="J286" i="9" s="1"/>
  <c r="H285" i="9"/>
  <c r="J285" i="9" s="1"/>
  <c r="H284" i="9"/>
  <c r="J284" i="9" s="1"/>
  <c r="H283" i="9"/>
  <c r="J283" i="9" s="1"/>
  <c r="H282" i="9"/>
  <c r="J282" i="9" s="1"/>
  <c r="H281" i="9"/>
  <c r="J281" i="9" s="1"/>
  <c r="H280" i="9"/>
  <c r="J280" i="9" s="1"/>
  <c r="H279" i="9"/>
  <c r="J279" i="9" s="1"/>
  <c r="H278" i="9"/>
  <c r="J278" i="9" s="1"/>
  <c r="H277" i="9"/>
  <c r="J277" i="9" s="1"/>
  <c r="H276" i="9"/>
  <c r="J276" i="9" s="1"/>
  <c r="H275" i="9"/>
  <c r="J275" i="9" s="1"/>
  <c r="H274" i="9"/>
  <c r="J274" i="9" s="1"/>
  <c r="H273" i="9"/>
  <c r="J273" i="9" s="1"/>
  <c r="H272" i="9"/>
  <c r="J272" i="9" s="1"/>
  <c r="H271" i="9"/>
  <c r="J271" i="9" s="1"/>
  <c r="H270" i="9"/>
  <c r="J270" i="9" s="1"/>
  <c r="H269" i="9"/>
  <c r="J269" i="9" s="1"/>
  <c r="H268" i="9"/>
  <c r="J268" i="9" s="1"/>
  <c r="H267" i="9"/>
  <c r="J267" i="9" s="1"/>
  <c r="H266" i="9"/>
  <c r="J266" i="9" s="1"/>
  <c r="H265" i="9"/>
  <c r="J265" i="9" s="1"/>
  <c r="H264" i="9"/>
  <c r="J264" i="9" s="1"/>
  <c r="H263" i="9"/>
  <c r="J263" i="9" s="1"/>
  <c r="H262" i="9"/>
  <c r="J262" i="9" s="1"/>
  <c r="H261" i="9"/>
  <c r="J261" i="9" s="1"/>
  <c r="H260" i="9"/>
  <c r="J260" i="9" s="1"/>
  <c r="H259" i="9"/>
  <c r="J259" i="9" s="1"/>
  <c r="H258" i="9"/>
  <c r="J258" i="9" s="1"/>
  <c r="H257" i="9"/>
  <c r="J257" i="9" s="1"/>
  <c r="H256" i="9"/>
  <c r="J256" i="9" s="1"/>
  <c r="H255" i="9"/>
  <c r="J255" i="9" s="1"/>
  <c r="H254" i="9"/>
  <c r="J254" i="9" s="1"/>
  <c r="H253" i="9"/>
  <c r="J253" i="9" s="1"/>
  <c r="H252" i="9"/>
  <c r="J252" i="9" s="1"/>
  <c r="H251" i="9"/>
  <c r="J251" i="9" s="1"/>
  <c r="H250" i="9"/>
  <c r="J250" i="9" s="1"/>
  <c r="H249" i="9"/>
  <c r="J249" i="9" s="1"/>
  <c r="H248" i="9"/>
  <c r="J248" i="9" s="1"/>
  <c r="H247" i="9"/>
  <c r="J247" i="9" s="1"/>
  <c r="H246" i="9"/>
  <c r="J246" i="9" s="1"/>
  <c r="H245" i="9"/>
  <c r="J245" i="9" s="1"/>
  <c r="H244" i="9"/>
  <c r="J244" i="9" s="1"/>
  <c r="H243" i="9"/>
  <c r="J243" i="9" s="1"/>
  <c r="H242" i="9"/>
  <c r="J242" i="9" s="1"/>
  <c r="H241" i="9"/>
  <c r="J241" i="9" s="1"/>
  <c r="H240" i="9"/>
  <c r="J240" i="9" s="1"/>
  <c r="H239" i="9"/>
  <c r="J239" i="9" s="1"/>
  <c r="H238" i="9"/>
  <c r="J238" i="9" s="1"/>
  <c r="H237" i="9"/>
  <c r="J237" i="9" s="1"/>
  <c r="H236" i="9"/>
  <c r="J236" i="9" s="1"/>
  <c r="H235" i="9"/>
  <c r="J235" i="9" s="1"/>
  <c r="H234" i="9"/>
  <c r="J234" i="9" s="1"/>
  <c r="H233" i="9"/>
  <c r="J233" i="9" s="1"/>
  <c r="H232" i="9"/>
  <c r="J232" i="9" s="1"/>
  <c r="H231" i="9"/>
  <c r="J231" i="9" s="1"/>
  <c r="H230" i="9"/>
  <c r="J230" i="9" s="1"/>
  <c r="H229" i="9"/>
  <c r="J229" i="9" s="1"/>
  <c r="H228" i="9"/>
  <c r="J228" i="9" s="1"/>
  <c r="H227" i="9"/>
  <c r="J227" i="9" s="1"/>
  <c r="H226" i="9"/>
  <c r="J226" i="9" s="1"/>
  <c r="H225" i="9"/>
  <c r="J225" i="9" s="1"/>
  <c r="H224" i="9"/>
  <c r="J224" i="9" s="1"/>
  <c r="H223" i="9"/>
  <c r="J223" i="9" s="1"/>
  <c r="H222" i="9"/>
  <c r="J222" i="9" s="1"/>
  <c r="H221" i="9"/>
  <c r="J221" i="9" s="1"/>
  <c r="H220" i="9"/>
  <c r="J220" i="9" s="1"/>
  <c r="H219" i="9"/>
  <c r="J219" i="9" s="1"/>
  <c r="H218" i="9"/>
  <c r="J218" i="9" s="1"/>
  <c r="H217" i="9"/>
  <c r="J217" i="9" s="1"/>
  <c r="H216" i="9"/>
  <c r="J216" i="9" s="1"/>
  <c r="H215" i="9"/>
  <c r="J215" i="9" s="1"/>
  <c r="H214" i="9"/>
  <c r="J214" i="9" s="1"/>
  <c r="H213" i="9"/>
  <c r="J213" i="9" s="1"/>
  <c r="H212" i="9"/>
  <c r="J212" i="9" s="1"/>
  <c r="H211" i="9"/>
  <c r="J211" i="9" s="1"/>
  <c r="H210" i="9"/>
  <c r="J210" i="9" s="1"/>
  <c r="H209" i="9"/>
  <c r="J209" i="9" s="1"/>
  <c r="H208" i="9"/>
  <c r="J208" i="9" s="1"/>
  <c r="H207" i="9"/>
  <c r="J207" i="9" s="1"/>
  <c r="H206" i="9"/>
  <c r="J206" i="9" s="1"/>
  <c r="H205" i="9"/>
  <c r="J205" i="9" s="1"/>
  <c r="H204" i="9"/>
  <c r="J204" i="9" s="1"/>
  <c r="H203" i="9"/>
  <c r="J203" i="9" s="1"/>
  <c r="H202" i="9"/>
  <c r="J202" i="9" s="1"/>
  <c r="H201" i="9"/>
  <c r="J201" i="9" s="1"/>
  <c r="H200" i="9"/>
  <c r="J200" i="9" s="1"/>
  <c r="H199" i="9"/>
  <c r="J199" i="9" s="1"/>
  <c r="H198" i="9"/>
  <c r="J198" i="9" s="1"/>
  <c r="H197" i="9"/>
  <c r="J197" i="9" s="1"/>
  <c r="H196" i="9"/>
  <c r="J196" i="9" s="1"/>
  <c r="H195" i="9"/>
  <c r="J195" i="9" s="1"/>
  <c r="H194" i="9"/>
  <c r="J194" i="9" s="1"/>
  <c r="H193" i="9"/>
  <c r="J193" i="9" s="1"/>
  <c r="H192" i="9"/>
  <c r="J192" i="9" s="1"/>
  <c r="H191" i="9"/>
  <c r="J191" i="9" s="1"/>
  <c r="H190" i="9"/>
  <c r="J190" i="9" s="1"/>
  <c r="H189" i="9"/>
  <c r="J189" i="9" s="1"/>
  <c r="H188" i="9"/>
  <c r="J188" i="9" s="1"/>
  <c r="H187" i="9"/>
  <c r="J187" i="9" s="1"/>
  <c r="H186" i="9"/>
  <c r="J186" i="9" s="1"/>
  <c r="H185" i="9"/>
  <c r="J185" i="9" s="1"/>
  <c r="H184" i="9"/>
  <c r="J184" i="9" s="1"/>
  <c r="H183" i="9"/>
  <c r="J183" i="9" s="1"/>
  <c r="H182" i="9"/>
  <c r="J182" i="9" s="1"/>
  <c r="H181" i="9"/>
  <c r="J181" i="9" s="1"/>
  <c r="H180" i="9"/>
  <c r="J180" i="9" s="1"/>
  <c r="H179" i="9"/>
  <c r="J179" i="9" s="1"/>
  <c r="H178" i="9"/>
  <c r="J178" i="9" s="1"/>
  <c r="H177" i="9"/>
  <c r="J177" i="9" s="1"/>
  <c r="H176" i="9"/>
  <c r="J176" i="9" s="1"/>
  <c r="H175" i="9"/>
  <c r="J175" i="9" s="1"/>
  <c r="H174" i="9"/>
  <c r="J174" i="9" s="1"/>
  <c r="H173" i="9"/>
  <c r="J173" i="9" s="1"/>
  <c r="H172" i="9"/>
  <c r="J172" i="9" s="1"/>
  <c r="H171" i="9"/>
  <c r="J171" i="9" s="1"/>
  <c r="H170" i="9"/>
  <c r="J170" i="9" s="1"/>
  <c r="H169" i="9"/>
  <c r="J169" i="9" s="1"/>
  <c r="H168" i="9"/>
  <c r="J168" i="9" s="1"/>
  <c r="H167" i="9"/>
  <c r="J167" i="9" s="1"/>
  <c r="H166" i="9"/>
  <c r="J166" i="9" s="1"/>
  <c r="H165" i="9"/>
  <c r="J165" i="9" s="1"/>
  <c r="H164" i="9"/>
  <c r="J164" i="9" s="1"/>
  <c r="H163" i="9"/>
  <c r="J163" i="9" s="1"/>
  <c r="H162" i="9"/>
  <c r="J162" i="9" s="1"/>
  <c r="H161" i="9"/>
  <c r="J161" i="9" s="1"/>
  <c r="H160" i="9"/>
  <c r="J160" i="9" s="1"/>
  <c r="H159" i="9"/>
  <c r="J159" i="9" s="1"/>
  <c r="H158" i="9"/>
  <c r="J158" i="9" s="1"/>
  <c r="H157" i="9"/>
  <c r="J157" i="9" s="1"/>
  <c r="H156" i="9"/>
  <c r="J156" i="9" s="1"/>
  <c r="H155" i="9"/>
  <c r="J155" i="9" s="1"/>
  <c r="H154" i="9"/>
  <c r="J154" i="9" s="1"/>
  <c r="H153" i="9"/>
  <c r="J153" i="9" s="1"/>
  <c r="H152" i="9"/>
  <c r="J152" i="9" s="1"/>
  <c r="H151" i="9"/>
  <c r="J151" i="9" s="1"/>
  <c r="H150" i="9"/>
  <c r="J150" i="9" s="1"/>
  <c r="H149" i="9"/>
  <c r="J149" i="9" s="1"/>
  <c r="H148" i="9"/>
  <c r="J148" i="9" s="1"/>
  <c r="H147" i="9"/>
  <c r="J147" i="9" s="1"/>
  <c r="H146" i="9"/>
  <c r="J146" i="9" s="1"/>
  <c r="H145" i="9"/>
  <c r="J145" i="9" s="1"/>
  <c r="H144" i="9"/>
  <c r="J144" i="9" s="1"/>
  <c r="H143" i="9"/>
  <c r="J143" i="9" s="1"/>
  <c r="H142" i="9"/>
  <c r="J142" i="9" s="1"/>
  <c r="H141" i="9"/>
  <c r="J141" i="9" s="1"/>
  <c r="H140" i="9"/>
  <c r="J140" i="9" s="1"/>
  <c r="H139" i="9"/>
  <c r="J139" i="9" s="1"/>
  <c r="H138" i="9"/>
  <c r="J138" i="9" s="1"/>
  <c r="H137" i="9"/>
  <c r="J137" i="9" s="1"/>
  <c r="H136" i="9"/>
  <c r="J136" i="9" s="1"/>
  <c r="H135" i="9"/>
  <c r="J135" i="9" s="1"/>
  <c r="H134" i="9"/>
  <c r="J134" i="9" s="1"/>
  <c r="H133" i="9"/>
  <c r="J133" i="9" s="1"/>
  <c r="H132" i="9"/>
  <c r="J132" i="9" s="1"/>
  <c r="H131" i="9"/>
  <c r="J131" i="9" s="1"/>
  <c r="H130" i="9"/>
  <c r="J130" i="9" s="1"/>
  <c r="H129" i="9"/>
  <c r="J129" i="9" s="1"/>
  <c r="H128" i="9"/>
  <c r="J128" i="9" s="1"/>
  <c r="H127" i="9"/>
  <c r="J127" i="9" s="1"/>
  <c r="H126" i="9"/>
  <c r="J126" i="9" s="1"/>
  <c r="H125" i="9"/>
  <c r="J125" i="9" s="1"/>
  <c r="H124" i="9"/>
  <c r="J124" i="9" s="1"/>
  <c r="H123" i="9"/>
  <c r="J123" i="9" s="1"/>
  <c r="H122" i="9"/>
  <c r="J122" i="9" s="1"/>
  <c r="H121" i="9"/>
  <c r="J121" i="9" s="1"/>
  <c r="H120" i="9"/>
  <c r="J120" i="9" s="1"/>
  <c r="H119" i="9"/>
  <c r="J119" i="9" s="1"/>
  <c r="H118" i="9"/>
  <c r="J118" i="9" s="1"/>
  <c r="H117" i="9"/>
  <c r="J117" i="9" s="1"/>
  <c r="H116" i="9"/>
  <c r="J116" i="9" s="1"/>
  <c r="H115" i="9"/>
  <c r="J115" i="9" s="1"/>
  <c r="H114" i="9"/>
  <c r="J114" i="9" s="1"/>
  <c r="H113" i="9"/>
  <c r="J113" i="9" s="1"/>
  <c r="H112" i="9"/>
  <c r="J112" i="9" s="1"/>
  <c r="H111" i="9"/>
  <c r="J111" i="9" s="1"/>
  <c r="H110" i="9"/>
  <c r="J110" i="9" s="1"/>
  <c r="H109" i="9"/>
  <c r="J109" i="9" s="1"/>
  <c r="H108" i="9"/>
  <c r="J108" i="9" s="1"/>
  <c r="H107" i="9"/>
  <c r="J107" i="9" s="1"/>
  <c r="H106" i="9"/>
  <c r="J106" i="9" s="1"/>
  <c r="H105" i="9"/>
  <c r="J105" i="9" s="1"/>
  <c r="H104" i="9"/>
  <c r="J104" i="9" s="1"/>
  <c r="H103" i="9"/>
  <c r="J103" i="9" s="1"/>
  <c r="H102" i="9"/>
  <c r="J102" i="9" s="1"/>
  <c r="H101" i="9"/>
  <c r="J101" i="9" s="1"/>
  <c r="H100" i="9"/>
  <c r="J100" i="9" s="1"/>
  <c r="H99" i="9"/>
  <c r="J99" i="9" s="1"/>
  <c r="H98" i="9"/>
  <c r="J98" i="9" s="1"/>
  <c r="H97" i="9"/>
  <c r="J97" i="9" s="1"/>
  <c r="H96" i="9"/>
  <c r="J96" i="9" s="1"/>
  <c r="H95" i="9"/>
  <c r="J95" i="9" s="1"/>
  <c r="H94" i="9"/>
  <c r="J94" i="9" s="1"/>
  <c r="H93" i="9"/>
  <c r="J93" i="9" s="1"/>
  <c r="H92" i="9"/>
  <c r="J92" i="9" s="1"/>
  <c r="H91" i="9"/>
  <c r="J91" i="9" s="1"/>
  <c r="H90" i="9"/>
  <c r="J90" i="9" s="1"/>
  <c r="H89" i="9"/>
  <c r="J89" i="9" s="1"/>
  <c r="H88" i="9"/>
  <c r="J88" i="9" s="1"/>
  <c r="H87" i="9"/>
  <c r="J87" i="9" s="1"/>
  <c r="H86" i="9"/>
  <c r="J86" i="9" s="1"/>
  <c r="H85" i="9"/>
  <c r="J85" i="9" s="1"/>
  <c r="H84" i="9"/>
  <c r="J84" i="9" s="1"/>
  <c r="H83" i="9"/>
  <c r="J83" i="9" s="1"/>
  <c r="H82" i="9"/>
  <c r="J82" i="9" s="1"/>
  <c r="H81" i="9"/>
  <c r="J81" i="9" s="1"/>
  <c r="H80" i="9"/>
  <c r="J80" i="9" s="1"/>
  <c r="H79" i="9"/>
  <c r="J79" i="9" s="1"/>
  <c r="H78" i="9"/>
  <c r="J78" i="9" s="1"/>
  <c r="H77" i="9"/>
  <c r="J77" i="9" s="1"/>
  <c r="H76" i="9"/>
  <c r="J76" i="9" s="1"/>
  <c r="H75" i="9"/>
  <c r="J75" i="9" s="1"/>
  <c r="H74" i="9"/>
  <c r="J74" i="9" s="1"/>
  <c r="H73" i="9"/>
  <c r="J73" i="9" s="1"/>
  <c r="H72" i="9"/>
  <c r="J72" i="9" s="1"/>
  <c r="H71" i="9"/>
  <c r="J71" i="9" s="1"/>
  <c r="H70" i="9"/>
  <c r="J70" i="9" s="1"/>
  <c r="H69" i="9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3" i="9"/>
  <c r="J63" i="9" s="1"/>
  <c r="H62" i="9"/>
  <c r="J62" i="9" s="1"/>
  <c r="H61" i="9"/>
  <c r="J61" i="9" s="1"/>
  <c r="H60" i="9"/>
  <c r="J60" i="9" s="1"/>
  <c r="H59" i="9"/>
  <c r="J59" i="9" s="1"/>
  <c r="H58" i="9"/>
  <c r="J58" i="9" s="1"/>
  <c r="H57" i="9"/>
  <c r="J57" i="9" s="1"/>
  <c r="H56" i="9"/>
  <c r="J56" i="9" s="1"/>
  <c r="H55" i="9"/>
  <c r="J55" i="9" s="1"/>
  <c r="H54" i="9"/>
  <c r="J54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H47" i="9"/>
  <c r="J47" i="9" s="1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6" i="9"/>
  <c r="J6" i="9" s="1"/>
  <c r="H5" i="9"/>
  <c r="J5" i="9" s="1"/>
  <c r="H4" i="9"/>
  <c r="J4" i="9" s="1"/>
  <c r="G79" i="3"/>
  <c r="E79" i="3"/>
  <c r="E83" i="3"/>
  <c r="E78" i="3"/>
  <c r="E85" i="3"/>
  <c r="E82" i="3"/>
  <c r="E87" i="3"/>
  <c r="E81" i="3"/>
  <c r="E84" i="3"/>
  <c r="E80" i="3"/>
  <c r="K4" i="9" l="1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AN80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AN98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G115" i="9"/>
  <c r="AH115" i="9"/>
  <c r="AI115" i="9"/>
  <c r="AJ115" i="9"/>
  <c r="AK115" i="9"/>
  <c r="AL115" i="9"/>
  <c r="AM115" i="9"/>
  <c r="AN115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AM123" i="9"/>
  <c r="AN123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G127" i="9"/>
  <c r="AH127" i="9"/>
  <c r="AI127" i="9"/>
  <c r="AJ127" i="9"/>
  <c r="AK127" i="9"/>
  <c r="AL127" i="9"/>
  <c r="AM127" i="9"/>
  <c r="AN127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AG129" i="9"/>
  <c r="AH129" i="9"/>
  <c r="AI129" i="9"/>
  <c r="AJ129" i="9"/>
  <c r="AK129" i="9"/>
  <c r="AL129" i="9"/>
  <c r="AM129" i="9"/>
  <c r="AN129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G131" i="9"/>
  <c r="AH131" i="9"/>
  <c r="AI131" i="9"/>
  <c r="AJ131" i="9"/>
  <c r="AK131" i="9"/>
  <c r="AL131" i="9"/>
  <c r="AM131" i="9"/>
  <c r="AN131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G133" i="9"/>
  <c r="AH133" i="9"/>
  <c r="AI133" i="9"/>
  <c r="AJ133" i="9"/>
  <c r="AK133" i="9"/>
  <c r="AL133" i="9"/>
  <c r="AM133" i="9"/>
  <c r="AN133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G147" i="9"/>
  <c r="AH147" i="9"/>
  <c r="AI147" i="9"/>
  <c r="AJ147" i="9"/>
  <c r="AK147" i="9"/>
  <c r="AL147" i="9"/>
  <c r="AM147" i="9"/>
  <c r="AN147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AG158" i="9"/>
  <c r="AH158" i="9"/>
  <c r="AI158" i="9"/>
  <c r="AJ158" i="9"/>
  <c r="AK158" i="9"/>
  <c r="AL158" i="9"/>
  <c r="AM158" i="9"/>
  <c r="AN158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AG167" i="9"/>
  <c r="AH167" i="9"/>
  <c r="AI167" i="9"/>
  <c r="AJ167" i="9"/>
  <c r="AK167" i="9"/>
  <c r="AL167" i="9"/>
  <c r="AM167" i="9"/>
  <c r="AN167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AG168" i="9"/>
  <c r="AH168" i="9"/>
  <c r="AI168" i="9"/>
  <c r="AJ168" i="9"/>
  <c r="AK168" i="9"/>
  <c r="AL168" i="9"/>
  <c r="AM168" i="9"/>
  <c r="AN168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AG169" i="9"/>
  <c r="AH169" i="9"/>
  <c r="AI169" i="9"/>
  <c r="AJ169" i="9"/>
  <c r="AK169" i="9"/>
  <c r="AL169" i="9"/>
  <c r="AM169" i="9"/>
  <c r="AN169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AG170" i="9"/>
  <c r="AH170" i="9"/>
  <c r="AI170" i="9"/>
  <c r="AJ170" i="9"/>
  <c r="AK170" i="9"/>
  <c r="AL170" i="9"/>
  <c r="AM170" i="9"/>
  <c r="AN170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AG171" i="9"/>
  <c r="AH171" i="9"/>
  <c r="AI171" i="9"/>
  <c r="AJ171" i="9"/>
  <c r="AK171" i="9"/>
  <c r="AL171" i="9"/>
  <c r="AM171" i="9"/>
  <c r="AN171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K173" i="9"/>
  <c r="L173" i="9"/>
  <c r="M173" i="9"/>
  <c r="N173" i="9"/>
  <c r="O173" i="9"/>
  <c r="P173" i="9"/>
  <c r="Q173" i="9"/>
  <c r="R173" i="9"/>
  <c r="S173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AG173" i="9"/>
  <c r="AH173" i="9"/>
  <c r="AI173" i="9"/>
  <c r="AJ173" i="9"/>
  <c r="AK173" i="9"/>
  <c r="AL173" i="9"/>
  <c r="AM173" i="9"/>
  <c r="AN173" i="9"/>
  <c r="K174" i="9"/>
  <c r="L174" i="9"/>
  <c r="M174" i="9"/>
  <c r="N174" i="9"/>
  <c r="O174" i="9"/>
  <c r="P174" i="9"/>
  <c r="Q174" i="9"/>
  <c r="R174" i="9"/>
  <c r="S174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AG174" i="9"/>
  <c r="AH174" i="9"/>
  <c r="AI174" i="9"/>
  <c r="AJ174" i="9"/>
  <c r="AK174" i="9"/>
  <c r="AL174" i="9"/>
  <c r="AM174" i="9"/>
  <c r="AN174" i="9"/>
  <c r="K175" i="9"/>
  <c r="L175" i="9"/>
  <c r="M175" i="9"/>
  <c r="N175" i="9"/>
  <c r="O175" i="9"/>
  <c r="P175" i="9"/>
  <c r="Q175" i="9"/>
  <c r="R175" i="9"/>
  <c r="S175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AG175" i="9"/>
  <c r="AH175" i="9"/>
  <c r="AI175" i="9"/>
  <c r="AJ175" i="9"/>
  <c r="AK175" i="9"/>
  <c r="AL175" i="9"/>
  <c r="AM175" i="9"/>
  <c r="AN175" i="9"/>
  <c r="K176" i="9"/>
  <c r="L176" i="9"/>
  <c r="M176" i="9"/>
  <c r="N176" i="9"/>
  <c r="O176" i="9"/>
  <c r="P176" i="9"/>
  <c r="Q176" i="9"/>
  <c r="R176" i="9"/>
  <c r="S176" i="9"/>
  <c r="T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AG176" i="9"/>
  <c r="AH176" i="9"/>
  <c r="AI176" i="9"/>
  <c r="AJ176" i="9"/>
  <c r="AK176" i="9"/>
  <c r="AL176" i="9"/>
  <c r="AM176" i="9"/>
  <c r="AN176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AG177" i="9"/>
  <c r="AH177" i="9"/>
  <c r="AI177" i="9"/>
  <c r="AJ177" i="9"/>
  <c r="AK177" i="9"/>
  <c r="AL177" i="9"/>
  <c r="AM177" i="9"/>
  <c r="AN177" i="9"/>
  <c r="K178" i="9"/>
  <c r="L178" i="9"/>
  <c r="M178" i="9"/>
  <c r="N178" i="9"/>
  <c r="O178" i="9"/>
  <c r="P178" i="9"/>
  <c r="Q178" i="9"/>
  <c r="R178" i="9"/>
  <c r="S178" i="9"/>
  <c r="T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AG178" i="9"/>
  <c r="AH178" i="9"/>
  <c r="AI178" i="9"/>
  <c r="AJ178" i="9"/>
  <c r="AK178" i="9"/>
  <c r="AL178" i="9"/>
  <c r="AM178" i="9"/>
  <c r="AN178" i="9"/>
  <c r="K179" i="9"/>
  <c r="L179" i="9"/>
  <c r="M179" i="9"/>
  <c r="N179" i="9"/>
  <c r="O179" i="9"/>
  <c r="P179" i="9"/>
  <c r="Q179" i="9"/>
  <c r="R179" i="9"/>
  <c r="S179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AG179" i="9"/>
  <c r="AH179" i="9"/>
  <c r="AI179" i="9"/>
  <c r="AJ179" i="9"/>
  <c r="AK179" i="9"/>
  <c r="AL179" i="9"/>
  <c r="AM179" i="9"/>
  <c r="AN179" i="9"/>
  <c r="K180" i="9"/>
  <c r="L180" i="9"/>
  <c r="M180" i="9"/>
  <c r="N180" i="9"/>
  <c r="O180" i="9"/>
  <c r="P180" i="9"/>
  <c r="Q180" i="9"/>
  <c r="R180" i="9"/>
  <c r="S180" i="9"/>
  <c r="T180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AG180" i="9"/>
  <c r="AH180" i="9"/>
  <c r="AI180" i="9"/>
  <c r="AJ180" i="9"/>
  <c r="AK180" i="9"/>
  <c r="AL180" i="9"/>
  <c r="AM180" i="9"/>
  <c r="AN180" i="9"/>
  <c r="K181" i="9"/>
  <c r="L181" i="9"/>
  <c r="M181" i="9"/>
  <c r="N181" i="9"/>
  <c r="O181" i="9"/>
  <c r="P181" i="9"/>
  <c r="Q181" i="9"/>
  <c r="R181" i="9"/>
  <c r="S181" i="9"/>
  <c r="T181" i="9"/>
  <c r="U181" i="9"/>
  <c r="V181" i="9"/>
  <c r="W181" i="9"/>
  <c r="X181" i="9"/>
  <c r="Y181" i="9"/>
  <c r="Z181" i="9"/>
  <c r="AA181" i="9"/>
  <c r="AB181" i="9"/>
  <c r="AC181" i="9"/>
  <c r="AD181" i="9"/>
  <c r="AE181" i="9"/>
  <c r="AF181" i="9"/>
  <c r="AG181" i="9"/>
  <c r="AH181" i="9"/>
  <c r="AI181" i="9"/>
  <c r="AJ181" i="9"/>
  <c r="AK181" i="9"/>
  <c r="AL181" i="9"/>
  <c r="AM181" i="9"/>
  <c r="AN181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AG182" i="9"/>
  <c r="AH182" i="9"/>
  <c r="AI182" i="9"/>
  <c r="AJ182" i="9"/>
  <c r="AK182" i="9"/>
  <c r="AL182" i="9"/>
  <c r="AM182" i="9"/>
  <c r="AN182" i="9"/>
  <c r="K183" i="9"/>
  <c r="L183" i="9"/>
  <c r="M183" i="9"/>
  <c r="N183" i="9"/>
  <c r="O183" i="9"/>
  <c r="P183" i="9"/>
  <c r="Q183" i="9"/>
  <c r="R183" i="9"/>
  <c r="S183" i="9"/>
  <c r="T183" i="9"/>
  <c r="U183" i="9"/>
  <c r="V183" i="9"/>
  <c r="W183" i="9"/>
  <c r="X183" i="9"/>
  <c r="Y183" i="9"/>
  <c r="Z183" i="9"/>
  <c r="AA183" i="9"/>
  <c r="AB183" i="9"/>
  <c r="AC183" i="9"/>
  <c r="AD183" i="9"/>
  <c r="AE183" i="9"/>
  <c r="AF183" i="9"/>
  <c r="AG183" i="9"/>
  <c r="AH183" i="9"/>
  <c r="AI183" i="9"/>
  <c r="AJ183" i="9"/>
  <c r="AK183" i="9"/>
  <c r="AL183" i="9"/>
  <c r="AM183" i="9"/>
  <c r="AN183" i="9"/>
  <c r="K184" i="9"/>
  <c r="L184" i="9"/>
  <c r="M184" i="9"/>
  <c r="N184" i="9"/>
  <c r="O184" i="9"/>
  <c r="P184" i="9"/>
  <c r="Q184" i="9"/>
  <c r="R184" i="9"/>
  <c r="S184" i="9"/>
  <c r="T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AG184" i="9"/>
  <c r="AH184" i="9"/>
  <c r="AI184" i="9"/>
  <c r="AJ184" i="9"/>
  <c r="AK184" i="9"/>
  <c r="AL184" i="9"/>
  <c r="AM184" i="9"/>
  <c r="AN184" i="9"/>
  <c r="K185" i="9"/>
  <c r="L185" i="9"/>
  <c r="M185" i="9"/>
  <c r="N185" i="9"/>
  <c r="O185" i="9"/>
  <c r="P185" i="9"/>
  <c r="Q185" i="9"/>
  <c r="R185" i="9"/>
  <c r="S185" i="9"/>
  <c r="T185" i="9"/>
  <c r="U185" i="9"/>
  <c r="V185" i="9"/>
  <c r="W185" i="9"/>
  <c r="X185" i="9"/>
  <c r="Y185" i="9"/>
  <c r="Z185" i="9"/>
  <c r="AA185" i="9"/>
  <c r="AB185" i="9"/>
  <c r="AC185" i="9"/>
  <c r="AD185" i="9"/>
  <c r="AE185" i="9"/>
  <c r="AF185" i="9"/>
  <c r="AG185" i="9"/>
  <c r="AH185" i="9"/>
  <c r="AI185" i="9"/>
  <c r="AJ185" i="9"/>
  <c r="AK185" i="9"/>
  <c r="AL185" i="9"/>
  <c r="AM185" i="9"/>
  <c r="AN185" i="9"/>
  <c r="K186" i="9"/>
  <c r="L186" i="9"/>
  <c r="M186" i="9"/>
  <c r="N186" i="9"/>
  <c r="O186" i="9"/>
  <c r="P186" i="9"/>
  <c r="Q186" i="9"/>
  <c r="R186" i="9"/>
  <c r="S186" i="9"/>
  <c r="T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AG186" i="9"/>
  <c r="AH186" i="9"/>
  <c r="AI186" i="9"/>
  <c r="AJ186" i="9"/>
  <c r="AK186" i="9"/>
  <c r="AL186" i="9"/>
  <c r="AM186" i="9"/>
  <c r="AN186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AG187" i="9"/>
  <c r="AH187" i="9"/>
  <c r="AI187" i="9"/>
  <c r="AJ187" i="9"/>
  <c r="AK187" i="9"/>
  <c r="AL187" i="9"/>
  <c r="AM187" i="9"/>
  <c r="AN187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AG189" i="9"/>
  <c r="AH189" i="9"/>
  <c r="AI189" i="9"/>
  <c r="AJ189" i="9"/>
  <c r="AK189" i="9"/>
  <c r="AL189" i="9"/>
  <c r="AM189" i="9"/>
  <c r="AN189" i="9"/>
  <c r="K190" i="9"/>
  <c r="L190" i="9"/>
  <c r="M190" i="9"/>
  <c r="N190" i="9"/>
  <c r="O190" i="9"/>
  <c r="P190" i="9"/>
  <c r="Q190" i="9"/>
  <c r="R190" i="9"/>
  <c r="S190" i="9"/>
  <c r="T190" i="9"/>
  <c r="U190" i="9"/>
  <c r="V190" i="9"/>
  <c r="W190" i="9"/>
  <c r="X190" i="9"/>
  <c r="Y190" i="9"/>
  <c r="Z190" i="9"/>
  <c r="AA190" i="9"/>
  <c r="AB190" i="9"/>
  <c r="AC190" i="9"/>
  <c r="AD190" i="9"/>
  <c r="AE190" i="9"/>
  <c r="AF190" i="9"/>
  <c r="AG190" i="9"/>
  <c r="AH190" i="9"/>
  <c r="AI190" i="9"/>
  <c r="AJ190" i="9"/>
  <c r="AK190" i="9"/>
  <c r="AL190" i="9"/>
  <c r="AM190" i="9"/>
  <c r="AN190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K194" i="9"/>
  <c r="L194" i="9"/>
  <c r="M194" i="9"/>
  <c r="N194" i="9"/>
  <c r="O194" i="9"/>
  <c r="P194" i="9"/>
  <c r="Q194" i="9"/>
  <c r="R194" i="9"/>
  <c r="S194" i="9"/>
  <c r="T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AG194" i="9"/>
  <c r="AH194" i="9"/>
  <c r="AI194" i="9"/>
  <c r="AJ194" i="9"/>
  <c r="AK194" i="9"/>
  <c r="AL194" i="9"/>
  <c r="AM194" i="9"/>
  <c r="AN194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AJ196" i="9"/>
  <c r="AK196" i="9"/>
  <c r="AL196" i="9"/>
  <c r="AM196" i="9"/>
  <c r="AN196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G197" i="9"/>
  <c r="AH197" i="9"/>
  <c r="AI197" i="9"/>
  <c r="AJ197" i="9"/>
  <c r="AK197" i="9"/>
  <c r="AL197" i="9"/>
  <c r="AM197" i="9"/>
  <c r="AN197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K199" i="9"/>
  <c r="L199" i="9"/>
  <c r="M199" i="9"/>
  <c r="N199" i="9"/>
  <c r="O199" i="9"/>
  <c r="P199" i="9"/>
  <c r="Q199" i="9"/>
  <c r="R199" i="9"/>
  <c r="S199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G199" i="9"/>
  <c r="AH199" i="9"/>
  <c r="AI199" i="9"/>
  <c r="AJ199" i="9"/>
  <c r="AK199" i="9"/>
  <c r="AL199" i="9"/>
  <c r="AM199" i="9"/>
  <c r="AN199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AG200" i="9"/>
  <c r="AH200" i="9"/>
  <c r="AI200" i="9"/>
  <c r="AJ200" i="9"/>
  <c r="AK200" i="9"/>
  <c r="AL200" i="9"/>
  <c r="AM200" i="9"/>
  <c r="AN200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AG202" i="9"/>
  <c r="AH202" i="9"/>
  <c r="AI202" i="9"/>
  <c r="AJ202" i="9"/>
  <c r="AK202" i="9"/>
  <c r="AL202" i="9"/>
  <c r="AM202" i="9"/>
  <c r="AN202" i="9"/>
  <c r="K203" i="9"/>
  <c r="L203" i="9"/>
  <c r="M203" i="9"/>
  <c r="N203" i="9"/>
  <c r="O203" i="9"/>
  <c r="P203" i="9"/>
  <c r="Q203" i="9"/>
  <c r="R203" i="9"/>
  <c r="S203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AG203" i="9"/>
  <c r="AH203" i="9"/>
  <c r="AI203" i="9"/>
  <c r="AJ203" i="9"/>
  <c r="AK203" i="9"/>
  <c r="AL203" i="9"/>
  <c r="AM203" i="9"/>
  <c r="AN203" i="9"/>
  <c r="K204" i="9"/>
  <c r="L204" i="9"/>
  <c r="M204" i="9"/>
  <c r="N204" i="9"/>
  <c r="O204" i="9"/>
  <c r="P204" i="9"/>
  <c r="Q204" i="9"/>
  <c r="R204" i="9"/>
  <c r="S204" i="9"/>
  <c r="T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AG204" i="9"/>
  <c r="AH204" i="9"/>
  <c r="AI204" i="9"/>
  <c r="AJ204" i="9"/>
  <c r="AK204" i="9"/>
  <c r="AL204" i="9"/>
  <c r="AM204" i="9"/>
  <c r="AN204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K206" i="9"/>
  <c r="L206" i="9"/>
  <c r="M206" i="9"/>
  <c r="N206" i="9"/>
  <c r="O206" i="9"/>
  <c r="P206" i="9"/>
  <c r="Q206" i="9"/>
  <c r="R206" i="9"/>
  <c r="S206" i="9"/>
  <c r="T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AG206" i="9"/>
  <c r="AH206" i="9"/>
  <c r="AI206" i="9"/>
  <c r="AJ206" i="9"/>
  <c r="AK206" i="9"/>
  <c r="AL206" i="9"/>
  <c r="AM206" i="9"/>
  <c r="AN206" i="9"/>
  <c r="K207" i="9"/>
  <c r="L207" i="9"/>
  <c r="M207" i="9"/>
  <c r="N207" i="9"/>
  <c r="O207" i="9"/>
  <c r="P207" i="9"/>
  <c r="Q207" i="9"/>
  <c r="R207" i="9"/>
  <c r="S207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AG207" i="9"/>
  <c r="AH207" i="9"/>
  <c r="AI207" i="9"/>
  <c r="AJ207" i="9"/>
  <c r="AK207" i="9"/>
  <c r="AL207" i="9"/>
  <c r="AM207" i="9"/>
  <c r="AN207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K209" i="9"/>
  <c r="L209" i="9"/>
  <c r="M209" i="9"/>
  <c r="N209" i="9"/>
  <c r="O209" i="9"/>
  <c r="P209" i="9"/>
  <c r="Q209" i="9"/>
  <c r="R209" i="9"/>
  <c r="S209" i="9"/>
  <c r="T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AG209" i="9"/>
  <c r="AH209" i="9"/>
  <c r="AI209" i="9"/>
  <c r="AJ209" i="9"/>
  <c r="AK209" i="9"/>
  <c r="AL209" i="9"/>
  <c r="AM209" i="9"/>
  <c r="AN209" i="9"/>
  <c r="K210" i="9"/>
  <c r="L210" i="9"/>
  <c r="M210" i="9"/>
  <c r="N210" i="9"/>
  <c r="O210" i="9"/>
  <c r="P210" i="9"/>
  <c r="Q210" i="9"/>
  <c r="R210" i="9"/>
  <c r="S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AG210" i="9"/>
  <c r="AH210" i="9"/>
  <c r="AI210" i="9"/>
  <c r="AJ210" i="9"/>
  <c r="AK210" i="9"/>
  <c r="AL210" i="9"/>
  <c r="AM210" i="9"/>
  <c r="AN210" i="9"/>
  <c r="K211" i="9"/>
  <c r="L211" i="9"/>
  <c r="M211" i="9"/>
  <c r="N211" i="9"/>
  <c r="O211" i="9"/>
  <c r="P211" i="9"/>
  <c r="Q211" i="9"/>
  <c r="R211" i="9"/>
  <c r="S211" i="9"/>
  <c r="T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AG211" i="9"/>
  <c r="AH211" i="9"/>
  <c r="AI211" i="9"/>
  <c r="AJ211" i="9"/>
  <c r="AK211" i="9"/>
  <c r="AL211" i="9"/>
  <c r="AM211" i="9"/>
  <c r="AN211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K213" i="9"/>
  <c r="L213" i="9"/>
  <c r="M213" i="9"/>
  <c r="N213" i="9"/>
  <c r="O213" i="9"/>
  <c r="P213" i="9"/>
  <c r="Q213" i="9"/>
  <c r="R213" i="9"/>
  <c r="S213" i="9"/>
  <c r="T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AG213" i="9"/>
  <c r="AH213" i="9"/>
  <c r="AI213" i="9"/>
  <c r="AJ213" i="9"/>
  <c r="AK213" i="9"/>
  <c r="AL213" i="9"/>
  <c r="AM213" i="9"/>
  <c r="AN213" i="9"/>
  <c r="K214" i="9"/>
  <c r="L214" i="9"/>
  <c r="M214" i="9"/>
  <c r="N214" i="9"/>
  <c r="O214" i="9"/>
  <c r="P214" i="9"/>
  <c r="Q214" i="9"/>
  <c r="R214" i="9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AG214" i="9"/>
  <c r="AH214" i="9"/>
  <c r="AI214" i="9"/>
  <c r="AJ214" i="9"/>
  <c r="AK214" i="9"/>
  <c r="AL214" i="9"/>
  <c r="AM214" i="9"/>
  <c r="AN214" i="9"/>
  <c r="K215" i="9"/>
  <c r="L215" i="9"/>
  <c r="M215" i="9"/>
  <c r="N215" i="9"/>
  <c r="O215" i="9"/>
  <c r="P215" i="9"/>
  <c r="Q215" i="9"/>
  <c r="R215" i="9"/>
  <c r="S215" i="9"/>
  <c r="T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AG215" i="9"/>
  <c r="AH215" i="9"/>
  <c r="AI215" i="9"/>
  <c r="AJ215" i="9"/>
  <c r="AK215" i="9"/>
  <c r="AL215" i="9"/>
  <c r="AM215" i="9"/>
  <c r="AN215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K217" i="9"/>
  <c r="L217" i="9"/>
  <c r="M217" i="9"/>
  <c r="N217" i="9"/>
  <c r="O217" i="9"/>
  <c r="P217" i="9"/>
  <c r="Q217" i="9"/>
  <c r="R217" i="9"/>
  <c r="S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AG217" i="9"/>
  <c r="AH217" i="9"/>
  <c r="AI217" i="9"/>
  <c r="AJ217" i="9"/>
  <c r="AK217" i="9"/>
  <c r="AL217" i="9"/>
  <c r="AM217" i="9"/>
  <c r="AN217" i="9"/>
  <c r="K218" i="9"/>
  <c r="L218" i="9"/>
  <c r="M218" i="9"/>
  <c r="N218" i="9"/>
  <c r="O218" i="9"/>
  <c r="P218" i="9"/>
  <c r="Q218" i="9"/>
  <c r="R218" i="9"/>
  <c r="S218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AG218" i="9"/>
  <c r="AH218" i="9"/>
  <c r="AI218" i="9"/>
  <c r="AJ218" i="9"/>
  <c r="AK218" i="9"/>
  <c r="AL218" i="9"/>
  <c r="AM218" i="9"/>
  <c r="AN218" i="9"/>
  <c r="K219" i="9"/>
  <c r="L219" i="9"/>
  <c r="M219" i="9"/>
  <c r="N219" i="9"/>
  <c r="O219" i="9"/>
  <c r="P219" i="9"/>
  <c r="Q219" i="9"/>
  <c r="R219" i="9"/>
  <c r="S219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AG219" i="9"/>
  <c r="AH219" i="9"/>
  <c r="AI219" i="9"/>
  <c r="AJ219" i="9"/>
  <c r="AK219" i="9"/>
  <c r="AL219" i="9"/>
  <c r="AM219" i="9"/>
  <c r="AN219" i="9"/>
  <c r="K220" i="9"/>
  <c r="L220" i="9"/>
  <c r="M220" i="9"/>
  <c r="N220" i="9"/>
  <c r="O220" i="9"/>
  <c r="P220" i="9"/>
  <c r="Q220" i="9"/>
  <c r="R220" i="9"/>
  <c r="S220" i="9"/>
  <c r="T220" i="9"/>
  <c r="U220" i="9"/>
  <c r="V220" i="9"/>
  <c r="W220" i="9"/>
  <c r="X220" i="9"/>
  <c r="Y220" i="9"/>
  <c r="Z220" i="9"/>
  <c r="AA220" i="9"/>
  <c r="AB220" i="9"/>
  <c r="AC220" i="9"/>
  <c r="AD220" i="9"/>
  <c r="AE220" i="9"/>
  <c r="AF220" i="9"/>
  <c r="AG220" i="9"/>
  <c r="AH220" i="9"/>
  <c r="AI220" i="9"/>
  <c r="AJ220" i="9"/>
  <c r="AK220" i="9"/>
  <c r="AL220" i="9"/>
  <c r="AM220" i="9"/>
  <c r="AN220" i="9"/>
  <c r="K221" i="9"/>
  <c r="L221" i="9"/>
  <c r="M221" i="9"/>
  <c r="N221" i="9"/>
  <c r="O221" i="9"/>
  <c r="P221" i="9"/>
  <c r="Q221" i="9"/>
  <c r="R221" i="9"/>
  <c r="S221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AG221" i="9"/>
  <c r="AH221" i="9"/>
  <c r="AI221" i="9"/>
  <c r="AJ221" i="9"/>
  <c r="AK221" i="9"/>
  <c r="AL221" i="9"/>
  <c r="AM221" i="9"/>
  <c r="AN221" i="9"/>
  <c r="K222" i="9"/>
  <c r="L222" i="9"/>
  <c r="M222" i="9"/>
  <c r="N222" i="9"/>
  <c r="O222" i="9"/>
  <c r="P222" i="9"/>
  <c r="Q222" i="9"/>
  <c r="R222" i="9"/>
  <c r="S222" i="9"/>
  <c r="T222" i="9"/>
  <c r="U222" i="9"/>
  <c r="V222" i="9"/>
  <c r="W222" i="9"/>
  <c r="X222" i="9"/>
  <c r="Y222" i="9"/>
  <c r="Z222" i="9"/>
  <c r="AA222" i="9"/>
  <c r="AB222" i="9"/>
  <c r="AC222" i="9"/>
  <c r="AD222" i="9"/>
  <c r="AE222" i="9"/>
  <c r="AF222" i="9"/>
  <c r="AG222" i="9"/>
  <c r="AH222" i="9"/>
  <c r="AI222" i="9"/>
  <c r="AJ222" i="9"/>
  <c r="AK222" i="9"/>
  <c r="AL222" i="9"/>
  <c r="AM222" i="9"/>
  <c r="AN222" i="9"/>
  <c r="K223" i="9"/>
  <c r="L223" i="9"/>
  <c r="M223" i="9"/>
  <c r="N223" i="9"/>
  <c r="O223" i="9"/>
  <c r="P223" i="9"/>
  <c r="Q223" i="9"/>
  <c r="R223" i="9"/>
  <c r="S223" i="9"/>
  <c r="T223" i="9"/>
  <c r="U223" i="9"/>
  <c r="V223" i="9"/>
  <c r="W223" i="9"/>
  <c r="X223" i="9"/>
  <c r="Y223" i="9"/>
  <c r="Z223" i="9"/>
  <c r="AA223" i="9"/>
  <c r="AB223" i="9"/>
  <c r="AC223" i="9"/>
  <c r="AD223" i="9"/>
  <c r="AE223" i="9"/>
  <c r="AF223" i="9"/>
  <c r="AG223" i="9"/>
  <c r="AH223" i="9"/>
  <c r="AI223" i="9"/>
  <c r="AJ223" i="9"/>
  <c r="AK223" i="9"/>
  <c r="AL223" i="9"/>
  <c r="AM223" i="9"/>
  <c r="AN223" i="9"/>
  <c r="K224" i="9"/>
  <c r="L224" i="9"/>
  <c r="M224" i="9"/>
  <c r="N224" i="9"/>
  <c r="O224" i="9"/>
  <c r="P224" i="9"/>
  <c r="Q224" i="9"/>
  <c r="R224" i="9"/>
  <c r="S224" i="9"/>
  <c r="T224" i="9"/>
  <c r="U224" i="9"/>
  <c r="V224" i="9"/>
  <c r="W224" i="9"/>
  <c r="X224" i="9"/>
  <c r="Y224" i="9"/>
  <c r="Z224" i="9"/>
  <c r="AA224" i="9"/>
  <c r="AB224" i="9"/>
  <c r="AC224" i="9"/>
  <c r="AD224" i="9"/>
  <c r="AE224" i="9"/>
  <c r="AF224" i="9"/>
  <c r="AG224" i="9"/>
  <c r="AH224" i="9"/>
  <c r="AI224" i="9"/>
  <c r="AJ224" i="9"/>
  <c r="AK224" i="9"/>
  <c r="AL224" i="9"/>
  <c r="AM224" i="9"/>
  <c r="AN224" i="9"/>
  <c r="K225" i="9"/>
  <c r="L225" i="9"/>
  <c r="M225" i="9"/>
  <c r="N225" i="9"/>
  <c r="O225" i="9"/>
  <c r="P225" i="9"/>
  <c r="Q225" i="9"/>
  <c r="R225" i="9"/>
  <c r="S225" i="9"/>
  <c r="T225" i="9"/>
  <c r="U225" i="9"/>
  <c r="V225" i="9"/>
  <c r="W225" i="9"/>
  <c r="X225" i="9"/>
  <c r="Y225" i="9"/>
  <c r="Z225" i="9"/>
  <c r="AA225" i="9"/>
  <c r="AB225" i="9"/>
  <c r="AC225" i="9"/>
  <c r="AD225" i="9"/>
  <c r="AE225" i="9"/>
  <c r="AF225" i="9"/>
  <c r="AG225" i="9"/>
  <c r="AH225" i="9"/>
  <c r="AI225" i="9"/>
  <c r="AJ225" i="9"/>
  <c r="AK225" i="9"/>
  <c r="AL225" i="9"/>
  <c r="AM225" i="9"/>
  <c r="AN225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K227" i="9"/>
  <c r="L227" i="9"/>
  <c r="M227" i="9"/>
  <c r="N227" i="9"/>
  <c r="O227" i="9"/>
  <c r="P227" i="9"/>
  <c r="Q227" i="9"/>
  <c r="R227" i="9"/>
  <c r="S227" i="9"/>
  <c r="T227" i="9"/>
  <c r="U227" i="9"/>
  <c r="V227" i="9"/>
  <c r="W227" i="9"/>
  <c r="X227" i="9"/>
  <c r="Y227" i="9"/>
  <c r="Z227" i="9"/>
  <c r="AA227" i="9"/>
  <c r="AB227" i="9"/>
  <c r="AC227" i="9"/>
  <c r="AD227" i="9"/>
  <c r="AE227" i="9"/>
  <c r="AF227" i="9"/>
  <c r="AG227" i="9"/>
  <c r="AH227" i="9"/>
  <c r="AI227" i="9"/>
  <c r="AJ227" i="9"/>
  <c r="AK227" i="9"/>
  <c r="AL227" i="9"/>
  <c r="AM227" i="9"/>
  <c r="AN227" i="9"/>
  <c r="K228" i="9"/>
  <c r="L228" i="9"/>
  <c r="M228" i="9"/>
  <c r="N228" i="9"/>
  <c r="O228" i="9"/>
  <c r="P228" i="9"/>
  <c r="Q228" i="9"/>
  <c r="R228" i="9"/>
  <c r="S228" i="9"/>
  <c r="T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AG228" i="9"/>
  <c r="AH228" i="9"/>
  <c r="AI228" i="9"/>
  <c r="AJ228" i="9"/>
  <c r="AK228" i="9"/>
  <c r="AL228" i="9"/>
  <c r="AM228" i="9"/>
  <c r="AN228" i="9"/>
  <c r="K229" i="9"/>
  <c r="L229" i="9"/>
  <c r="M229" i="9"/>
  <c r="N229" i="9"/>
  <c r="O229" i="9"/>
  <c r="P229" i="9"/>
  <c r="Q229" i="9"/>
  <c r="R229" i="9"/>
  <c r="S229" i="9"/>
  <c r="T229" i="9"/>
  <c r="U229" i="9"/>
  <c r="V229" i="9"/>
  <c r="W229" i="9"/>
  <c r="X229" i="9"/>
  <c r="Y229" i="9"/>
  <c r="Z229" i="9"/>
  <c r="AA229" i="9"/>
  <c r="AB229" i="9"/>
  <c r="AC229" i="9"/>
  <c r="AD229" i="9"/>
  <c r="AE229" i="9"/>
  <c r="AF229" i="9"/>
  <c r="AG229" i="9"/>
  <c r="AH229" i="9"/>
  <c r="AI229" i="9"/>
  <c r="AJ229" i="9"/>
  <c r="AK229" i="9"/>
  <c r="AL229" i="9"/>
  <c r="AM229" i="9"/>
  <c r="AN229" i="9"/>
  <c r="K230" i="9"/>
  <c r="L230" i="9"/>
  <c r="M230" i="9"/>
  <c r="N230" i="9"/>
  <c r="O230" i="9"/>
  <c r="P230" i="9"/>
  <c r="Q230" i="9"/>
  <c r="R230" i="9"/>
  <c r="S230" i="9"/>
  <c r="T230" i="9"/>
  <c r="U230" i="9"/>
  <c r="V230" i="9"/>
  <c r="W230" i="9"/>
  <c r="X230" i="9"/>
  <c r="Y230" i="9"/>
  <c r="Z230" i="9"/>
  <c r="AA230" i="9"/>
  <c r="AB230" i="9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K231" i="9"/>
  <c r="L231" i="9"/>
  <c r="M231" i="9"/>
  <c r="N231" i="9"/>
  <c r="O231" i="9"/>
  <c r="P231" i="9"/>
  <c r="Q231" i="9"/>
  <c r="R231" i="9"/>
  <c r="S231" i="9"/>
  <c r="T231" i="9"/>
  <c r="U231" i="9"/>
  <c r="V231" i="9"/>
  <c r="W231" i="9"/>
  <c r="X231" i="9"/>
  <c r="Y231" i="9"/>
  <c r="Z231" i="9"/>
  <c r="AA231" i="9"/>
  <c r="AB231" i="9"/>
  <c r="AC231" i="9"/>
  <c r="AD231" i="9"/>
  <c r="AE231" i="9"/>
  <c r="AF231" i="9"/>
  <c r="AG231" i="9"/>
  <c r="AH231" i="9"/>
  <c r="AI231" i="9"/>
  <c r="AJ231" i="9"/>
  <c r="AK231" i="9"/>
  <c r="AL231" i="9"/>
  <c r="AM231" i="9"/>
  <c r="AN231" i="9"/>
  <c r="K232" i="9"/>
  <c r="L232" i="9"/>
  <c r="M232" i="9"/>
  <c r="N232" i="9"/>
  <c r="O232" i="9"/>
  <c r="P232" i="9"/>
  <c r="Q232" i="9"/>
  <c r="R232" i="9"/>
  <c r="S232" i="9"/>
  <c r="T232" i="9"/>
  <c r="U232" i="9"/>
  <c r="V232" i="9"/>
  <c r="W232" i="9"/>
  <c r="X232" i="9"/>
  <c r="Y232" i="9"/>
  <c r="Z232" i="9"/>
  <c r="AA232" i="9"/>
  <c r="AB232" i="9"/>
  <c r="AC232" i="9"/>
  <c r="AD232" i="9"/>
  <c r="AE232" i="9"/>
  <c r="AF232" i="9"/>
  <c r="AG232" i="9"/>
  <c r="AH232" i="9"/>
  <c r="AI232" i="9"/>
  <c r="AJ232" i="9"/>
  <c r="AK232" i="9"/>
  <c r="AL232" i="9"/>
  <c r="AM232" i="9"/>
  <c r="AN232" i="9"/>
  <c r="K233" i="9"/>
  <c r="L233" i="9"/>
  <c r="M233" i="9"/>
  <c r="N233" i="9"/>
  <c r="O233" i="9"/>
  <c r="P233" i="9"/>
  <c r="Q233" i="9"/>
  <c r="R233" i="9"/>
  <c r="S233" i="9"/>
  <c r="T233" i="9"/>
  <c r="U233" i="9"/>
  <c r="V233" i="9"/>
  <c r="W233" i="9"/>
  <c r="X233" i="9"/>
  <c r="Y233" i="9"/>
  <c r="Z233" i="9"/>
  <c r="AA233" i="9"/>
  <c r="AB233" i="9"/>
  <c r="AC233" i="9"/>
  <c r="AD233" i="9"/>
  <c r="AE233" i="9"/>
  <c r="AF233" i="9"/>
  <c r="AG233" i="9"/>
  <c r="AH233" i="9"/>
  <c r="AI233" i="9"/>
  <c r="AJ233" i="9"/>
  <c r="AK233" i="9"/>
  <c r="AL233" i="9"/>
  <c r="AM233" i="9"/>
  <c r="AN233" i="9"/>
  <c r="K234" i="9"/>
  <c r="L234" i="9"/>
  <c r="M234" i="9"/>
  <c r="N234" i="9"/>
  <c r="O234" i="9"/>
  <c r="P234" i="9"/>
  <c r="Q234" i="9"/>
  <c r="R234" i="9"/>
  <c r="S234" i="9"/>
  <c r="T234" i="9"/>
  <c r="U234" i="9"/>
  <c r="V234" i="9"/>
  <c r="W234" i="9"/>
  <c r="X234" i="9"/>
  <c r="Y234" i="9"/>
  <c r="Z234" i="9"/>
  <c r="AA234" i="9"/>
  <c r="AB234" i="9"/>
  <c r="AC234" i="9"/>
  <c r="AD234" i="9"/>
  <c r="AE234" i="9"/>
  <c r="AF234" i="9"/>
  <c r="AG234" i="9"/>
  <c r="AH234" i="9"/>
  <c r="AI234" i="9"/>
  <c r="AJ234" i="9"/>
  <c r="AK234" i="9"/>
  <c r="AL234" i="9"/>
  <c r="AM234" i="9"/>
  <c r="AN234" i="9"/>
  <c r="K235" i="9"/>
  <c r="L235" i="9"/>
  <c r="M235" i="9"/>
  <c r="N235" i="9"/>
  <c r="O235" i="9"/>
  <c r="P235" i="9"/>
  <c r="Q235" i="9"/>
  <c r="R235" i="9"/>
  <c r="S235" i="9"/>
  <c r="T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AG235" i="9"/>
  <c r="AH235" i="9"/>
  <c r="AI235" i="9"/>
  <c r="AJ235" i="9"/>
  <c r="AK235" i="9"/>
  <c r="AL235" i="9"/>
  <c r="AM235" i="9"/>
  <c r="AN235" i="9"/>
  <c r="K236" i="9"/>
  <c r="L236" i="9"/>
  <c r="M236" i="9"/>
  <c r="N236" i="9"/>
  <c r="O236" i="9"/>
  <c r="P236" i="9"/>
  <c r="Q236" i="9"/>
  <c r="R236" i="9"/>
  <c r="S236" i="9"/>
  <c r="T236" i="9"/>
  <c r="U236" i="9"/>
  <c r="V236" i="9"/>
  <c r="W236" i="9"/>
  <c r="X236" i="9"/>
  <c r="Y236" i="9"/>
  <c r="Z236" i="9"/>
  <c r="AA236" i="9"/>
  <c r="AB236" i="9"/>
  <c r="AC236" i="9"/>
  <c r="AD236" i="9"/>
  <c r="AE236" i="9"/>
  <c r="AF236" i="9"/>
  <c r="AG236" i="9"/>
  <c r="AH236" i="9"/>
  <c r="AI236" i="9"/>
  <c r="AJ236" i="9"/>
  <c r="AK236" i="9"/>
  <c r="AL236" i="9"/>
  <c r="AM236" i="9"/>
  <c r="AN236" i="9"/>
  <c r="K237" i="9"/>
  <c r="L237" i="9"/>
  <c r="M237" i="9"/>
  <c r="N237" i="9"/>
  <c r="O237" i="9"/>
  <c r="P237" i="9"/>
  <c r="Q237" i="9"/>
  <c r="R237" i="9"/>
  <c r="S237" i="9"/>
  <c r="T237" i="9"/>
  <c r="U237" i="9"/>
  <c r="V237" i="9"/>
  <c r="W237" i="9"/>
  <c r="X237" i="9"/>
  <c r="Y237" i="9"/>
  <c r="Z237" i="9"/>
  <c r="AA237" i="9"/>
  <c r="AB237" i="9"/>
  <c r="AC237" i="9"/>
  <c r="AD237" i="9"/>
  <c r="AE237" i="9"/>
  <c r="AF237" i="9"/>
  <c r="AG237" i="9"/>
  <c r="AH237" i="9"/>
  <c r="AI237" i="9"/>
  <c r="AJ237" i="9"/>
  <c r="AK237" i="9"/>
  <c r="AL237" i="9"/>
  <c r="AM237" i="9"/>
  <c r="AN237" i="9"/>
  <c r="K238" i="9"/>
  <c r="L238" i="9"/>
  <c r="M238" i="9"/>
  <c r="N238" i="9"/>
  <c r="O238" i="9"/>
  <c r="P238" i="9"/>
  <c r="Q238" i="9"/>
  <c r="R238" i="9"/>
  <c r="S238" i="9"/>
  <c r="T238" i="9"/>
  <c r="U238" i="9"/>
  <c r="V238" i="9"/>
  <c r="W238" i="9"/>
  <c r="X238" i="9"/>
  <c r="Y238" i="9"/>
  <c r="Z238" i="9"/>
  <c r="AA238" i="9"/>
  <c r="AB238" i="9"/>
  <c r="AC238" i="9"/>
  <c r="AD238" i="9"/>
  <c r="AE238" i="9"/>
  <c r="AF238" i="9"/>
  <c r="AG238" i="9"/>
  <c r="AH238" i="9"/>
  <c r="AI238" i="9"/>
  <c r="AJ238" i="9"/>
  <c r="AK238" i="9"/>
  <c r="AL238" i="9"/>
  <c r="AM238" i="9"/>
  <c r="AN238" i="9"/>
  <c r="K239" i="9"/>
  <c r="L239" i="9"/>
  <c r="M239" i="9"/>
  <c r="N239" i="9"/>
  <c r="O239" i="9"/>
  <c r="P239" i="9"/>
  <c r="Q239" i="9"/>
  <c r="R239" i="9"/>
  <c r="S239" i="9"/>
  <c r="T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K240" i="9"/>
  <c r="L240" i="9"/>
  <c r="M240" i="9"/>
  <c r="N240" i="9"/>
  <c r="O240" i="9"/>
  <c r="P240" i="9"/>
  <c r="Q240" i="9"/>
  <c r="R240" i="9"/>
  <c r="S240" i="9"/>
  <c r="T240" i="9"/>
  <c r="U240" i="9"/>
  <c r="V240" i="9"/>
  <c r="W240" i="9"/>
  <c r="X240" i="9"/>
  <c r="Y240" i="9"/>
  <c r="Z240" i="9"/>
  <c r="AA240" i="9"/>
  <c r="AB240" i="9"/>
  <c r="AC240" i="9"/>
  <c r="AD240" i="9"/>
  <c r="AE240" i="9"/>
  <c r="AF240" i="9"/>
  <c r="AG240" i="9"/>
  <c r="AH240" i="9"/>
  <c r="AI240" i="9"/>
  <c r="AJ240" i="9"/>
  <c r="AK240" i="9"/>
  <c r="AL240" i="9"/>
  <c r="AM240" i="9"/>
  <c r="AN240" i="9"/>
  <c r="K241" i="9"/>
  <c r="L241" i="9"/>
  <c r="M241" i="9"/>
  <c r="N241" i="9"/>
  <c r="O241" i="9"/>
  <c r="P241" i="9"/>
  <c r="Q241" i="9"/>
  <c r="R241" i="9"/>
  <c r="S241" i="9"/>
  <c r="T241" i="9"/>
  <c r="U241" i="9"/>
  <c r="V241" i="9"/>
  <c r="W241" i="9"/>
  <c r="X241" i="9"/>
  <c r="Y241" i="9"/>
  <c r="Z241" i="9"/>
  <c r="AA241" i="9"/>
  <c r="AB241" i="9"/>
  <c r="AC241" i="9"/>
  <c r="AD241" i="9"/>
  <c r="AE241" i="9"/>
  <c r="AF241" i="9"/>
  <c r="AG241" i="9"/>
  <c r="AH241" i="9"/>
  <c r="AI241" i="9"/>
  <c r="AJ241" i="9"/>
  <c r="AK241" i="9"/>
  <c r="AL241" i="9"/>
  <c r="AM241" i="9"/>
  <c r="AN241" i="9"/>
  <c r="K242" i="9"/>
  <c r="L242" i="9"/>
  <c r="M242" i="9"/>
  <c r="N242" i="9"/>
  <c r="O242" i="9"/>
  <c r="P242" i="9"/>
  <c r="Q242" i="9"/>
  <c r="R242" i="9"/>
  <c r="S242" i="9"/>
  <c r="T242" i="9"/>
  <c r="U242" i="9"/>
  <c r="V242" i="9"/>
  <c r="W242" i="9"/>
  <c r="X242" i="9"/>
  <c r="Y242" i="9"/>
  <c r="Z242" i="9"/>
  <c r="AA242" i="9"/>
  <c r="AB242" i="9"/>
  <c r="AC242" i="9"/>
  <c r="AD242" i="9"/>
  <c r="AE242" i="9"/>
  <c r="AF242" i="9"/>
  <c r="AG242" i="9"/>
  <c r="AH242" i="9"/>
  <c r="AI242" i="9"/>
  <c r="AJ242" i="9"/>
  <c r="AK242" i="9"/>
  <c r="AL242" i="9"/>
  <c r="AM242" i="9"/>
  <c r="AN242" i="9"/>
  <c r="K243" i="9"/>
  <c r="L243" i="9"/>
  <c r="M243" i="9"/>
  <c r="N243" i="9"/>
  <c r="O243" i="9"/>
  <c r="P243" i="9"/>
  <c r="Q243" i="9"/>
  <c r="R243" i="9"/>
  <c r="S243" i="9"/>
  <c r="T243" i="9"/>
  <c r="U243" i="9"/>
  <c r="V243" i="9"/>
  <c r="W243" i="9"/>
  <c r="X243" i="9"/>
  <c r="Y243" i="9"/>
  <c r="Z243" i="9"/>
  <c r="AA243" i="9"/>
  <c r="AB243" i="9"/>
  <c r="AC243" i="9"/>
  <c r="AD243" i="9"/>
  <c r="AE243" i="9"/>
  <c r="AF243" i="9"/>
  <c r="AG243" i="9"/>
  <c r="AH243" i="9"/>
  <c r="AI243" i="9"/>
  <c r="AJ243" i="9"/>
  <c r="AK243" i="9"/>
  <c r="AL243" i="9"/>
  <c r="AM243" i="9"/>
  <c r="AN243" i="9"/>
  <c r="K244" i="9"/>
  <c r="L244" i="9"/>
  <c r="M244" i="9"/>
  <c r="N244" i="9"/>
  <c r="O244" i="9"/>
  <c r="P244" i="9"/>
  <c r="Q244" i="9"/>
  <c r="R244" i="9"/>
  <c r="S244" i="9"/>
  <c r="T244" i="9"/>
  <c r="U244" i="9"/>
  <c r="V244" i="9"/>
  <c r="W244" i="9"/>
  <c r="X244" i="9"/>
  <c r="Y244" i="9"/>
  <c r="Z244" i="9"/>
  <c r="AA244" i="9"/>
  <c r="AB244" i="9"/>
  <c r="AC244" i="9"/>
  <c r="AD244" i="9"/>
  <c r="AE244" i="9"/>
  <c r="AF244" i="9"/>
  <c r="AG244" i="9"/>
  <c r="AH244" i="9"/>
  <c r="AI244" i="9"/>
  <c r="AJ244" i="9"/>
  <c r="AK244" i="9"/>
  <c r="AL244" i="9"/>
  <c r="AM244" i="9"/>
  <c r="AN244" i="9"/>
  <c r="K245" i="9"/>
  <c r="L245" i="9"/>
  <c r="M245" i="9"/>
  <c r="N245" i="9"/>
  <c r="O245" i="9"/>
  <c r="P245" i="9"/>
  <c r="Q245" i="9"/>
  <c r="R245" i="9"/>
  <c r="S245" i="9"/>
  <c r="T245" i="9"/>
  <c r="U245" i="9"/>
  <c r="V245" i="9"/>
  <c r="W245" i="9"/>
  <c r="X245" i="9"/>
  <c r="Y245" i="9"/>
  <c r="Z245" i="9"/>
  <c r="AA245" i="9"/>
  <c r="AB245" i="9"/>
  <c r="AC245" i="9"/>
  <c r="AD245" i="9"/>
  <c r="AE245" i="9"/>
  <c r="AF245" i="9"/>
  <c r="AG245" i="9"/>
  <c r="AH245" i="9"/>
  <c r="AI245" i="9"/>
  <c r="AJ245" i="9"/>
  <c r="AK245" i="9"/>
  <c r="AL245" i="9"/>
  <c r="AM245" i="9"/>
  <c r="AN245" i="9"/>
  <c r="K246" i="9"/>
  <c r="L246" i="9"/>
  <c r="M246" i="9"/>
  <c r="N246" i="9"/>
  <c r="O246" i="9"/>
  <c r="P246" i="9"/>
  <c r="Q246" i="9"/>
  <c r="R246" i="9"/>
  <c r="S246" i="9"/>
  <c r="T246" i="9"/>
  <c r="U246" i="9"/>
  <c r="V246" i="9"/>
  <c r="W246" i="9"/>
  <c r="X246" i="9"/>
  <c r="Y246" i="9"/>
  <c r="Z246" i="9"/>
  <c r="AA246" i="9"/>
  <c r="AB246" i="9"/>
  <c r="AC246" i="9"/>
  <c r="AD246" i="9"/>
  <c r="AE246" i="9"/>
  <c r="AF246" i="9"/>
  <c r="AG246" i="9"/>
  <c r="AH246" i="9"/>
  <c r="AI246" i="9"/>
  <c r="AJ246" i="9"/>
  <c r="AK246" i="9"/>
  <c r="AL246" i="9"/>
  <c r="AM246" i="9"/>
  <c r="AN246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K248" i="9"/>
  <c r="L248" i="9"/>
  <c r="M248" i="9"/>
  <c r="N248" i="9"/>
  <c r="O248" i="9"/>
  <c r="P248" i="9"/>
  <c r="Q248" i="9"/>
  <c r="R248" i="9"/>
  <c r="S248" i="9"/>
  <c r="T248" i="9"/>
  <c r="U248" i="9"/>
  <c r="V248" i="9"/>
  <c r="W248" i="9"/>
  <c r="X248" i="9"/>
  <c r="Y248" i="9"/>
  <c r="Z248" i="9"/>
  <c r="AA248" i="9"/>
  <c r="AB248" i="9"/>
  <c r="AC248" i="9"/>
  <c r="AD248" i="9"/>
  <c r="AE248" i="9"/>
  <c r="AF248" i="9"/>
  <c r="AG248" i="9"/>
  <c r="AH248" i="9"/>
  <c r="AI248" i="9"/>
  <c r="AJ248" i="9"/>
  <c r="AK248" i="9"/>
  <c r="AL248" i="9"/>
  <c r="AM248" i="9"/>
  <c r="AN248" i="9"/>
  <c r="K249" i="9"/>
  <c r="L249" i="9"/>
  <c r="M249" i="9"/>
  <c r="N249" i="9"/>
  <c r="O249" i="9"/>
  <c r="P249" i="9"/>
  <c r="Q249" i="9"/>
  <c r="R249" i="9"/>
  <c r="S249" i="9"/>
  <c r="T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AG249" i="9"/>
  <c r="AH249" i="9"/>
  <c r="AI249" i="9"/>
  <c r="AJ249" i="9"/>
  <c r="AK249" i="9"/>
  <c r="AL249" i="9"/>
  <c r="AM249" i="9"/>
  <c r="AN249" i="9"/>
  <c r="K250" i="9"/>
  <c r="L250" i="9"/>
  <c r="M250" i="9"/>
  <c r="N250" i="9"/>
  <c r="O250" i="9"/>
  <c r="P250" i="9"/>
  <c r="Q250" i="9"/>
  <c r="R250" i="9"/>
  <c r="S250" i="9"/>
  <c r="T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AG250" i="9"/>
  <c r="AH250" i="9"/>
  <c r="AI250" i="9"/>
  <c r="AJ250" i="9"/>
  <c r="AK250" i="9"/>
  <c r="AL250" i="9"/>
  <c r="AM250" i="9"/>
  <c r="AN250" i="9"/>
  <c r="K251" i="9"/>
  <c r="L251" i="9"/>
  <c r="M251" i="9"/>
  <c r="N251" i="9"/>
  <c r="O251" i="9"/>
  <c r="P251" i="9"/>
  <c r="Q251" i="9"/>
  <c r="R251" i="9"/>
  <c r="S251" i="9"/>
  <c r="T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AG251" i="9"/>
  <c r="AH251" i="9"/>
  <c r="AI251" i="9"/>
  <c r="AJ251" i="9"/>
  <c r="AK251" i="9"/>
  <c r="AL251" i="9"/>
  <c r="AM251" i="9"/>
  <c r="AN251" i="9"/>
  <c r="K252" i="9"/>
  <c r="L252" i="9"/>
  <c r="M252" i="9"/>
  <c r="N252" i="9"/>
  <c r="O252" i="9"/>
  <c r="P252" i="9"/>
  <c r="Q252" i="9"/>
  <c r="R252" i="9"/>
  <c r="S252" i="9"/>
  <c r="T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AG252" i="9"/>
  <c r="AH252" i="9"/>
  <c r="AI252" i="9"/>
  <c r="AJ252" i="9"/>
  <c r="AK252" i="9"/>
  <c r="AL252" i="9"/>
  <c r="AM252" i="9"/>
  <c r="AN252" i="9"/>
  <c r="K253" i="9"/>
  <c r="L253" i="9"/>
  <c r="M253" i="9"/>
  <c r="N253" i="9"/>
  <c r="O253" i="9"/>
  <c r="P253" i="9"/>
  <c r="Q253" i="9"/>
  <c r="R253" i="9"/>
  <c r="S253" i="9"/>
  <c r="T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K254" i="9"/>
  <c r="L254" i="9"/>
  <c r="M254" i="9"/>
  <c r="N254" i="9"/>
  <c r="O254" i="9"/>
  <c r="P254" i="9"/>
  <c r="Q254" i="9"/>
  <c r="R254" i="9"/>
  <c r="S254" i="9"/>
  <c r="T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AG254" i="9"/>
  <c r="AH254" i="9"/>
  <c r="AI254" i="9"/>
  <c r="AJ254" i="9"/>
  <c r="AK254" i="9"/>
  <c r="AL254" i="9"/>
  <c r="AM254" i="9"/>
  <c r="AN254" i="9"/>
  <c r="K255" i="9"/>
  <c r="L255" i="9"/>
  <c r="M255" i="9"/>
  <c r="N255" i="9"/>
  <c r="O255" i="9"/>
  <c r="P255" i="9"/>
  <c r="Q255" i="9"/>
  <c r="R255" i="9"/>
  <c r="S255" i="9"/>
  <c r="T255" i="9"/>
  <c r="U255" i="9"/>
  <c r="V255" i="9"/>
  <c r="W255" i="9"/>
  <c r="X255" i="9"/>
  <c r="Y255" i="9"/>
  <c r="Z255" i="9"/>
  <c r="AA255" i="9"/>
  <c r="AB255" i="9"/>
  <c r="AC255" i="9"/>
  <c r="AD255" i="9"/>
  <c r="AE255" i="9"/>
  <c r="AF255" i="9"/>
  <c r="AG255" i="9"/>
  <c r="AH255" i="9"/>
  <c r="AI255" i="9"/>
  <c r="AJ255" i="9"/>
  <c r="AK255" i="9"/>
  <c r="AL255" i="9"/>
  <c r="AM255" i="9"/>
  <c r="AN255" i="9"/>
  <c r="K256" i="9"/>
  <c r="L256" i="9"/>
  <c r="M256" i="9"/>
  <c r="N256" i="9"/>
  <c r="O256" i="9"/>
  <c r="P256" i="9"/>
  <c r="Q256" i="9"/>
  <c r="R256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K257" i="9"/>
  <c r="L257" i="9"/>
  <c r="M257" i="9"/>
  <c r="N257" i="9"/>
  <c r="O257" i="9"/>
  <c r="P257" i="9"/>
  <c r="Q257" i="9"/>
  <c r="R257" i="9"/>
  <c r="S257" i="9"/>
  <c r="T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K258" i="9"/>
  <c r="L258" i="9"/>
  <c r="M258" i="9"/>
  <c r="N258" i="9"/>
  <c r="O258" i="9"/>
  <c r="P258" i="9"/>
  <c r="Q258" i="9"/>
  <c r="R258" i="9"/>
  <c r="S258" i="9"/>
  <c r="T258" i="9"/>
  <c r="U258" i="9"/>
  <c r="V258" i="9"/>
  <c r="W258" i="9"/>
  <c r="X258" i="9"/>
  <c r="Y258" i="9"/>
  <c r="Z258" i="9"/>
  <c r="AA258" i="9"/>
  <c r="AB258" i="9"/>
  <c r="AC258" i="9"/>
  <c r="AD258" i="9"/>
  <c r="AE258" i="9"/>
  <c r="AF258" i="9"/>
  <c r="AG258" i="9"/>
  <c r="AH258" i="9"/>
  <c r="AI258" i="9"/>
  <c r="AJ258" i="9"/>
  <c r="AK258" i="9"/>
  <c r="AL258" i="9"/>
  <c r="AM258" i="9"/>
  <c r="AN258" i="9"/>
  <c r="K259" i="9"/>
  <c r="L259" i="9"/>
  <c r="M259" i="9"/>
  <c r="N259" i="9"/>
  <c r="O259" i="9"/>
  <c r="P259" i="9"/>
  <c r="Q259" i="9"/>
  <c r="R259" i="9"/>
  <c r="S259" i="9"/>
  <c r="T259" i="9"/>
  <c r="U259" i="9"/>
  <c r="V259" i="9"/>
  <c r="W259" i="9"/>
  <c r="X259" i="9"/>
  <c r="Y259" i="9"/>
  <c r="Z259" i="9"/>
  <c r="AA259" i="9"/>
  <c r="AB259" i="9"/>
  <c r="AC259" i="9"/>
  <c r="AD259" i="9"/>
  <c r="AE259" i="9"/>
  <c r="AF259" i="9"/>
  <c r="AG259" i="9"/>
  <c r="AH259" i="9"/>
  <c r="AI259" i="9"/>
  <c r="AJ259" i="9"/>
  <c r="AK259" i="9"/>
  <c r="AL259" i="9"/>
  <c r="AM259" i="9"/>
  <c r="AN259" i="9"/>
  <c r="K260" i="9"/>
  <c r="L260" i="9"/>
  <c r="M260" i="9"/>
  <c r="N260" i="9"/>
  <c r="O260" i="9"/>
  <c r="P260" i="9"/>
  <c r="Q260" i="9"/>
  <c r="R260" i="9"/>
  <c r="S260" i="9"/>
  <c r="T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AG260" i="9"/>
  <c r="AH260" i="9"/>
  <c r="AI260" i="9"/>
  <c r="AJ260" i="9"/>
  <c r="AK260" i="9"/>
  <c r="AL260" i="9"/>
  <c r="AM260" i="9"/>
  <c r="AN260" i="9"/>
  <c r="K261" i="9"/>
  <c r="L261" i="9"/>
  <c r="M261" i="9"/>
  <c r="N261" i="9"/>
  <c r="O261" i="9"/>
  <c r="P261" i="9"/>
  <c r="Q261" i="9"/>
  <c r="R261" i="9"/>
  <c r="S261" i="9"/>
  <c r="T261" i="9"/>
  <c r="U261" i="9"/>
  <c r="V261" i="9"/>
  <c r="W261" i="9"/>
  <c r="X261" i="9"/>
  <c r="Y261" i="9"/>
  <c r="Z261" i="9"/>
  <c r="AA261" i="9"/>
  <c r="AB261" i="9"/>
  <c r="AC261" i="9"/>
  <c r="AD261" i="9"/>
  <c r="AE261" i="9"/>
  <c r="AF261" i="9"/>
  <c r="AG261" i="9"/>
  <c r="AH261" i="9"/>
  <c r="AI261" i="9"/>
  <c r="AJ261" i="9"/>
  <c r="AK261" i="9"/>
  <c r="AL261" i="9"/>
  <c r="AM261" i="9"/>
  <c r="AN261" i="9"/>
  <c r="K262" i="9"/>
  <c r="L262" i="9"/>
  <c r="M262" i="9"/>
  <c r="N262" i="9"/>
  <c r="O262" i="9"/>
  <c r="P262" i="9"/>
  <c r="Q262" i="9"/>
  <c r="R262" i="9"/>
  <c r="S262" i="9"/>
  <c r="T262" i="9"/>
  <c r="U262" i="9"/>
  <c r="V262" i="9"/>
  <c r="W262" i="9"/>
  <c r="X262" i="9"/>
  <c r="Y262" i="9"/>
  <c r="Z262" i="9"/>
  <c r="AA262" i="9"/>
  <c r="AB262" i="9"/>
  <c r="AC262" i="9"/>
  <c r="AD262" i="9"/>
  <c r="AE262" i="9"/>
  <c r="AF262" i="9"/>
  <c r="AG262" i="9"/>
  <c r="AH262" i="9"/>
  <c r="AI262" i="9"/>
  <c r="AJ262" i="9"/>
  <c r="AK262" i="9"/>
  <c r="AL262" i="9"/>
  <c r="AM262" i="9"/>
  <c r="AN262" i="9"/>
  <c r="K263" i="9"/>
  <c r="L263" i="9"/>
  <c r="M263" i="9"/>
  <c r="N263" i="9"/>
  <c r="O263" i="9"/>
  <c r="P263" i="9"/>
  <c r="Q263" i="9"/>
  <c r="R263" i="9"/>
  <c r="S263" i="9"/>
  <c r="T263" i="9"/>
  <c r="U263" i="9"/>
  <c r="V263" i="9"/>
  <c r="W263" i="9"/>
  <c r="X263" i="9"/>
  <c r="Y263" i="9"/>
  <c r="Z263" i="9"/>
  <c r="AA263" i="9"/>
  <c r="AB263" i="9"/>
  <c r="AC263" i="9"/>
  <c r="AD263" i="9"/>
  <c r="AE263" i="9"/>
  <c r="AF263" i="9"/>
  <c r="AG263" i="9"/>
  <c r="AH263" i="9"/>
  <c r="AI263" i="9"/>
  <c r="AJ263" i="9"/>
  <c r="AK263" i="9"/>
  <c r="AL263" i="9"/>
  <c r="AM263" i="9"/>
  <c r="AN263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W264" i="9"/>
  <c r="X264" i="9"/>
  <c r="Y264" i="9"/>
  <c r="Z264" i="9"/>
  <c r="AA264" i="9"/>
  <c r="AB264" i="9"/>
  <c r="AC264" i="9"/>
  <c r="AD264" i="9"/>
  <c r="AE264" i="9"/>
  <c r="AF264" i="9"/>
  <c r="AG264" i="9"/>
  <c r="AH264" i="9"/>
  <c r="AI264" i="9"/>
  <c r="AJ264" i="9"/>
  <c r="AK264" i="9"/>
  <c r="AL264" i="9"/>
  <c r="AM264" i="9"/>
  <c r="AN264" i="9"/>
  <c r="K265" i="9"/>
  <c r="L265" i="9"/>
  <c r="M265" i="9"/>
  <c r="N265" i="9"/>
  <c r="O265" i="9"/>
  <c r="P265" i="9"/>
  <c r="Q265" i="9"/>
  <c r="R265" i="9"/>
  <c r="S265" i="9"/>
  <c r="T265" i="9"/>
  <c r="U265" i="9"/>
  <c r="V265" i="9"/>
  <c r="W265" i="9"/>
  <c r="X265" i="9"/>
  <c r="Y265" i="9"/>
  <c r="Z265" i="9"/>
  <c r="AA265" i="9"/>
  <c r="AB265" i="9"/>
  <c r="AC265" i="9"/>
  <c r="AD265" i="9"/>
  <c r="AE265" i="9"/>
  <c r="AF265" i="9"/>
  <c r="AG265" i="9"/>
  <c r="AH265" i="9"/>
  <c r="AI265" i="9"/>
  <c r="AJ265" i="9"/>
  <c r="AK265" i="9"/>
  <c r="AL265" i="9"/>
  <c r="AM265" i="9"/>
  <c r="AN265" i="9"/>
  <c r="K266" i="9"/>
  <c r="L266" i="9"/>
  <c r="M266" i="9"/>
  <c r="N266" i="9"/>
  <c r="O266" i="9"/>
  <c r="P266" i="9"/>
  <c r="Q266" i="9"/>
  <c r="R266" i="9"/>
  <c r="S266" i="9"/>
  <c r="T266" i="9"/>
  <c r="U266" i="9"/>
  <c r="V266" i="9"/>
  <c r="W266" i="9"/>
  <c r="X266" i="9"/>
  <c r="Y266" i="9"/>
  <c r="Z266" i="9"/>
  <c r="AA266" i="9"/>
  <c r="AB266" i="9"/>
  <c r="AC266" i="9"/>
  <c r="AD266" i="9"/>
  <c r="AE266" i="9"/>
  <c r="AF266" i="9"/>
  <c r="AG266" i="9"/>
  <c r="AH266" i="9"/>
  <c r="AI266" i="9"/>
  <c r="AJ266" i="9"/>
  <c r="AK266" i="9"/>
  <c r="AL266" i="9"/>
  <c r="AM266" i="9"/>
  <c r="AN266" i="9"/>
  <c r="K267" i="9"/>
  <c r="L267" i="9"/>
  <c r="M267" i="9"/>
  <c r="N267" i="9"/>
  <c r="O267" i="9"/>
  <c r="P267" i="9"/>
  <c r="Q267" i="9"/>
  <c r="R267" i="9"/>
  <c r="S267" i="9"/>
  <c r="T267" i="9"/>
  <c r="U267" i="9"/>
  <c r="V267" i="9"/>
  <c r="W267" i="9"/>
  <c r="X267" i="9"/>
  <c r="Y267" i="9"/>
  <c r="Z267" i="9"/>
  <c r="AA267" i="9"/>
  <c r="AB267" i="9"/>
  <c r="AC267" i="9"/>
  <c r="AD267" i="9"/>
  <c r="AE267" i="9"/>
  <c r="AF267" i="9"/>
  <c r="AG267" i="9"/>
  <c r="AH267" i="9"/>
  <c r="AI267" i="9"/>
  <c r="AJ267" i="9"/>
  <c r="AK267" i="9"/>
  <c r="AL267" i="9"/>
  <c r="AM267" i="9"/>
  <c r="AN267" i="9"/>
  <c r="K268" i="9"/>
  <c r="L268" i="9"/>
  <c r="M268" i="9"/>
  <c r="N268" i="9"/>
  <c r="O268" i="9"/>
  <c r="P268" i="9"/>
  <c r="Q268" i="9"/>
  <c r="R268" i="9"/>
  <c r="S268" i="9"/>
  <c r="T268" i="9"/>
  <c r="U268" i="9"/>
  <c r="V268" i="9"/>
  <c r="W268" i="9"/>
  <c r="X268" i="9"/>
  <c r="Y268" i="9"/>
  <c r="Z268" i="9"/>
  <c r="AA268" i="9"/>
  <c r="AB268" i="9"/>
  <c r="AC268" i="9"/>
  <c r="AD268" i="9"/>
  <c r="AE268" i="9"/>
  <c r="AF268" i="9"/>
  <c r="AG268" i="9"/>
  <c r="AH268" i="9"/>
  <c r="AI268" i="9"/>
  <c r="AJ268" i="9"/>
  <c r="AK268" i="9"/>
  <c r="AL268" i="9"/>
  <c r="AM268" i="9"/>
  <c r="AN268" i="9"/>
  <c r="K269" i="9"/>
  <c r="L269" i="9"/>
  <c r="M269" i="9"/>
  <c r="N269" i="9"/>
  <c r="O269" i="9"/>
  <c r="P269" i="9"/>
  <c r="Q269" i="9"/>
  <c r="R269" i="9"/>
  <c r="S269" i="9"/>
  <c r="T269" i="9"/>
  <c r="U269" i="9"/>
  <c r="V269" i="9"/>
  <c r="W269" i="9"/>
  <c r="X269" i="9"/>
  <c r="Y269" i="9"/>
  <c r="Z269" i="9"/>
  <c r="AA269" i="9"/>
  <c r="AB269" i="9"/>
  <c r="AC269" i="9"/>
  <c r="AD269" i="9"/>
  <c r="AE269" i="9"/>
  <c r="AF269" i="9"/>
  <c r="AG269" i="9"/>
  <c r="AH269" i="9"/>
  <c r="AI269" i="9"/>
  <c r="AJ269" i="9"/>
  <c r="AK269" i="9"/>
  <c r="AL269" i="9"/>
  <c r="AM269" i="9"/>
  <c r="AN269" i="9"/>
  <c r="K270" i="9"/>
  <c r="L270" i="9"/>
  <c r="M270" i="9"/>
  <c r="N270" i="9"/>
  <c r="O270" i="9"/>
  <c r="P270" i="9"/>
  <c r="Q270" i="9"/>
  <c r="R270" i="9"/>
  <c r="S270" i="9"/>
  <c r="T270" i="9"/>
  <c r="U270" i="9"/>
  <c r="V270" i="9"/>
  <c r="W270" i="9"/>
  <c r="X270" i="9"/>
  <c r="Y270" i="9"/>
  <c r="Z270" i="9"/>
  <c r="AA270" i="9"/>
  <c r="AB270" i="9"/>
  <c r="AC270" i="9"/>
  <c r="AD270" i="9"/>
  <c r="AE270" i="9"/>
  <c r="AF270" i="9"/>
  <c r="AG270" i="9"/>
  <c r="AH270" i="9"/>
  <c r="AI270" i="9"/>
  <c r="AJ270" i="9"/>
  <c r="AK270" i="9"/>
  <c r="AL270" i="9"/>
  <c r="AM270" i="9"/>
  <c r="AN270" i="9"/>
  <c r="K271" i="9"/>
  <c r="L271" i="9"/>
  <c r="M271" i="9"/>
  <c r="N271" i="9"/>
  <c r="O271" i="9"/>
  <c r="P271" i="9"/>
  <c r="Q271" i="9"/>
  <c r="R271" i="9"/>
  <c r="S271" i="9"/>
  <c r="T271" i="9"/>
  <c r="U271" i="9"/>
  <c r="V271" i="9"/>
  <c r="W271" i="9"/>
  <c r="X271" i="9"/>
  <c r="Y271" i="9"/>
  <c r="Z271" i="9"/>
  <c r="AA271" i="9"/>
  <c r="AB271" i="9"/>
  <c r="AC271" i="9"/>
  <c r="AD271" i="9"/>
  <c r="AE271" i="9"/>
  <c r="AF271" i="9"/>
  <c r="AG271" i="9"/>
  <c r="AH271" i="9"/>
  <c r="AI271" i="9"/>
  <c r="AJ271" i="9"/>
  <c r="AK271" i="9"/>
  <c r="AL271" i="9"/>
  <c r="AM271" i="9"/>
  <c r="AN271" i="9"/>
  <c r="K272" i="9"/>
  <c r="L272" i="9"/>
  <c r="M272" i="9"/>
  <c r="N272" i="9"/>
  <c r="O272" i="9"/>
  <c r="P272" i="9"/>
  <c r="Q272" i="9"/>
  <c r="R272" i="9"/>
  <c r="S272" i="9"/>
  <c r="T272" i="9"/>
  <c r="U272" i="9"/>
  <c r="V272" i="9"/>
  <c r="W272" i="9"/>
  <c r="X272" i="9"/>
  <c r="Y272" i="9"/>
  <c r="Z272" i="9"/>
  <c r="AA272" i="9"/>
  <c r="AB272" i="9"/>
  <c r="AC272" i="9"/>
  <c r="AD272" i="9"/>
  <c r="AE272" i="9"/>
  <c r="AF272" i="9"/>
  <c r="AG272" i="9"/>
  <c r="AH272" i="9"/>
  <c r="AI272" i="9"/>
  <c r="AJ272" i="9"/>
  <c r="AK272" i="9"/>
  <c r="AL272" i="9"/>
  <c r="AM272" i="9"/>
  <c r="AN272" i="9"/>
  <c r="K273" i="9"/>
  <c r="L273" i="9"/>
  <c r="M273" i="9"/>
  <c r="N273" i="9"/>
  <c r="O273" i="9"/>
  <c r="P273" i="9"/>
  <c r="Q273" i="9"/>
  <c r="R273" i="9"/>
  <c r="S273" i="9"/>
  <c r="T273" i="9"/>
  <c r="U273" i="9"/>
  <c r="V273" i="9"/>
  <c r="W273" i="9"/>
  <c r="X273" i="9"/>
  <c r="Y273" i="9"/>
  <c r="Z273" i="9"/>
  <c r="AA273" i="9"/>
  <c r="AB273" i="9"/>
  <c r="AC273" i="9"/>
  <c r="AD273" i="9"/>
  <c r="AE273" i="9"/>
  <c r="AF273" i="9"/>
  <c r="AG273" i="9"/>
  <c r="AH273" i="9"/>
  <c r="AI273" i="9"/>
  <c r="AJ273" i="9"/>
  <c r="AK273" i="9"/>
  <c r="AL273" i="9"/>
  <c r="AM273" i="9"/>
  <c r="AN273" i="9"/>
  <c r="K274" i="9"/>
  <c r="L274" i="9"/>
  <c r="M274" i="9"/>
  <c r="N274" i="9"/>
  <c r="O274" i="9"/>
  <c r="P274" i="9"/>
  <c r="Q274" i="9"/>
  <c r="R274" i="9"/>
  <c r="S274" i="9"/>
  <c r="T274" i="9"/>
  <c r="U274" i="9"/>
  <c r="V274" i="9"/>
  <c r="W274" i="9"/>
  <c r="X274" i="9"/>
  <c r="Y274" i="9"/>
  <c r="Z274" i="9"/>
  <c r="AA274" i="9"/>
  <c r="AB274" i="9"/>
  <c r="AC274" i="9"/>
  <c r="AD274" i="9"/>
  <c r="AE274" i="9"/>
  <c r="AF274" i="9"/>
  <c r="AG274" i="9"/>
  <c r="AH274" i="9"/>
  <c r="AI274" i="9"/>
  <c r="AJ274" i="9"/>
  <c r="AK274" i="9"/>
  <c r="AL274" i="9"/>
  <c r="AM274" i="9"/>
  <c r="AN274" i="9"/>
  <c r="K275" i="9"/>
  <c r="L275" i="9"/>
  <c r="M275" i="9"/>
  <c r="N275" i="9"/>
  <c r="O275" i="9"/>
  <c r="P275" i="9"/>
  <c r="Q275" i="9"/>
  <c r="R275" i="9"/>
  <c r="S275" i="9"/>
  <c r="T275" i="9"/>
  <c r="U275" i="9"/>
  <c r="V275" i="9"/>
  <c r="W275" i="9"/>
  <c r="X275" i="9"/>
  <c r="Y275" i="9"/>
  <c r="Z275" i="9"/>
  <c r="AA275" i="9"/>
  <c r="AB275" i="9"/>
  <c r="AC275" i="9"/>
  <c r="AD275" i="9"/>
  <c r="AE275" i="9"/>
  <c r="AF275" i="9"/>
  <c r="AG275" i="9"/>
  <c r="AH275" i="9"/>
  <c r="AI275" i="9"/>
  <c r="AJ275" i="9"/>
  <c r="AK275" i="9"/>
  <c r="AL275" i="9"/>
  <c r="AM275" i="9"/>
  <c r="AN275" i="9"/>
  <c r="K276" i="9"/>
  <c r="L276" i="9"/>
  <c r="M276" i="9"/>
  <c r="N276" i="9"/>
  <c r="O276" i="9"/>
  <c r="P276" i="9"/>
  <c r="Q276" i="9"/>
  <c r="R276" i="9"/>
  <c r="S276" i="9"/>
  <c r="T276" i="9"/>
  <c r="U276" i="9"/>
  <c r="V276" i="9"/>
  <c r="W276" i="9"/>
  <c r="X276" i="9"/>
  <c r="Y276" i="9"/>
  <c r="Z276" i="9"/>
  <c r="AA276" i="9"/>
  <c r="AB276" i="9"/>
  <c r="AC276" i="9"/>
  <c r="AD276" i="9"/>
  <c r="AE276" i="9"/>
  <c r="AF276" i="9"/>
  <c r="AG276" i="9"/>
  <c r="AH276" i="9"/>
  <c r="AI276" i="9"/>
  <c r="AJ276" i="9"/>
  <c r="AK276" i="9"/>
  <c r="AL276" i="9"/>
  <c r="AM276" i="9"/>
  <c r="AN276" i="9"/>
  <c r="K277" i="9"/>
  <c r="L277" i="9"/>
  <c r="M277" i="9"/>
  <c r="N277" i="9"/>
  <c r="O277" i="9"/>
  <c r="P277" i="9"/>
  <c r="Q277" i="9"/>
  <c r="R277" i="9"/>
  <c r="S277" i="9"/>
  <c r="T277" i="9"/>
  <c r="U277" i="9"/>
  <c r="V277" i="9"/>
  <c r="W277" i="9"/>
  <c r="X277" i="9"/>
  <c r="Y277" i="9"/>
  <c r="Z277" i="9"/>
  <c r="AA277" i="9"/>
  <c r="AB277" i="9"/>
  <c r="AC277" i="9"/>
  <c r="AD277" i="9"/>
  <c r="AE277" i="9"/>
  <c r="AF277" i="9"/>
  <c r="AG277" i="9"/>
  <c r="AH277" i="9"/>
  <c r="AI277" i="9"/>
  <c r="AJ277" i="9"/>
  <c r="AK277" i="9"/>
  <c r="AL277" i="9"/>
  <c r="AM277" i="9"/>
  <c r="AN277" i="9"/>
  <c r="K278" i="9"/>
  <c r="L278" i="9"/>
  <c r="M278" i="9"/>
  <c r="N278" i="9"/>
  <c r="O278" i="9"/>
  <c r="P278" i="9"/>
  <c r="Q278" i="9"/>
  <c r="R278" i="9"/>
  <c r="S278" i="9"/>
  <c r="T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AG278" i="9"/>
  <c r="AH278" i="9"/>
  <c r="AI278" i="9"/>
  <c r="AJ278" i="9"/>
  <c r="AK278" i="9"/>
  <c r="AL278" i="9"/>
  <c r="AM278" i="9"/>
  <c r="AN278" i="9"/>
  <c r="K279" i="9"/>
  <c r="L279" i="9"/>
  <c r="M279" i="9"/>
  <c r="N279" i="9"/>
  <c r="O279" i="9"/>
  <c r="P279" i="9"/>
  <c r="Q279" i="9"/>
  <c r="R279" i="9"/>
  <c r="S279" i="9"/>
  <c r="T279" i="9"/>
  <c r="U279" i="9"/>
  <c r="V279" i="9"/>
  <c r="W279" i="9"/>
  <c r="X279" i="9"/>
  <c r="Y279" i="9"/>
  <c r="Z279" i="9"/>
  <c r="AA279" i="9"/>
  <c r="AB279" i="9"/>
  <c r="AC279" i="9"/>
  <c r="AD279" i="9"/>
  <c r="AE279" i="9"/>
  <c r="AF279" i="9"/>
  <c r="AG279" i="9"/>
  <c r="AH279" i="9"/>
  <c r="AI279" i="9"/>
  <c r="AJ279" i="9"/>
  <c r="AK279" i="9"/>
  <c r="AL279" i="9"/>
  <c r="AM279" i="9"/>
  <c r="AN279" i="9"/>
  <c r="K280" i="9"/>
  <c r="L280" i="9"/>
  <c r="M280" i="9"/>
  <c r="N280" i="9"/>
  <c r="O280" i="9"/>
  <c r="P280" i="9"/>
  <c r="Q280" i="9"/>
  <c r="R280" i="9"/>
  <c r="S280" i="9"/>
  <c r="T280" i="9"/>
  <c r="U280" i="9"/>
  <c r="V280" i="9"/>
  <c r="W280" i="9"/>
  <c r="X280" i="9"/>
  <c r="Y280" i="9"/>
  <c r="Z280" i="9"/>
  <c r="AA280" i="9"/>
  <c r="AB280" i="9"/>
  <c r="AC280" i="9"/>
  <c r="AD280" i="9"/>
  <c r="AE280" i="9"/>
  <c r="AF280" i="9"/>
  <c r="AG280" i="9"/>
  <c r="AH280" i="9"/>
  <c r="AI280" i="9"/>
  <c r="AJ280" i="9"/>
  <c r="AK280" i="9"/>
  <c r="AL280" i="9"/>
  <c r="AM280" i="9"/>
  <c r="AN280" i="9"/>
  <c r="K281" i="9"/>
  <c r="L281" i="9"/>
  <c r="M281" i="9"/>
  <c r="N281" i="9"/>
  <c r="O281" i="9"/>
  <c r="P281" i="9"/>
  <c r="Q281" i="9"/>
  <c r="R281" i="9"/>
  <c r="S281" i="9"/>
  <c r="T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AG281" i="9"/>
  <c r="AH281" i="9"/>
  <c r="AI281" i="9"/>
  <c r="AJ281" i="9"/>
  <c r="AK281" i="9"/>
  <c r="AL281" i="9"/>
  <c r="AM281" i="9"/>
  <c r="AN281" i="9"/>
  <c r="K282" i="9"/>
  <c r="L282" i="9"/>
  <c r="M282" i="9"/>
  <c r="N282" i="9"/>
  <c r="O282" i="9"/>
  <c r="P282" i="9"/>
  <c r="Q282" i="9"/>
  <c r="R282" i="9"/>
  <c r="S282" i="9"/>
  <c r="T282" i="9"/>
  <c r="U282" i="9"/>
  <c r="V282" i="9"/>
  <c r="W282" i="9"/>
  <c r="X282" i="9"/>
  <c r="Y282" i="9"/>
  <c r="Z282" i="9"/>
  <c r="AA282" i="9"/>
  <c r="AB282" i="9"/>
  <c r="AC282" i="9"/>
  <c r="AD282" i="9"/>
  <c r="AE282" i="9"/>
  <c r="AF282" i="9"/>
  <c r="AG282" i="9"/>
  <c r="AH282" i="9"/>
  <c r="AI282" i="9"/>
  <c r="AJ282" i="9"/>
  <c r="AK282" i="9"/>
  <c r="AL282" i="9"/>
  <c r="AM282" i="9"/>
  <c r="AN282" i="9"/>
  <c r="K283" i="9"/>
  <c r="L283" i="9"/>
  <c r="M283" i="9"/>
  <c r="N283" i="9"/>
  <c r="O283" i="9"/>
  <c r="P283" i="9"/>
  <c r="Q283" i="9"/>
  <c r="R283" i="9"/>
  <c r="S283" i="9"/>
  <c r="T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AG283" i="9"/>
  <c r="AH283" i="9"/>
  <c r="AI283" i="9"/>
  <c r="AJ283" i="9"/>
  <c r="AK283" i="9"/>
  <c r="AL283" i="9"/>
  <c r="AM283" i="9"/>
  <c r="AN283" i="9"/>
  <c r="K284" i="9"/>
  <c r="L284" i="9"/>
  <c r="M284" i="9"/>
  <c r="N284" i="9"/>
  <c r="O284" i="9"/>
  <c r="P284" i="9"/>
  <c r="Q284" i="9"/>
  <c r="R284" i="9"/>
  <c r="S284" i="9"/>
  <c r="T284" i="9"/>
  <c r="U284" i="9"/>
  <c r="V284" i="9"/>
  <c r="W284" i="9"/>
  <c r="X284" i="9"/>
  <c r="Y284" i="9"/>
  <c r="Z284" i="9"/>
  <c r="AA284" i="9"/>
  <c r="AB284" i="9"/>
  <c r="AC284" i="9"/>
  <c r="AD284" i="9"/>
  <c r="AE284" i="9"/>
  <c r="AF284" i="9"/>
  <c r="AG284" i="9"/>
  <c r="AH284" i="9"/>
  <c r="AI284" i="9"/>
  <c r="AJ284" i="9"/>
  <c r="AK284" i="9"/>
  <c r="AL284" i="9"/>
  <c r="AM284" i="9"/>
  <c r="AN284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G285" i="9"/>
  <c r="AH285" i="9"/>
  <c r="AI285" i="9"/>
  <c r="AJ285" i="9"/>
  <c r="AK285" i="9"/>
  <c r="AL285" i="9"/>
  <c r="AM285" i="9"/>
  <c r="AN285" i="9"/>
  <c r="K286" i="9"/>
  <c r="L286" i="9"/>
  <c r="M286" i="9"/>
  <c r="N286" i="9"/>
  <c r="O286" i="9"/>
  <c r="P286" i="9"/>
  <c r="Q286" i="9"/>
  <c r="R286" i="9"/>
  <c r="S286" i="9"/>
  <c r="T286" i="9"/>
  <c r="U286" i="9"/>
  <c r="V286" i="9"/>
  <c r="W286" i="9"/>
  <c r="X286" i="9"/>
  <c r="Y286" i="9"/>
  <c r="Z286" i="9"/>
  <c r="AA286" i="9"/>
  <c r="AB286" i="9"/>
  <c r="AC286" i="9"/>
  <c r="AD286" i="9"/>
  <c r="AE286" i="9"/>
  <c r="AF286" i="9"/>
  <c r="AG286" i="9"/>
  <c r="AH286" i="9"/>
  <c r="AI286" i="9"/>
  <c r="AJ286" i="9"/>
  <c r="AK286" i="9"/>
  <c r="AL286" i="9"/>
  <c r="AM286" i="9"/>
  <c r="AN286" i="9"/>
  <c r="K287" i="9"/>
  <c r="L287" i="9"/>
  <c r="M287" i="9"/>
  <c r="N287" i="9"/>
  <c r="O287" i="9"/>
  <c r="P287" i="9"/>
  <c r="Q287" i="9"/>
  <c r="R287" i="9"/>
  <c r="S287" i="9"/>
  <c r="T287" i="9"/>
  <c r="U287" i="9"/>
  <c r="V287" i="9"/>
  <c r="W287" i="9"/>
  <c r="X287" i="9"/>
  <c r="Y287" i="9"/>
  <c r="Z287" i="9"/>
  <c r="AA287" i="9"/>
  <c r="AB287" i="9"/>
  <c r="AC287" i="9"/>
  <c r="AD287" i="9"/>
  <c r="AE287" i="9"/>
  <c r="AF287" i="9"/>
  <c r="AG287" i="9"/>
  <c r="AH287" i="9"/>
  <c r="AI287" i="9"/>
  <c r="AJ287" i="9"/>
  <c r="AK287" i="9"/>
  <c r="AL287" i="9"/>
  <c r="AM287" i="9"/>
  <c r="AN287" i="9"/>
  <c r="K288" i="9"/>
  <c r="L288" i="9"/>
  <c r="M288" i="9"/>
  <c r="N288" i="9"/>
  <c r="O288" i="9"/>
  <c r="P288" i="9"/>
  <c r="Q288" i="9"/>
  <c r="R288" i="9"/>
  <c r="S288" i="9"/>
  <c r="T288" i="9"/>
  <c r="U288" i="9"/>
  <c r="V288" i="9"/>
  <c r="W288" i="9"/>
  <c r="X288" i="9"/>
  <c r="Y288" i="9"/>
  <c r="Z288" i="9"/>
  <c r="AA288" i="9"/>
  <c r="AB288" i="9"/>
  <c r="AC288" i="9"/>
  <c r="AD288" i="9"/>
  <c r="AE288" i="9"/>
  <c r="AF288" i="9"/>
  <c r="AG288" i="9"/>
  <c r="AH288" i="9"/>
  <c r="AI288" i="9"/>
  <c r="AJ288" i="9"/>
  <c r="AK288" i="9"/>
  <c r="AL288" i="9"/>
  <c r="AM288" i="9"/>
  <c r="AN288" i="9"/>
  <c r="K289" i="9"/>
  <c r="L289" i="9"/>
  <c r="M289" i="9"/>
  <c r="N289" i="9"/>
  <c r="O289" i="9"/>
  <c r="P289" i="9"/>
  <c r="Q289" i="9"/>
  <c r="R289" i="9"/>
  <c r="S289" i="9"/>
  <c r="T289" i="9"/>
  <c r="U289" i="9"/>
  <c r="V289" i="9"/>
  <c r="W289" i="9"/>
  <c r="X289" i="9"/>
  <c r="Y289" i="9"/>
  <c r="Z289" i="9"/>
  <c r="AA289" i="9"/>
  <c r="AB289" i="9"/>
  <c r="AC289" i="9"/>
  <c r="AD289" i="9"/>
  <c r="AE289" i="9"/>
  <c r="AF289" i="9"/>
  <c r="AG289" i="9"/>
  <c r="AH289" i="9"/>
  <c r="AI289" i="9"/>
  <c r="AJ289" i="9"/>
  <c r="AK289" i="9"/>
  <c r="AL289" i="9"/>
  <c r="AM289" i="9"/>
  <c r="AN289" i="9"/>
  <c r="K290" i="9"/>
  <c r="L290" i="9"/>
  <c r="M290" i="9"/>
  <c r="N290" i="9"/>
  <c r="O290" i="9"/>
  <c r="P290" i="9"/>
  <c r="Q290" i="9"/>
  <c r="R290" i="9"/>
  <c r="S290" i="9"/>
  <c r="T290" i="9"/>
  <c r="U290" i="9"/>
  <c r="V290" i="9"/>
  <c r="W290" i="9"/>
  <c r="X290" i="9"/>
  <c r="Y290" i="9"/>
  <c r="Z290" i="9"/>
  <c r="AA290" i="9"/>
  <c r="AB290" i="9"/>
  <c r="AC290" i="9"/>
  <c r="AD290" i="9"/>
  <c r="AE290" i="9"/>
  <c r="AF290" i="9"/>
  <c r="AG290" i="9"/>
  <c r="AH290" i="9"/>
  <c r="AI290" i="9"/>
  <c r="AJ290" i="9"/>
  <c r="AK290" i="9"/>
  <c r="AL290" i="9"/>
  <c r="AM290" i="9"/>
  <c r="AN290" i="9"/>
  <c r="K291" i="9"/>
  <c r="L291" i="9"/>
  <c r="M291" i="9"/>
  <c r="N291" i="9"/>
  <c r="O291" i="9"/>
  <c r="P291" i="9"/>
  <c r="Q291" i="9"/>
  <c r="R291" i="9"/>
  <c r="S291" i="9"/>
  <c r="T291" i="9"/>
  <c r="U291" i="9"/>
  <c r="V291" i="9"/>
  <c r="W291" i="9"/>
  <c r="X291" i="9"/>
  <c r="Y291" i="9"/>
  <c r="Z291" i="9"/>
  <c r="AA291" i="9"/>
  <c r="AB291" i="9"/>
  <c r="AC291" i="9"/>
  <c r="AD291" i="9"/>
  <c r="AE291" i="9"/>
  <c r="AF291" i="9"/>
  <c r="AG291" i="9"/>
  <c r="AH291" i="9"/>
  <c r="AI291" i="9"/>
  <c r="AJ291" i="9"/>
  <c r="AK291" i="9"/>
  <c r="AL291" i="9"/>
  <c r="AM291" i="9"/>
  <c r="AN291" i="9"/>
  <c r="K292" i="9"/>
  <c r="L292" i="9"/>
  <c r="M292" i="9"/>
  <c r="N292" i="9"/>
  <c r="O292" i="9"/>
  <c r="P292" i="9"/>
  <c r="Q292" i="9"/>
  <c r="R292" i="9"/>
  <c r="S292" i="9"/>
  <c r="T292" i="9"/>
  <c r="U292" i="9"/>
  <c r="V292" i="9"/>
  <c r="W292" i="9"/>
  <c r="X292" i="9"/>
  <c r="Y292" i="9"/>
  <c r="Z292" i="9"/>
  <c r="AA292" i="9"/>
  <c r="AB292" i="9"/>
  <c r="AC292" i="9"/>
  <c r="AD292" i="9"/>
  <c r="AE292" i="9"/>
  <c r="AF292" i="9"/>
  <c r="AG292" i="9"/>
  <c r="AH292" i="9"/>
  <c r="AI292" i="9"/>
  <c r="AJ292" i="9"/>
  <c r="AK292" i="9"/>
  <c r="AL292" i="9"/>
  <c r="AM292" i="9"/>
  <c r="AN292" i="9"/>
  <c r="K293" i="9"/>
  <c r="L293" i="9"/>
  <c r="M293" i="9"/>
  <c r="N293" i="9"/>
  <c r="O293" i="9"/>
  <c r="P293" i="9"/>
  <c r="Q293" i="9"/>
  <c r="R293" i="9"/>
  <c r="S293" i="9"/>
  <c r="T293" i="9"/>
  <c r="U293" i="9"/>
  <c r="V293" i="9"/>
  <c r="W293" i="9"/>
  <c r="X293" i="9"/>
  <c r="Y293" i="9"/>
  <c r="Z293" i="9"/>
  <c r="AA293" i="9"/>
  <c r="AB293" i="9"/>
  <c r="AC293" i="9"/>
  <c r="AD293" i="9"/>
  <c r="AE293" i="9"/>
  <c r="AF293" i="9"/>
  <c r="AG293" i="9"/>
  <c r="AH293" i="9"/>
  <c r="AI293" i="9"/>
  <c r="AJ293" i="9"/>
  <c r="AK293" i="9"/>
  <c r="AL293" i="9"/>
  <c r="AM293" i="9"/>
  <c r="AN293" i="9"/>
  <c r="K294" i="9"/>
  <c r="L294" i="9"/>
  <c r="M294" i="9"/>
  <c r="N294" i="9"/>
  <c r="O294" i="9"/>
  <c r="P294" i="9"/>
  <c r="Q294" i="9"/>
  <c r="R294" i="9"/>
  <c r="S294" i="9"/>
  <c r="T294" i="9"/>
  <c r="U294" i="9"/>
  <c r="V294" i="9"/>
  <c r="W294" i="9"/>
  <c r="X294" i="9"/>
  <c r="Y294" i="9"/>
  <c r="Z294" i="9"/>
  <c r="AA294" i="9"/>
  <c r="AB294" i="9"/>
  <c r="AC294" i="9"/>
  <c r="AD294" i="9"/>
  <c r="AE294" i="9"/>
  <c r="AF294" i="9"/>
  <c r="AG294" i="9"/>
  <c r="AH294" i="9"/>
  <c r="AI294" i="9"/>
  <c r="AJ294" i="9"/>
  <c r="AK294" i="9"/>
  <c r="AL294" i="9"/>
  <c r="AM294" i="9"/>
  <c r="AN294" i="9"/>
  <c r="K295" i="9"/>
  <c r="L295" i="9"/>
  <c r="M295" i="9"/>
  <c r="N295" i="9"/>
  <c r="O295" i="9"/>
  <c r="P295" i="9"/>
  <c r="Q295" i="9"/>
  <c r="R295" i="9"/>
  <c r="S295" i="9"/>
  <c r="T295" i="9"/>
  <c r="U295" i="9"/>
  <c r="V295" i="9"/>
  <c r="W295" i="9"/>
  <c r="X295" i="9"/>
  <c r="Y295" i="9"/>
  <c r="Z295" i="9"/>
  <c r="AA295" i="9"/>
  <c r="AB295" i="9"/>
  <c r="AC295" i="9"/>
  <c r="AD295" i="9"/>
  <c r="AE295" i="9"/>
  <c r="AF295" i="9"/>
  <c r="AG295" i="9"/>
  <c r="AH295" i="9"/>
  <c r="AI295" i="9"/>
  <c r="AJ295" i="9"/>
  <c r="AK295" i="9"/>
  <c r="AL295" i="9"/>
  <c r="AM295" i="9"/>
  <c r="AN295" i="9"/>
  <c r="K296" i="9"/>
  <c r="L296" i="9"/>
  <c r="M296" i="9"/>
  <c r="N296" i="9"/>
  <c r="O296" i="9"/>
  <c r="P296" i="9"/>
  <c r="Q296" i="9"/>
  <c r="R296" i="9"/>
  <c r="S296" i="9"/>
  <c r="T296" i="9"/>
  <c r="U296" i="9"/>
  <c r="V296" i="9"/>
  <c r="W296" i="9"/>
  <c r="X296" i="9"/>
  <c r="Y296" i="9"/>
  <c r="Z296" i="9"/>
  <c r="AA296" i="9"/>
  <c r="AB296" i="9"/>
  <c r="AC296" i="9"/>
  <c r="AD296" i="9"/>
  <c r="AE296" i="9"/>
  <c r="AF296" i="9"/>
  <c r="AG296" i="9"/>
  <c r="AH296" i="9"/>
  <c r="AI296" i="9"/>
  <c r="AJ296" i="9"/>
  <c r="AK296" i="9"/>
  <c r="AL296" i="9"/>
  <c r="AM296" i="9"/>
  <c r="AN296" i="9"/>
  <c r="K297" i="9"/>
  <c r="L297" i="9"/>
  <c r="M297" i="9"/>
  <c r="N297" i="9"/>
  <c r="O297" i="9"/>
  <c r="P297" i="9"/>
  <c r="Q297" i="9"/>
  <c r="R297" i="9"/>
  <c r="S297" i="9"/>
  <c r="T297" i="9"/>
  <c r="U297" i="9"/>
  <c r="V297" i="9"/>
  <c r="W297" i="9"/>
  <c r="X297" i="9"/>
  <c r="Y297" i="9"/>
  <c r="Z297" i="9"/>
  <c r="AA297" i="9"/>
  <c r="AB297" i="9"/>
  <c r="AC297" i="9"/>
  <c r="AD297" i="9"/>
  <c r="AE297" i="9"/>
  <c r="AF297" i="9"/>
  <c r="AG297" i="9"/>
  <c r="AH297" i="9"/>
  <c r="AI297" i="9"/>
  <c r="AJ297" i="9"/>
  <c r="AK297" i="9"/>
  <c r="AL297" i="9"/>
  <c r="AM297" i="9"/>
  <c r="AN297" i="9"/>
  <c r="K298" i="9"/>
  <c r="L298" i="9"/>
  <c r="M298" i="9"/>
  <c r="N298" i="9"/>
  <c r="O298" i="9"/>
  <c r="P298" i="9"/>
  <c r="Q298" i="9"/>
  <c r="R298" i="9"/>
  <c r="S298" i="9"/>
  <c r="T298" i="9"/>
  <c r="U298" i="9"/>
  <c r="V298" i="9"/>
  <c r="W298" i="9"/>
  <c r="X298" i="9"/>
  <c r="Y298" i="9"/>
  <c r="Z298" i="9"/>
  <c r="AA298" i="9"/>
  <c r="AB298" i="9"/>
  <c r="AC298" i="9"/>
  <c r="AD298" i="9"/>
  <c r="AE298" i="9"/>
  <c r="AF298" i="9"/>
  <c r="AG298" i="9"/>
  <c r="AH298" i="9"/>
  <c r="AI298" i="9"/>
  <c r="AJ298" i="9"/>
  <c r="AK298" i="9"/>
  <c r="AL298" i="9"/>
  <c r="AM298" i="9"/>
  <c r="AN298" i="9"/>
  <c r="K299" i="9"/>
  <c r="L299" i="9"/>
  <c r="M299" i="9"/>
  <c r="N299" i="9"/>
  <c r="O299" i="9"/>
  <c r="P299" i="9"/>
  <c r="Q299" i="9"/>
  <c r="R299" i="9"/>
  <c r="S299" i="9"/>
  <c r="T299" i="9"/>
  <c r="U299" i="9"/>
  <c r="V299" i="9"/>
  <c r="W299" i="9"/>
  <c r="X299" i="9"/>
  <c r="Y299" i="9"/>
  <c r="Z299" i="9"/>
  <c r="AA299" i="9"/>
  <c r="AB299" i="9"/>
  <c r="AC299" i="9"/>
  <c r="AD299" i="9"/>
  <c r="AE299" i="9"/>
  <c r="AF299" i="9"/>
  <c r="AG299" i="9"/>
  <c r="AH299" i="9"/>
  <c r="AI299" i="9"/>
  <c r="AJ299" i="9"/>
  <c r="AK299" i="9"/>
  <c r="AL299" i="9"/>
  <c r="AM299" i="9"/>
  <c r="AN299" i="9"/>
  <c r="K300" i="9"/>
  <c r="L300" i="9"/>
  <c r="M300" i="9"/>
  <c r="N300" i="9"/>
  <c r="O300" i="9"/>
  <c r="P300" i="9"/>
  <c r="Q300" i="9"/>
  <c r="R300" i="9"/>
  <c r="S300" i="9"/>
  <c r="T300" i="9"/>
  <c r="U300" i="9"/>
  <c r="V300" i="9"/>
  <c r="W300" i="9"/>
  <c r="X300" i="9"/>
  <c r="Y300" i="9"/>
  <c r="Z300" i="9"/>
  <c r="AA300" i="9"/>
  <c r="AB300" i="9"/>
  <c r="AC300" i="9"/>
  <c r="AD300" i="9"/>
  <c r="AE300" i="9"/>
  <c r="AF300" i="9"/>
  <c r="AG300" i="9"/>
  <c r="AH300" i="9"/>
  <c r="AI300" i="9"/>
  <c r="AJ300" i="9"/>
  <c r="AK300" i="9"/>
  <c r="AL300" i="9"/>
  <c r="AM300" i="9"/>
  <c r="AN300" i="9"/>
  <c r="K301" i="9"/>
  <c r="L301" i="9"/>
  <c r="M301" i="9"/>
  <c r="N301" i="9"/>
  <c r="O301" i="9"/>
  <c r="P301" i="9"/>
  <c r="Q301" i="9"/>
  <c r="R301" i="9"/>
  <c r="S301" i="9"/>
  <c r="T301" i="9"/>
  <c r="U301" i="9"/>
  <c r="V301" i="9"/>
  <c r="W301" i="9"/>
  <c r="X301" i="9"/>
  <c r="Y301" i="9"/>
  <c r="Z301" i="9"/>
  <c r="AA301" i="9"/>
  <c r="AB301" i="9"/>
  <c r="AC301" i="9"/>
  <c r="AD301" i="9"/>
  <c r="AE301" i="9"/>
  <c r="AF301" i="9"/>
  <c r="AG301" i="9"/>
  <c r="AH301" i="9"/>
  <c r="AI301" i="9"/>
  <c r="AJ301" i="9"/>
  <c r="AK301" i="9"/>
  <c r="AL301" i="9"/>
  <c r="AM301" i="9"/>
  <c r="AN301" i="9"/>
  <c r="K302" i="9"/>
  <c r="L302" i="9"/>
  <c r="M302" i="9"/>
  <c r="N302" i="9"/>
  <c r="O302" i="9"/>
  <c r="P302" i="9"/>
  <c r="Q302" i="9"/>
  <c r="R302" i="9"/>
  <c r="S302" i="9"/>
  <c r="T302" i="9"/>
  <c r="U302" i="9"/>
  <c r="V302" i="9"/>
  <c r="W302" i="9"/>
  <c r="X302" i="9"/>
  <c r="Y302" i="9"/>
  <c r="Z302" i="9"/>
  <c r="AA302" i="9"/>
  <c r="AB302" i="9"/>
  <c r="AC302" i="9"/>
  <c r="AD302" i="9"/>
  <c r="AE302" i="9"/>
  <c r="AF302" i="9"/>
  <c r="AG302" i="9"/>
  <c r="AH302" i="9"/>
  <c r="AI302" i="9"/>
  <c r="AJ302" i="9"/>
  <c r="AK302" i="9"/>
  <c r="AL302" i="9"/>
  <c r="AM302" i="9"/>
  <c r="AN302" i="9"/>
  <c r="K303" i="9"/>
  <c r="L303" i="9"/>
  <c r="M303" i="9"/>
  <c r="N303" i="9"/>
  <c r="O303" i="9"/>
  <c r="P303" i="9"/>
  <c r="Q303" i="9"/>
  <c r="R303" i="9"/>
  <c r="S303" i="9"/>
  <c r="T303" i="9"/>
  <c r="U303" i="9"/>
  <c r="V303" i="9"/>
  <c r="W303" i="9"/>
  <c r="X303" i="9"/>
  <c r="Y303" i="9"/>
  <c r="Z303" i="9"/>
  <c r="AA303" i="9"/>
  <c r="AB303" i="9"/>
  <c r="AC303" i="9"/>
  <c r="AD303" i="9"/>
  <c r="AE303" i="9"/>
  <c r="AF303" i="9"/>
  <c r="AG303" i="9"/>
  <c r="AH303" i="9"/>
  <c r="AI303" i="9"/>
  <c r="AJ303" i="9"/>
  <c r="AK303" i="9"/>
  <c r="AL303" i="9"/>
  <c r="AM303" i="9"/>
  <c r="AN303" i="9"/>
  <c r="K304" i="9"/>
  <c r="L304" i="9"/>
  <c r="M304" i="9"/>
  <c r="N304" i="9"/>
  <c r="O304" i="9"/>
  <c r="P304" i="9"/>
  <c r="Q304" i="9"/>
  <c r="R304" i="9"/>
  <c r="S304" i="9"/>
  <c r="T304" i="9"/>
  <c r="U304" i="9"/>
  <c r="V304" i="9"/>
  <c r="W304" i="9"/>
  <c r="X304" i="9"/>
  <c r="Y304" i="9"/>
  <c r="Z304" i="9"/>
  <c r="AA304" i="9"/>
  <c r="AB304" i="9"/>
  <c r="AC304" i="9"/>
  <c r="AD304" i="9"/>
  <c r="AE304" i="9"/>
  <c r="AF304" i="9"/>
  <c r="AG304" i="9"/>
  <c r="AH304" i="9"/>
  <c r="AI304" i="9"/>
  <c r="AJ304" i="9"/>
  <c r="AK304" i="9"/>
  <c r="AL304" i="9"/>
  <c r="AM304" i="9"/>
  <c r="AN304" i="9"/>
  <c r="K305" i="9"/>
  <c r="L305" i="9"/>
  <c r="M305" i="9"/>
  <c r="N305" i="9"/>
  <c r="O305" i="9"/>
  <c r="P305" i="9"/>
  <c r="Q305" i="9"/>
  <c r="R305" i="9"/>
  <c r="S305" i="9"/>
  <c r="T305" i="9"/>
  <c r="U305" i="9"/>
  <c r="V305" i="9"/>
  <c r="W305" i="9"/>
  <c r="X305" i="9"/>
  <c r="Y305" i="9"/>
  <c r="Z305" i="9"/>
  <c r="AA305" i="9"/>
  <c r="AB305" i="9"/>
  <c r="AC305" i="9"/>
  <c r="AD305" i="9"/>
  <c r="AE305" i="9"/>
  <c r="AF305" i="9"/>
  <c r="AG305" i="9"/>
  <c r="AH305" i="9"/>
  <c r="AI305" i="9"/>
  <c r="AJ305" i="9"/>
  <c r="AK305" i="9"/>
  <c r="AL305" i="9"/>
  <c r="AM305" i="9"/>
  <c r="AN305" i="9"/>
  <c r="K306" i="9"/>
  <c r="L306" i="9"/>
  <c r="M306" i="9"/>
  <c r="N306" i="9"/>
  <c r="O306" i="9"/>
  <c r="P306" i="9"/>
  <c r="Q306" i="9"/>
  <c r="R306" i="9"/>
  <c r="S306" i="9"/>
  <c r="T306" i="9"/>
  <c r="U306" i="9"/>
  <c r="V306" i="9"/>
  <c r="W306" i="9"/>
  <c r="X306" i="9"/>
  <c r="Y306" i="9"/>
  <c r="Z306" i="9"/>
  <c r="AA306" i="9"/>
  <c r="AB306" i="9"/>
  <c r="AC306" i="9"/>
  <c r="AD306" i="9"/>
  <c r="AE306" i="9"/>
  <c r="AF306" i="9"/>
  <c r="AG306" i="9"/>
  <c r="AH306" i="9"/>
  <c r="AI306" i="9"/>
  <c r="AJ306" i="9"/>
  <c r="AK306" i="9"/>
  <c r="AL306" i="9"/>
  <c r="AM306" i="9"/>
  <c r="AN306" i="9"/>
  <c r="K307" i="9"/>
  <c r="L307" i="9"/>
  <c r="M307" i="9"/>
  <c r="N307" i="9"/>
  <c r="O307" i="9"/>
  <c r="P307" i="9"/>
  <c r="Q307" i="9"/>
  <c r="R307" i="9"/>
  <c r="S307" i="9"/>
  <c r="T307" i="9"/>
  <c r="U307" i="9"/>
  <c r="V307" i="9"/>
  <c r="W307" i="9"/>
  <c r="X307" i="9"/>
  <c r="Y307" i="9"/>
  <c r="Z307" i="9"/>
  <c r="AA307" i="9"/>
  <c r="AB307" i="9"/>
  <c r="AC307" i="9"/>
  <c r="AD307" i="9"/>
  <c r="AE307" i="9"/>
  <c r="AF307" i="9"/>
  <c r="AG307" i="9"/>
  <c r="AH307" i="9"/>
  <c r="AI307" i="9"/>
  <c r="AJ307" i="9"/>
  <c r="AK307" i="9"/>
  <c r="AL307" i="9"/>
  <c r="AM307" i="9"/>
  <c r="AN307" i="9"/>
  <c r="K308" i="9"/>
  <c r="L308" i="9"/>
  <c r="M308" i="9"/>
  <c r="N308" i="9"/>
  <c r="O308" i="9"/>
  <c r="P308" i="9"/>
  <c r="Q308" i="9"/>
  <c r="R308" i="9"/>
  <c r="S308" i="9"/>
  <c r="T308" i="9"/>
  <c r="U308" i="9"/>
  <c r="V308" i="9"/>
  <c r="W308" i="9"/>
  <c r="X308" i="9"/>
  <c r="Y308" i="9"/>
  <c r="Z308" i="9"/>
  <c r="AA308" i="9"/>
  <c r="AB308" i="9"/>
  <c r="AC308" i="9"/>
  <c r="AD308" i="9"/>
  <c r="AE308" i="9"/>
  <c r="AF308" i="9"/>
  <c r="AG308" i="9"/>
  <c r="AH308" i="9"/>
  <c r="AI308" i="9"/>
  <c r="AJ308" i="9"/>
  <c r="AK308" i="9"/>
  <c r="AL308" i="9"/>
  <c r="AM308" i="9"/>
  <c r="AN308" i="9"/>
  <c r="K309" i="9"/>
  <c r="L309" i="9"/>
  <c r="M309" i="9"/>
  <c r="N309" i="9"/>
  <c r="O309" i="9"/>
  <c r="P309" i="9"/>
  <c r="Q309" i="9"/>
  <c r="R309" i="9"/>
  <c r="S309" i="9"/>
  <c r="T309" i="9"/>
  <c r="U309" i="9"/>
  <c r="V309" i="9"/>
  <c r="W309" i="9"/>
  <c r="X309" i="9"/>
  <c r="Y309" i="9"/>
  <c r="Z309" i="9"/>
  <c r="AA309" i="9"/>
  <c r="AB309" i="9"/>
  <c r="AC309" i="9"/>
  <c r="AD309" i="9"/>
  <c r="AE309" i="9"/>
  <c r="AF309" i="9"/>
  <c r="AG309" i="9"/>
  <c r="AH309" i="9"/>
  <c r="AI309" i="9"/>
  <c r="AJ309" i="9"/>
  <c r="AK309" i="9"/>
  <c r="AL309" i="9"/>
  <c r="AM309" i="9"/>
  <c r="AN309" i="9"/>
  <c r="K310" i="9"/>
  <c r="L310" i="9"/>
  <c r="M310" i="9"/>
  <c r="N310" i="9"/>
  <c r="O310" i="9"/>
  <c r="P310" i="9"/>
  <c r="Q310" i="9"/>
  <c r="R310" i="9"/>
  <c r="S310" i="9"/>
  <c r="T310" i="9"/>
  <c r="U310" i="9"/>
  <c r="V310" i="9"/>
  <c r="W310" i="9"/>
  <c r="X310" i="9"/>
  <c r="Y310" i="9"/>
  <c r="Z310" i="9"/>
  <c r="AA310" i="9"/>
  <c r="AB310" i="9"/>
  <c r="AC310" i="9"/>
  <c r="AD310" i="9"/>
  <c r="AE310" i="9"/>
  <c r="AF310" i="9"/>
  <c r="AG310" i="9"/>
  <c r="AH310" i="9"/>
  <c r="AI310" i="9"/>
  <c r="AJ310" i="9"/>
  <c r="AK310" i="9"/>
  <c r="AL310" i="9"/>
  <c r="AM310" i="9"/>
  <c r="AN310" i="9"/>
  <c r="K311" i="9"/>
  <c r="L311" i="9"/>
  <c r="M311" i="9"/>
  <c r="N311" i="9"/>
  <c r="O311" i="9"/>
  <c r="P311" i="9"/>
  <c r="Q311" i="9"/>
  <c r="R311" i="9"/>
  <c r="S311" i="9"/>
  <c r="T311" i="9"/>
  <c r="U311" i="9"/>
  <c r="V311" i="9"/>
  <c r="W311" i="9"/>
  <c r="X311" i="9"/>
  <c r="Y311" i="9"/>
  <c r="Z311" i="9"/>
  <c r="AA311" i="9"/>
  <c r="AB311" i="9"/>
  <c r="AC311" i="9"/>
  <c r="AD311" i="9"/>
  <c r="AE311" i="9"/>
  <c r="AF311" i="9"/>
  <c r="AG311" i="9"/>
  <c r="AH311" i="9"/>
  <c r="AI311" i="9"/>
  <c r="AJ311" i="9"/>
  <c r="AK311" i="9"/>
  <c r="AL311" i="9"/>
  <c r="AM311" i="9"/>
  <c r="AN311" i="9"/>
  <c r="K312" i="9"/>
  <c r="L312" i="9"/>
  <c r="M312" i="9"/>
  <c r="N312" i="9"/>
  <c r="O312" i="9"/>
  <c r="P312" i="9"/>
  <c r="Q312" i="9"/>
  <c r="R312" i="9"/>
  <c r="S312" i="9"/>
  <c r="T312" i="9"/>
  <c r="U312" i="9"/>
  <c r="V312" i="9"/>
  <c r="W312" i="9"/>
  <c r="X312" i="9"/>
  <c r="Y312" i="9"/>
  <c r="Z312" i="9"/>
  <c r="AA312" i="9"/>
  <c r="AB312" i="9"/>
  <c r="AC312" i="9"/>
  <c r="AD312" i="9"/>
  <c r="AE312" i="9"/>
  <c r="AF312" i="9"/>
  <c r="AG312" i="9"/>
  <c r="AH312" i="9"/>
  <c r="AI312" i="9"/>
  <c r="AJ312" i="9"/>
  <c r="AK312" i="9"/>
  <c r="AL312" i="9"/>
  <c r="AM312" i="9"/>
  <c r="AN312" i="9"/>
  <c r="K313" i="9"/>
  <c r="L313" i="9"/>
  <c r="M313" i="9"/>
  <c r="N313" i="9"/>
  <c r="O313" i="9"/>
  <c r="P313" i="9"/>
  <c r="Q313" i="9"/>
  <c r="R313" i="9"/>
  <c r="S313" i="9"/>
  <c r="T313" i="9"/>
  <c r="U313" i="9"/>
  <c r="V313" i="9"/>
  <c r="W313" i="9"/>
  <c r="X313" i="9"/>
  <c r="Y313" i="9"/>
  <c r="Z313" i="9"/>
  <c r="AA313" i="9"/>
  <c r="AB313" i="9"/>
  <c r="AC313" i="9"/>
  <c r="AD313" i="9"/>
  <c r="AE313" i="9"/>
  <c r="AF313" i="9"/>
  <c r="AG313" i="9"/>
  <c r="AH313" i="9"/>
  <c r="AI313" i="9"/>
  <c r="AJ313" i="9"/>
  <c r="AK313" i="9"/>
  <c r="AL313" i="9"/>
  <c r="AM313" i="9"/>
  <c r="AN313" i="9"/>
  <c r="K314" i="9"/>
  <c r="L314" i="9"/>
  <c r="M314" i="9"/>
  <c r="N314" i="9"/>
  <c r="O314" i="9"/>
  <c r="P314" i="9"/>
  <c r="Q314" i="9"/>
  <c r="R314" i="9"/>
  <c r="S314" i="9"/>
  <c r="T314" i="9"/>
  <c r="U314" i="9"/>
  <c r="V314" i="9"/>
  <c r="W314" i="9"/>
  <c r="X314" i="9"/>
  <c r="Y314" i="9"/>
  <c r="Z314" i="9"/>
  <c r="AA314" i="9"/>
  <c r="AB314" i="9"/>
  <c r="AC314" i="9"/>
  <c r="AD314" i="9"/>
  <c r="AE314" i="9"/>
  <c r="AF314" i="9"/>
  <c r="AG314" i="9"/>
  <c r="AH314" i="9"/>
  <c r="AI314" i="9"/>
  <c r="AJ314" i="9"/>
  <c r="AK314" i="9"/>
  <c r="AL314" i="9"/>
  <c r="AM314" i="9"/>
  <c r="AN314" i="9"/>
  <c r="K315" i="9"/>
  <c r="L315" i="9"/>
  <c r="M315" i="9"/>
  <c r="N315" i="9"/>
  <c r="O315" i="9"/>
  <c r="P315" i="9"/>
  <c r="Q315" i="9"/>
  <c r="R315" i="9"/>
  <c r="S315" i="9"/>
  <c r="T315" i="9"/>
  <c r="U315" i="9"/>
  <c r="V315" i="9"/>
  <c r="W315" i="9"/>
  <c r="X315" i="9"/>
  <c r="Y315" i="9"/>
  <c r="Z315" i="9"/>
  <c r="AA315" i="9"/>
  <c r="AB315" i="9"/>
  <c r="AC315" i="9"/>
  <c r="AD315" i="9"/>
  <c r="AE315" i="9"/>
  <c r="AF315" i="9"/>
  <c r="AG315" i="9"/>
  <c r="AH315" i="9"/>
  <c r="AI315" i="9"/>
  <c r="AJ315" i="9"/>
  <c r="AK315" i="9"/>
  <c r="AL315" i="9"/>
  <c r="AM315" i="9"/>
  <c r="AN315" i="9"/>
  <c r="K316" i="9"/>
  <c r="L316" i="9"/>
  <c r="M316" i="9"/>
  <c r="N316" i="9"/>
  <c r="O316" i="9"/>
  <c r="P316" i="9"/>
  <c r="Q316" i="9"/>
  <c r="R316" i="9"/>
  <c r="S316" i="9"/>
  <c r="T316" i="9"/>
  <c r="U316" i="9"/>
  <c r="V316" i="9"/>
  <c r="W316" i="9"/>
  <c r="X316" i="9"/>
  <c r="Y316" i="9"/>
  <c r="Z316" i="9"/>
  <c r="AA316" i="9"/>
  <c r="AB316" i="9"/>
  <c r="AC316" i="9"/>
  <c r="AD316" i="9"/>
  <c r="AE316" i="9"/>
  <c r="AF316" i="9"/>
  <c r="AG316" i="9"/>
  <c r="AH316" i="9"/>
  <c r="AI316" i="9"/>
  <c r="AJ316" i="9"/>
  <c r="AK316" i="9"/>
  <c r="AL316" i="9"/>
  <c r="AM316" i="9"/>
  <c r="AN316" i="9"/>
  <c r="K317" i="9"/>
  <c r="L317" i="9"/>
  <c r="M317" i="9"/>
  <c r="N317" i="9"/>
  <c r="O317" i="9"/>
  <c r="P317" i="9"/>
  <c r="Q317" i="9"/>
  <c r="R317" i="9"/>
  <c r="S317" i="9"/>
  <c r="T317" i="9"/>
  <c r="U317" i="9"/>
  <c r="V317" i="9"/>
  <c r="W317" i="9"/>
  <c r="X317" i="9"/>
  <c r="Y317" i="9"/>
  <c r="Z317" i="9"/>
  <c r="AA317" i="9"/>
  <c r="AB317" i="9"/>
  <c r="AC317" i="9"/>
  <c r="AD317" i="9"/>
  <c r="AE317" i="9"/>
  <c r="AF317" i="9"/>
  <c r="AG317" i="9"/>
  <c r="AH317" i="9"/>
  <c r="AI317" i="9"/>
  <c r="AJ317" i="9"/>
  <c r="AK317" i="9"/>
  <c r="AL317" i="9"/>
  <c r="AM317" i="9"/>
  <c r="AN317" i="9"/>
  <c r="K318" i="9"/>
  <c r="L318" i="9"/>
  <c r="M318" i="9"/>
  <c r="N318" i="9"/>
  <c r="O318" i="9"/>
  <c r="P318" i="9"/>
  <c r="Q318" i="9"/>
  <c r="R318" i="9"/>
  <c r="S318" i="9"/>
  <c r="T318" i="9"/>
  <c r="U318" i="9"/>
  <c r="V318" i="9"/>
  <c r="W318" i="9"/>
  <c r="X318" i="9"/>
  <c r="Y318" i="9"/>
  <c r="Z318" i="9"/>
  <c r="AA318" i="9"/>
  <c r="AB318" i="9"/>
  <c r="AC318" i="9"/>
  <c r="AD318" i="9"/>
  <c r="AE318" i="9"/>
  <c r="AF318" i="9"/>
  <c r="AG318" i="9"/>
  <c r="AH318" i="9"/>
  <c r="AI318" i="9"/>
  <c r="AJ318" i="9"/>
  <c r="AK318" i="9"/>
  <c r="AL318" i="9"/>
  <c r="AM318" i="9"/>
  <c r="AN318" i="9"/>
  <c r="K319" i="9"/>
  <c r="L319" i="9"/>
  <c r="M319" i="9"/>
  <c r="N319" i="9"/>
  <c r="O319" i="9"/>
  <c r="P319" i="9"/>
  <c r="Q319" i="9"/>
  <c r="R319" i="9"/>
  <c r="S319" i="9"/>
  <c r="T319" i="9"/>
  <c r="U319" i="9"/>
  <c r="V319" i="9"/>
  <c r="W319" i="9"/>
  <c r="X319" i="9"/>
  <c r="Y319" i="9"/>
  <c r="Z319" i="9"/>
  <c r="AA319" i="9"/>
  <c r="AB319" i="9"/>
  <c r="AC319" i="9"/>
  <c r="AD319" i="9"/>
  <c r="AE319" i="9"/>
  <c r="AF319" i="9"/>
  <c r="AG319" i="9"/>
  <c r="AH319" i="9"/>
  <c r="AI319" i="9"/>
  <c r="AJ319" i="9"/>
  <c r="AK319" i="9"/>
  <c r="AL319" i="9"/>
  <c r="AM319" i="9"/>
  <c r="AN319" i="9"/>
  <c r="K320" i="9"/>
  <c r="L320" i="9"/>
  <c r="M320" i="9"/>
  <c r="N320" i="9"/>
  <c r="O320" i="9"/>
  <c r="P320" i="9"/>
  <c r="Q320" i="9"/>
  <c r="R320" i="9"/>
  <c r="S320" i="9"/>
  <c r="T320" i="9"/>
  <c r="U320" i="9"/>
  <c r="V320" i="9"/>
  <c r="W320" i="9"/>
  <c r="X320" i="9"/>
  <c r="Y320" i="9"/>
  <c r="Z320" i="9"/>
  <c r="AA320" i="9"/>
  <c r="AB320" i="9"/>
  <c r="AC320" i="9"/>
  <c r="AD320" i="9"/>
  <c r="AE320" i="9"/>
  <c r="AF320" i="9"/>
  <c r="AG320" i="9"/>
  <c r="AH320" i="9"/>
  <c r="AI320" i="9"/>
  <c r="AJ320" i="9"/>
  <c r="AK320" i="9"/>
  <c r="AL320" i="9"/>
  <c r="AM320" i="9"/>
  <c r="AN320" i="9"/>
  <c r="K321" i="9"/>
  <c r="L321" i="9"/>
  <c r="M321" i="9"/>
  <c r="N321" i="9"/>
  <c r="O321" i="9"/>
  <c r="P321" i="9"/>
  <c r="Q321" i="9"/>
  <c r="R321" i="9"/>
  <c r="S321" i="9"/>
  <c r="T321" i="9"/>
  <c r="U321" i="9"/>
  <c r="V321" i="9"/>
  <c r="W321" i="9"/>
  <c r="X321" i="9"/>
  <c r="Y321" i="9"/>
  <c r="Z321" i="9"/>
  <c r="AA321" i="9"/>
  <c r="AB321" i="9"/>
  <c r="AC321" i="9"/>
  <c r="AD321" i="9"/>
  <c r="AE321" i="9"/>
  <c r="AF321" i="9"/>
  <c r="AG321" i="9"/>
  <c r="AH321" i="9"/>
  <c r="AI321" i="9"/>
  <c r="AJ321" i="9"/>
  <c r="AK321" i="9"/>
  <c r="AL321" i="9"/>
  <c r="AM321" i="9"/>
  <c r="AN321" i="9"/>
  <c r="K322" i="9"/>
  <c r="L322" i="9"/>
  <c r="M322" i="9"/>
  <c r="N322" i="9"/>
  <c r="O322" i="9"/>
  <c r="P322" i="9"/>
  <c r="Q322" i="9"/>
  <c r="R322" i="9"/>
  <c r="S322" i="9"/>
  <c r="T322" i="9"/>
  <c r="U322" i="9"/>
  <c r="V322" i="9"/>
  <c r="W322" i="9"/>
  <c r="X322" i="9"/>
  <c r="Y322" i="9"/>
  <c r="Z322" i="9"/>
  <c r="AA322" i="9"/>
  <c r="AB322" i="9"/>
  <c r="AC322" i="9"/>
  <c r="AD322" i="9"/>
  <c r="AE322" i="9"/>
  <c r="AF322" i="9"/>
  <c r="AG322" i="9"/>
  <c r="AH322" i="9"/>
  <c r="AI322" i="9"/>
  <c r="AJ322" i="9"/>
  <c r="AK322" i="9"/>
  <c r="AL322" i="9"/>
  <c r="AM322" i="9"/>
  <c r="AN322" i="9"/>
  <c r="K323" i="9"/>
  <c r="L323" i="9"/>
  <c r="M323" i="9"/>
  <c r="N323" i="9"/>
  <c r="O323" i="9"/>
  <c r="P323" i="9"/>
  <c r="Q323" i="9"/>
  <c r="R323" i="9"/>
  <c r="S323" i="9"/>
  <c r="T323" i="9"/>
  <c r="U323" i="9"/>
  <c r="V323" i="9"/>
  <c r="W323" i="9"/>
  <c r="X323" i="9"/>
  <c r="Y323" i="9"/>
  <c r="Z323" i="9"/>
  <c r="AA323" i="9"/>
  <c r="AB323" i="9"/>
  <c r="AC323" i="9"/>
  <c r="AD323" i="9"/>
  <c r="AE323" i="9"/>
  <c r="AF323" i="9"/>
  <c r="AG323" i="9"/>
  <c r="AH323" i="9"/>
  <c r="AI323" i="9"/>
  <c r="AJ323" i="9"/>
  <c r="AK323" i="9"/>
  <c r="AL323" i="9"/>
  <c r="AM323" i="9"/>
  <c r="AN323" i="9"/>
  <c r="K324" i="9"/>
  <c r="L324" i="9"/>
  <c r="M324" i="9"/>
  <c r="N324" i="9"/>
  <c r="O324" i="9"/>
  <c r="P324" i="9"/>
  <c r="Q324" i="9"/>
  <c r="R324" i="9"/>
  <c r="S324" i="9"/>
  <c r="T324" i="9"/>
  <c r="U324" i="9"/>
  <c r="V324" i="9"/>
  <c r="W324" i="9"/>
  <c r="X324" i="9"/>
  <c r="Y324" i="9"/>
  <c r="Z324" i="9"/>
  <c r="AA324" i="9"/>
  <c r="AB324" i="9"/>
  <c r="AC324" i="9"/>
  <c r="AD324" i="9"/>
  <c r="AE324" i="9"/>
  <c r="AF324" i="9"/>
  <c r="AG324" i="9"/>
  <c r="AH324" i="9"/>
  <c r="AI324" i="9"/>
  <c r="AJ324" i="9"/>
  <c r="AK324" i="9"/>
  <c r="AL324" i="9"/>
  <c r="AM324" i="9"/>
  <c r="AN324" i="9"/>
  <c r="K325" i="9"/>
  <c r="L325" i="9"/>
  <c r="M325" i="9"/>
  <c r="N325" i="9"/>
  <c r="O325" i="9"/>
  <c r="P325" i="9"/>
  <c r="Q325" i="9"/>
  <c r="R325" i="9"/>
  <c r="S325" i="9"/>
  <c r="T325" i="9"/>
  <c r="U325" i="9"/>
  <c r="V325" i="9"/>
  <c r="W325" i="9"/>
  <c r="X325" i="9"/>
  <c r="Y325" i="9"/>
  <c r="Z325" i="9"/>
  <c r="AA325" i="9"/>
  <c r="AB325" i="9"/>
  <c r="AC325" i="9"/>
  <c r="AD325" i="9"/>
  <c r="AE325" i="9"/>
  <c r="AF325" i="9"/>
  <c r="AG325" i="9"/>
  <c r="AH325" i="9"/>
  <c r="AI325" i="9"/>
  <c r="AJ325" i="9"/>
  <c r="AK325" i="9"/>
  <c r="AL325" i="9"/>
  <c r="AM325" i="9"/>
  <c r="AN325" i="9"/>
  <c r="K326" i="9"/>
  <c r="L326" i="9"/>
  <c r="M326" i="9"/>
  <c r="N326" i="9"/>
  <c r="O326" i="9"/>
  <c r="P326" i="9"/>
  <c r="Q326" i="9"/>
  <c r="R326" i="9"/>
  <c r="S326" i="9"/>
  <c r="T326" i="9"/>
  <c r="U326" i="9"/>
  <c r="V326" i="9"/>
  <c r="W326" i="9"/>
  <c r="X326" i="9"/>
  <c r="Y326" i="9"/>
  <c r="Z326" i="9"/>
  <c r="AA326" i="9"/>
  <c r="AB326" i="9"/>
  <c r="AC326" i="9"/>
  <c r="AD326" i="9"/>
  <c r="AE326" i="9"/>
  <c r="AF326" i="9"/>
  <c r="AG326" i="9"/>
  <c r="AH326" i="9"/>
  <c r="AI326" i="9"/>
  <c r="AJ326" i="9"/>
  <c r="AK326" i="9"/>
  <c r="AL326" i="9"/>
  <c r="AM326" i="9"/>
  <c r="AN326" i="9"/>
  <c r="K327" i="9"/>
  <c r="L327" i="9"/>
  <c r="M327" i="9"/>
  <c r="N327" i="9"/>
  <c r="O327" i="9"/>
  <c r="P327" i="9"/>
  <c r="Q327" i="9"/>
  <c r="R327" i="9"/>
  <c r="S327" i="9"/>
  <c r="T327" i="9"/>
  <c r="U327" i="9"/>
  <c r="V327" i="9"/>
  <c r="W327" i="9"/>
  <c r="X327" i="9"/>
  <c r="Y327" i="9"/>
  <c r="Z327" i="9"/>
  <c r="AA327" i="9"/>
  <c r="AB327" i="9"/>
  <c r="AC327" i="9"/>
  <c r="AD327" i="9"/>
  <c r="AE327" i="9"/>
  <c r="AF327" i="9"/>
  <c r="AG327" i="9"/>
  <c r="AH327" i="9"/>
  <c r="AI327" i="9"/>
  <c r="AJ327" i="9"/>
  <c r="AK327" i="9"/>
  <c r="AL327" i="9"/>
  <c r="AM327" i="9"/>
  <c r="AN327" i="9"/>
  <c r="K328" i="9"/>
  <c r="L328" i="9"/>
  <c r="M328" i="9"/>
  <c r="N328" i="9"/>
  <c r="O328" i="9"/>
  <c r="P328" i="9"/>
  <c r="Q328" i="9"/>
  <c r="R328" i="9"/>
  <c r="S328" i="9"/>
  <c r="T328" i="9"/>
  <c r="U328" i="9"/>
  <c r="V328" i="9"/>
  <c r="W328" i="9"/>
  <c r="X328" i="9"/>
  <c r="Y328" i="9"/>
  <c r="Z328" i="9"/>
  <c r="AA328" i="9"/>
  <c r="AB328" i="9"/>
  <c r="AC328" i="9"/>
  <c r="AD328" i="9"/>
  <c r="AE328" i="9"/>
  <c r="AF328" i="9"/>
  <c r="AG328" i="9"/>
  <c r="AH328" i="9"/>
  <c r="AI328" i="9"/>
  <c r="AJ328" i="9"/>
  <c r="AK328" i="9"/>
  <c r="AL328" i="9"/>
  <c r="AM328" i="9"/>
  <c r="AN328" i="9"/>
  <c r="K329" i="9"/>
  <c r="L329" i="9"/>
  <c r="M329" i="9"/>
  <c r="N329" i="9"/>
  <c r="O329" i="9"/>
  <c r="P329" i="9"/>
  <c r="Q329" i="9"/>
  <c r="R329" i="9"/>
  <c r="S329" i="9"/>
  <c r="T329" i="9"/>
  <c r="U329" i="9"/>
  <c r="V329" i="9"/>
  <c r="W329" i="9"/>
  <c r="X329" i="9"/>
  <c r="Y329" i="9"/>
  <c r="Z329" i="9"/>
  <c r="AA329" i="9"/>
  <c r="AB329" i="9"/>
  <c r="AC329" i="9"/>
  <c r="AD329" i="9"/>
  <c r="AE329" i="9"/>
  <c r="AF329" i="9"/>
  <c r="AG329" i="9"/>
  <c r="AH329" i="9"/>
  <c r="AI329" i="9"/>
  <c r="AJ329" i="9"/>
  <c r="AK329" i="9"/>
  <c r="AL329" i="9"/>
  <c r="AM329" i="9"/>
  <c r="AN329" i="9"/>
  <c r="K330" i="9"/>
  <c r="L330" i="9"/>
  <c r="M330" i="9"/>
  <c r="N330" i="9"/>
  <c r="O330" i="9"/>
  <c r="P330" i="9"/>
  <c r="Q330" i="9"/>
  <c r="R330" i="9"/>
  <c r="S330" i="9"/>
  <c r="T330" i="9"/>
  <c r="U330" i="9"/>
  <c r="V330" i="9"/>
  <c r="W330" i="9"/>
  <c r="X330" i="9"/>
  <c r="Y330" i="9"/>
  <c r="Z330" i="9"/>
  <c r="AA330" i="9"/>
  <c r="AB330" i="9"/>
  <c r="AC330" i="9"/>
  <c r="AD330" i="9"/>
  <c r="AE330" i="9"/>
  <c r="AF330" i="9"/>
  <c r="AG330" i="9"/>
  <c r="AH330" i="9"/>
  <c r="AI330" i="9"/>
  <c r="AJ330" i="9"/>
  <c r="AK330" i="9"/>
  <c r="AL330" i="9"/>
  <c r="AM330" i="9"/>
  <c r="AN330" i="9"/>
  <c r="K331" i="9"/>
  <c r="L331" i="9"/>
  <c r="M331" i="9"/>
  <c r="N331" i="9"/>
  <c r="O331" i="9"/>
  <c r="P331" i="9"/>
  <c r="Q331" i="9"/>
  <c r="R331" i="9"/>
  <c r="S331" i="9"/>
  <c r="T331" i="9"/>
  <c r="U331" i="9"/>
  <c r="V331" i="9"/>
  <c r="W331" i="9"/>
  <c r="X331" i="9"/>
  <c r="Y331" i="9"/>
  <c r="Z331" i="9"/>
  <c r="AA331" i="9"/>
  <c r="AB331" i="9"/>
  <c r="AC331" i="9"/>
  <c r="AD331" i="9"/>
  <c r="AE331" i="9"/>
  <c r="AF331" i="9"/>
  <c r="AG331" i="9"/>
  <c r="AH331" i="9"/>
  <c r="AI331" i="9"/>
  <c r="AJ331" i="9"/>
  <c r="AK331" i="9"/>
  <c r="AL331" i="9"/>
  <c r="AM331" i="9"/>
  <c r="AN331" i="9"/>
  <c r="K332" i="9"/>
  <c r="L332" i="9"/>
  <c r="M332" i="9"/>
  <c r="N332" i="9"/>
  <c r="O332" i="9"/>
  <c r="P332" i="9"/>
  <c r="Q332" i="9"/>
  <c r="R332" i="9"/>
  <c r="S332" i="9"/>
  <c r="T332" i="9"/>
  <c r="U332" i="9"/>
  <c r="V332" i="9"/>
  <c r="W332" i="9"/>
  <c r="X332" i="9"/>
  <c r="Y332" i="9"/>
  <c r="Z332" i="9"/>
  <c r="AA332" i="9"/>
  <c r="AB332" i="9"/>
  <c r="AC332" i="9"/>
  <c r="AD332" i="9"/>
  <c r="AE332" i="9"/>
  <c r="AF332" i="9"/>
  <c r="AG332" i="9"/>
  <c r="AH332" i="9"/>
  <c r="AI332" i="9"/>
  <c r="AJ332" i="9"/>
  <c r="AK332" i="9"/>
  <c r="AL332" i="9"/>
  <c r="AM332" i="9"/>
  <c r="AN332" i="9"/>
  <c r="K333" i="9"/>
  <c r="L333" i="9"/>
  <c r="M333" i="9"/>
  <c r="N333" i="9"/>
  <c r="O333" i="9"/>
  <c r="P333" i="9"/>
  <c r="Q333" i="9"/>
  <c r="R333" i="9"/>
  <c r="S333" i="9"/>
  <c r="T333" i="9"/>
  <c r="U333" i="9"/>
  <c r="V333" i="9"/>
  <c r="W333" i="9"/>
  <c r="X333" i="9"/>
  <c r="Y333" i="9"/>
  <c r="Z333" i="9"/>
  <c r="AA333" i="9"/>
  <c r="AB333" i="9"/>
  <c r="AC333" i="9"/>
  <c r="AD333" i="9"/>
  <c r="AE333" i="9"/>
  <c r="AF333" i="9"/>
  <c r="AG333" i="9"/>
  <c r="AH333" i="9"/>
  <c r="AI333" i="9"/>
  <c r="AJ333" i="9"/>
  <c r="AK333" i="9"/>
  <c r="AL333" i="9"/>
  <c r="AM333" i="9"/>
  <c r="AN333" i="9"/>
  <c r="K334" i="9"/>
  <c r="L334" i="9"/>
  <c r="M334" i="9"/>
  <c r="N334" i="9"/>
  <c r="O334" i="9"/>
  <c r="P334" i="9"/>
  <c r="Q334" i="9"/>
  <c r="R334" i="9"/>
  <c r="S334" i="9"/>
  <c r="T334" i="9"/>
  <c r="U334" i="9"/>
  <c r="V334" i="9"/>
  <c r="W334" i="9"/>
  <c r="X334" i="9"/>
  <c r="Y334" i="9"/>
  <c r="Z334" i="9"/>
  <c r="AA334" i="9"/>
  <c r="AB334" i="9"/>
  <c r="AC334" i="9"/>
  <c r="AD334" i="9"/>
  <c r="AE334" i="9"/>
  <c r="AF334" i="9"/>
  <c r="AG334" i="9"/>
  <c r="AH334" i="9"/>
  <c r="AI334" i="9"/>
  <c r="AJ334" i="9"/>
  <c r="AK334" i="9"/>
  <c r="AL334" i="9"/>
  <c r="AM334" i="9"/>
  <c r="AN334" i="9"/>
  <c r="K335" i="9"/>
  <c r="L335" i="9"/>
  <c r="M335" i="9"/>
  <c r="N335" i="9"/>
  <c r="O335" i="9"/>
  <c r="P335" i="9"/>
  <c r="Q335" i="9"/>
  <c r="R335" i="9"/>
  <c r="S335" i="9"/>
  <c r="T335" i="9"/>
  <c r="U335" i="9"/>
  <c r="V335" i="9"/>
  <c r="W335" i="9"/>
  <c r="X335" i="9"/>
  <c r="Y335" i="9"/>
  <c r="Z335" i="9"/>
  <c r="AA335" i="9"/>
  <c r="AB335" i="9"/>
  <c r="AC335" i="9"/>
  <c r="AD335" i="9"/>
  <c r="AE335" i="9"/>
  <c r="AF335" i="9"/>
  <c r="AG335" i="9"/>
  <c r="AH335" i="9"/>
  <c r="AI335" i="9"/>
  <c r="AJ335" i="9"/>
  <c r="AK335" i="9"/>
  <c r="AL335" i="9"/>
  <c r="AM335" i="9"/>
  <c r="AN335" i="9"/>
  <c r="K336" i="9"/>
  <c r="L336" i="9"/>
  <c r="M336" i="9"/>
  <c r="N336" i="9"/>
  <c r="O336" i="9"/>
  <c r="P336" i="9"/>
  <c r="Q336" i="9"/>
  <c r="R336" i="9"/>
  <c r="S336" i="9"/>
  <c r="T336" i="9"/>
  <c r="U336" i="9"/>
  <c r="V336" i="9"/>
  <c r="W336" i="9"/>
  <c r="X336" i="9"/>
  <c r="Y336" i="9"/>
  <c r="Z336" i="9"/>
  <c r="AA336" i="9"/>
  <c r="AB336" i="9"/>
  <c r="AC336" i="9"/>
  <c r="AD336" i="9"/>
  <c r="AE336" i="9"/>
  <c r="AF336" i="9"/>
  <c r="AG336" i="9"/>
  <c r="AH336" i="9"/>
  <c r="AI336" i="9"/>
  <c r="AJ336" i="9"/>
  <c r="AK336" i="9"/>
  <c r="AL336" i="9"/>
  <c r="AM336" i="9"/>
  <c r="AN336" i="9"/>
  <c r="K337" i="9"/>
  <c r="L337" i="9"/>
  <c r="M337" i="9"/>
  <c r="N337" i="9"/>
  <c r="O337" i="9"/>
  <c r="P337" i="9"/>
  <c r="Q337" i="9"/>
  <c r="R337" i="9"/>
  <c r="S337" i="9"/>
  <c r="T337" i="9"/>
  <c r="U337" i="9"/>
  <c r="V337" i="9"/>
  <c r="W337" i="9"/>
  <c r="X337" i="9"/>
  <c r="Y337" i="9"/>
  <c r="Z337" i="9"/>
  <c r="AA337" i="9"/>
  <c r="AB337" i="9"/>
  <c r="AC337" i="9"/>
  <c r="AD337" i="9"/>
  <c r="AE337" i="9"/>
  <c r="AF337" i="9"/>
  <c r="AG337" i="9"/>
  <c r="AH337" i="9"/>
  <c r="AI337" i="9"/>
  <c r="AJ337" i="9"/>
  <c r="AK337" i="9"/>
  <c r="AL337" i="9"/>
  <c r="AM337" i="9"/>
  <c r="AN337" i="9"/>
  <c r="K338" i="9"/>
  <c r="L338" i="9"/>
  <c r="M338" i="9"/>
  <c r="N338" i="9"/>
  <c r="O338" i="9"/>
  <c r="P338" i="9"/>
  <c r="Q338" i="9"/>
  <c r="R338" i="9"/>
  <c r="S338" i="9"/>
  <c r="T338" i="9"/>
  <c r="U338" i="9"/>
  <c r="V338" i="9"/>
  <c r="W338" i="9"/>
  <c r="X338" i="9"/>
  <c r="Y338" i="9"/>
  <c r="Z338" i="9"/>
  <c r="AA338" i="9"/>
  <c r="AB338" i="9"/>
  <c r="AC338" i="9"/>
  <c r="AD338" i="9"/>
  <c r="AE338" i="9"/>
  <c r="AF338" i="9"/>
  <c r="AG338" i="9"/>
  <c r="AH338" i="9"/>
  <c r="AI338" i="9"/>
  <c r="AJ338" i="9"/>
  <c r="AK338" i="9"/>
  <c r="AL338" i="9"/>
  <c r="AM338" i="9"/>
  <c r="AN338" i="9"/>
  <c r="K339" i="9"/>
  <c r="L339" i="9"/>
  <c r="M339" i="9"/>
  <c r="N339" i="9"/>
  <c r="O339" i="9"/>
  <c r="P339" i="9"/>
  <c r="Q339" i="9"/>
  <c r="R339" i="9"/>
  <c r="S339" i="9"/>
  <c r="T339" i="9"/>
  <c r="U339" i="9"/>
  <c r="V339" i="9"/>
  <c r="W339" i="9"/>
  <c r="X339" i="9"/>
  <c r="Y339" i="9"/>
  <c r="Z339" i="9"/>
  <c r="AA339" i="9"/>
  <c r="AB339" i="9"/>
  <c r="AC339" i="9"/>
  <c r="AD339" i="9"/>
  <c r="AE339" i="9"/>
  <c r="AF339" i="9"/>
  <c r="AG339" i="9"/>
  <c r="AH339" i="9"/>
  <c r="AI339" i="9"/>
  <c r="AJ339" i="9"/>
  <c r="AK339" i="9"/>
  <c r="AL339" i="9"/>
  <c r="AM339" i="9"/>
  <c r="AN339" i="9"/>
  <c r="K340" i="9"/>
  <c r="L340" i="9"/>
  <c r="M340" i="9"/>
  <c r="N340" i="9"/>
  <c r="O340" i="9"/>
  <c r="P340" i="9"/>
  <c r="Q340" i="9"/>
  <c r="R340" i="9"/>
  <c r="S340" i="9"/>
  <c r="T340" i="9"/>
  <c r="U340" i="9"/>
  <c r="V340" i="9"/>
  <c r="W340" i="9"/>
  <c r="X340" i="9"/>
  <c r="Y340" i="9"/>
  <c r="Z340" i="9"/>
  <c r="AA340" i="9"/>
  <c r="AB340" i="9"/>
  <c r="AC340" i="9"/>
  <c r="AD340" i="9"/>
  <c r="AE340" i="9"/>
  <c r="AF340" i="9"/>
  <c r="AG340" i="9"/>
  <c r="AH340" i="9"/>
  <c r="AI340" i="9"/>
  <c r="AJ340" i="9"/>
  <c r="AK340" i="9"/>
  <c r="AL340" i="9"/>
  <c r="AM340" i="9"/>
  <c r="AN340" i="9"/>
  <c r="K341" i="9"/>
  <c r="L341" i="9"/>
  <c r="M341" i="9"/>
  <c r="N341" i="9"/>
  <c r="O341" i="9"/>
  <c r="P341" i="9"/>
  <c r="Q341" i="9"/>
  <c r="R341" i="9"/>
  <c r="S341" i="9"/>
  <c r="T341" i="9"/>
  <c r="U341" i="9"/>
  <c r="V341" i="9"/>
  <c r="W341" i="9"/>
  <c r="X341" i="9"/>
  <c r="Y341" i="9"/>
  <c r="Z341" i="9"/>
  <c r="AA341" i="9"/>
  <c r="AB341" i="9"/>
  <c r="AC341" i="9"/>
  <c r="AD341" i="9"/>
  <c r="AE341" i="9"/>
  <c r="AF341" i="9"/>
  <c r="AG341" i="9"/>
  <c r="AH341" i="9"/>
  <c r="AI341" i="9"/>
  <c r="AJ341" i="9"/>
  <c r="AK341" i="9"/>
  <c r="AL341" i="9"/>
  <c r="AM341" i="9"/>
  <c r="AN341" i="9"/>
  <c r="K342" i="9"/>
  <c r="L342" i="9"/>
  <c r="M342" i="9"/>
  <c r="N342" i="9"/>
  <c r="O342" i="9"/>
  <c r="P342" i="9"/>
  <c r="Q342" i="9"/>
  <c r="R342" i="9"/>
  <c r="S342" i="9"/>
  <c r="T342" i="9"/>
  <c r="U342" i="9"/>
  <c r="V342" i="9"/>
  <c r="W342" i="9"/>
  <c r="X342" i="9"/>
  <c r="Y342" i="9"/>
  <c r="Z342" i="9"/>
  <c r="AA342" i="9"/>
  <c r="AB342" i="9"/>
  <c r="AC342" i="9"/>
  <c r="AD342" i="9"/>
  <c r="AE342" i="9"/>
  <c r="AF342" i="9"/>
  <c r="AG342" i="9"/>
  <c r="AH342" i="9"/>
  <c r="AI342" i="9"/>
  <c r="AJ342" i="9"/>
  <c r="AK342" i="9"/>
  <c r="AL342" i="9"/>
  <c r="AM342" i="9"/>
  <c r="AN342" i="9"/>
  <c r="K343" i="9"/>
  <c r="L343" i="9"/>
  <c r="M343" i="9"/>
  <c r="N343" i="9"/>
  <c r="O343" i="9"/>
  <c r="P343" i="9"/>
  <c r="Q343" i="9"/>
  <c r="R343" i="9"/>
  <c r="S343" i="9"/>
  <c r="T343" i="9"/>
  <c r="U343" i="9"/>
  <c r="V343" i="9"/>
  <c r="W343" i="9"/>
  <c r="X343" i="9"/>
  <c r="Y343" i="9"/>
  <c r="Z343" i="9"/>
  <c r="AA343" i="9"/>
  <c r="AB343" i="9"/>
  <c r="AC343" i="9"/>
  <c r="AD343" i="9"/>
  <c r="AE343" i="9"/>
  <c r="AF343" i="9"/>
  <c r="AG343" i="9"/>
  <c r="AH343" i="9"/>
  <c r="AI343" i="9"/>
  <c r="AJ343" i="9"/>
  <c r="AK343" i="9"/>
  <c r="AL343" i="9"/>
  <c r="AM343" i="9"/>
  <c r="AN343" i="9"/>
  <c r="K344" i="9"/>
  <c r="L344" i="9"/>
  <c r="M344" i="9"/>
  <c r="N344" i="9"/>
  <c r="O344" i="9"/>
  <c r="P344" i="9"/>
  <c r="Q344" i="9"/>
  <c r="R344" i="9"/>
  <c r="S344" i="9"/>
  <c r="T344" i="9"/>
  <c r="U344" i="9"/>
  <c r="V344" i="9"/>
  <c r="W344" i="9"/>
  <c r="X344" i="9"/>
  <c r="Y344" i="9"/>
  <c r="Z344" i="9"/>
  <c r="AA344" i="9"/>
  <c r="AB344" i="9"/>
  <c r="AC344" i="9"/>
  <c r="AD344" i="9"/>
  <c r="AE344" i="9"/>
  <c r="AF344" i="9"/>
  <c r="AG344" i="9"/>
  <c r="AH344" i="9"/>
  <c r="AI344" i="9"/>
  <c r="AJ344" i="9"/>
  <c r="AK344" i="9"/>
  <c r="AL344" i="9"/>
  <c r="AM344" i="9"/>
  <c r="AN344" i="9"/>
  <c r="K345" i="9"/>
  <c r="L345" i="9"/>
  <c r="M345" i="9"/>
  <c r="N345" i="9"/>
  <c r="O345" i="9"/>
  <c r="P345" i="9"/>
  <c r="Q345" i="9"/>
  <c r="R345" i="9"/>
  <c r="S345" i="9"/>
  <c r="T345" i="9"/>
  <c r="U345" i="9"/>
  <c r="V345" i="9"/>
  <c r="W345" i="9"/>
  <c r="X345" i="9"/>
  <c r="Y345" i="9"/>
  <c r="Z345" i="9"/>
  <c r="AA345" i="9"/>
  <c r="AB345" i="9"/>
  <c r="AC345" i="9"/>
  <c r="AD345" i="9"/>
  <c r="AE345" i="9"/>
  <c r="AF345" i="9"/>
  <c r="AG345" i="9"/>
  <c r="AH345" i="9"/>
  <c r="AI345" i="9"/>
  <c r="AJ345" i="9"/>
  <c r="AK345" i="9"/>
  <c r="AL345" i="9"/>
  <c r="AM345" i="9"/>
  <c r="AN345" i="9"/>
  <c r="K346" i="9"/>
  <c r="L346" i="9"/>
  <c r="M346" i="9"/>
  <c r="N346" i="9"/>
  <c r="O346" i="9"/>
  <c r="P346" i="9"/>
  <c r="Q346" i="9"/>
  <c r="R346" i="9"/>
  <c r="S346" i="9"/>
  <c r="T346" i="9"/>
  <c r="U346" i="9"/>
  <c r="V346" i="9"/>
  <c r="W346" i="9"/>
  <c r="X346" i="9"/>
  <c r="Y346" i="9"/>
  <c r="Z346" i="9"/>
  <c r="AA346" i="9"/>
  <c r="AB346" i="9"/>
  <c r="AC346" i="9"/>
  <c r="AD346" i="9"/>
  <c r="AE346" i="9"/>
  <c r="AF346" i="9"/>
  <c r="AG346" i="9"/>
  <c r="AH346" i="9"/>
  <c r="AI346" i="9"/>
  <c r="AJ346" i="9"/>
  <c r="AK346" i="9"/>
  <c r="AL346" i="9"/>
  <c r="AM346" i="9"/>
  <c r="AN346" i="9"/>
  <c r="K347" i="9"/>
  <c r="L347" i="9"/>
  <c r="M347" i="9"/>
  <c r="N347" i="9"/>
  <c r="O347" i="9"/>
  <c r="P347" i="9"/>
  <c r="Q347" i="9"/>
  <c r="R347" i="9"/>
  <c r="S347" i="9"/>
  <c r="T347" i="9"/>
  <c r="U347" i="9"/>
  <c r="V347" i="9"/>
  <c r="W347" i="9"/>
  <c r="X347" i="9"/>
  <c r="Y347" i="9"/>
  <c r="Z347" i="9"/>
  <c r="AA347" i="9"/>
  <c r="AB347" i="9"/>
  <c r="AC347" i="9"/>
  <c r="AD347" i="9"/>
  <c r="AE347" i="9"/>
  <c r="AF347" i="9"/>
  <c r="AG347" i="9"/>
  <c r="AH347" i="9"/>
  <c r="AI347" i="9"/>
  <c r="AJ347" i="9"/>
  <c r="AK347" i="9"/>
  <c r="AL347" i="9"/>
  <c r="AM347" i="9"/>
  <c r="AN347" i="9"/>
  <c r="K348" i="9"/>
  <c r="L348" i="9"/>
  <c r="M348" i="9"/>
  <c r="N348" i="9"/>
  <c r="O348" i="9"/>
  <c r="P348" i="9"/>
  <c r="Q348" i="9"/>
  <c r="R348" i="9"/>
  <c r="S348" i="9"/>
  <c r="T348" i="9"/>
  <c r="U348" i="9"/>
  <c r="V348" i="9"/>
  <c r="W348" i="9"/>
  <c r="X348" i="9"/>
  <c r="Y348" i="9"/>
  <c r="Z348" i="9"/>
  <c r="AA348" i="9"/>
  <c r="AB348" i="9"/>
  <c r="AC348" i="9"/>
  <c r="AD348" i="9"/>
  <c r="AE348" i="9"/>
  <c r="AF348" i="9"/>
  <c r="AG348" i="9"/>
  <c r="AH348" i="9"/>
  <c r="AI348" i="9"/>
  <c r="AJ348" i="9"/>
  <c r="AK348" i="9"/>
  <c r="AL348" i="9"/>
  <c r="AM348" i="9"/>
  <c r="AN348" i="9"/>
  <c r="K349" i="9"/>
  <c r="L349" i="9"/>
  <c r="M349" i="9"/>
  <c r="N349" i="9"/>
  <c r="O349" i="9"/>
  <c r="P349" i="9"/>
  <c r="Q349" i="9"/>
  <c r="R349" i="9"/>
  <c r="S349" i="9"/>
  <c r="T349" i="9"/>
  <c r="U349" i="9"/>
  <c r="V349" i="9"/>
  <c r="W349" i="9"/>
  <c r="X349" i="9"/>
  <c r="Y349" i="9"/>
  <c r="Z349" i="9"/>
  <c r="AA349" i="9"/>
  <c r="AB349" i="9"/>
  <c r="AC349" i="9"/>
  <c r="AD349" i="9"/>
  <c r="AE349" i="9"/>
  <c r="AF349" i="9"/>
  <c r="AG349" i="9"/>
  <c r="AH349" i="9"/>
  <c r="AI349" i="9"/>
  <c r="AJ349" i="9"/>
  <c r="AK349" i="9"/>
  <c r="AL349" i="9"/>
  <c r="AM349" i="9"/>
  <c r="AN349" i="9"/>
  <c r="K350" i="9"/>
  <c r="L350" i="9"/>
  <c r="M350" i="9"/>
  <c r="N350" i="9"/>
  <c r="O350" i="9"/>
  <c r="P350" i="9"/>
  <c r="Q350" i="9"/>
  <c r="R350" i="9"/>
  <c r="S350" i="9"/>
  <c r="T350" i="9"/>
  <c r="U350" i="9"/>
  <c r="V350" i="9"/>
  <c r="W350" i="9"/>
  <c r="X350" i="9"/>
  <c r="Y350" i="9"/>
  <c r="Z350" i="9"/>
  <c r="AA350" i="9"/>
  <c r="AB350" i="9"/>
  <c r="AC350" i="9"/>
  <c r="AD350" i="9"/>
  <c r="AE350" i="9"/>
  <c r="AF350" i="9"/>
  <c r="AG350" i="9"/>
  <c r="AH350" i="9"/>
  <c r="AI350" i="9"/>
  <c r="AJ350" i="9"/>
  <c r="AK350" i="9"/>
  <c r="AL350" i="9"/>
  <c r="AM350" i="9"/>
  <c r="AN350" i="9"/>
  <c r="K351" i="9"/>
  <c r="L351" i="9"/>
  <c r="M351" i="9"/>
  <c r="N351" i="9"/>
  <c r="O351" i="9"/>
  <c r="P351" i="9"/>
  <c r="Q351" i="9"/>
  <c r="R351" i="9"/>
  <c r="S351" i="9"/>
  <c r="T351" i="9"/>
  <c r="U351" i="9"/>
  <c r="V351" i="9"/>
  <c r="W351" i="9"/>
  <c r="X351" i="9"/>
  <c r="Y351" i="9"/>
  <c r="Z351" i="9"/>
  <c r="AA351" i="9"/>
  <c r="AB351" i="9"/>
  <c r="AC351" i="9"/>
  <c r="AD351" i="9"/>
  <c r="AE351" i="9"/>
  <c r="AF351" i="9"/>
  <c r="AG351" i="9"/>
  <c r="AH351" i="9"/>
  <c r="AI351" i="9"/>
  <c r="AJ351" i="9"/>
  <c r="AK351" i="9"/>
  <c r="AL351" i="9"/>
  <c r="AM351" i="9"/>
  <c r="AN351" i="9"/>
  <c r="K352" i="9"/>
  <c r="L352" i="9"/>
  <c r="M352" i="9"/>
  <c r="N352" i="9"/>
  <c r="O352" i="9"/>
  <c r="P352" i="9"/>
  <c r="Q352" i="9"/>
  <c r="R352" i="9"/>
  <c r="S352" i="9"/>
  <c r="T352" i="9"/>
  <c r="U352" i="9"/>
  <c r="V352" i="9"/>
  <c r="W352" i="9"/>
  <c r="X352" i="9"/>
  <c r="Y352" i="9"/>
  <c r="Z352" i="9"/>
  <c r="AA352" i="9"/>
  <c r="AB352" i="9"/>
  <c r="AC352" i="9"/>
  <c r="AD352" i="9"/>
  <c r="AE352" i="9"/>
  <c r="AF352" i="9"/>
  <c r="AG352" i="9"/>
  <c r="AH352" i="9"/>
  <c r="AI352" i="9"/>
  <c r="AJ352" i="9"/>
  <c r="AK352" i="9"/>
  <c r="AL352" i="9"/>
  <c r="AM352" i="9"/>
  <c r="AN352" i="9"/>
  <c r="K353" i="9"/>
  <c r="L353" i="9"/>
  <c r="M353" i="9"/>
  <c r="N353" i="9"/>
  <c r="O353" i="9"/>
  <c r="P353" i="9"/>
  <c r="Q353" i="9"/>
  <c r="R353" i="9"/>
  <c r="S353" i="9"/>
  <c r="T353" i="9"/>
  <c r="U353" i="9"/>
  <c r="V353" i="9"/>
  <c r="W353" i="9"/>
  <c r="X353" i="9"/>
  <c r="Y353" i="9"/>
  <c r="Z353" i="9"/>
  <c r="AA353" i="9"/>
  <c r="AB353" i="9"/>
  <c r="AC353" i="9"/>
  <c r="AD353" i="9"/>
  <c r="AE353" i="9"/>
  <c r="AF353" i="9"/>
  <c r="AG353" i="9"/>
  <c r="AH353" i="9"/>
  <c r="AI353" i="9"/>
  <c r="AJ353" i="9"/>
  <c r="AK353" i="9"/>
  <c r="AL353" i="9"/>
  <c r="AM353" i="9"/>
  <c r="AN353" i="9"/>
  <c r="K354" i="9"/>
  <c r="L354" i="9"/>
  <c r="M354" i="9"/>
  <c r="N354" i="9"/>
  <c r="O354" i="9"/>
  <c r="P354" i="9"/>
  <c r="Q354" i="9"/>
  <c r="R354" i="9"/>
  <c r="S354" i="9"/>
  <c r="T354" i="9"/>
  <c r="U354" i="9"/>
  <c r="V354" i="9"/>
  <c r="W354" i="9"/>
  <c r="X354" i="9"/>
  <c r="Y354" i="9"/>
  <c r="Z354" i="9"/>
  <c r="AA354" i="9"/>
  <c r="AB354" i="9"/>
  <c r="AC354" i="9"/>
  <c r="AD354" i="9"/>
  <c r="AE354" i="9"/>
  <c r="AF354" i="9"/>
  <c r="AG354" i="9"/>
  <c r="AH354" i="9"/>
  <c r="AI354" i="9"/>
  <c r="AJ354" i="9"/>
  <c r="AK354" i="9"/>
  <c r="AL354" i="9"/>
  <c r="AM354" i="9"/>
  <c r="AN354" i="9"/>
  <c r="K355" i="9"/>
  <c r="L355" i="9"/>
  <c r="M355" i="9"/>
  <c r="N355" i="9"/>
  <c r="O355" i="9"/>
  <c r="P355" i="9"/>
  <c r="Q355" i="9"/>
  <c r="R355" i="9"/>
  <c r="S355" i="9"/>
  <c r="T355" i="9"/>
  <c r="U355" i="9"/>
  <c r="V355" i="9"/>
  <c r="W355" i="9"/>
  <c r="X355" i="9"/>
  <c r="Y355" i="9"/>
  <c r="Z355" i="9"/>
  <c r="AA355" i="9"/>
  <c r="AB355" i="9"/>
  <c r="AC355" i="9"/>
  <c r="AD355" i="9"/>
  <c r="AE355" i="9"/>
  <c r="AF355" i="9"/>
  <c r="AG355" i="9"/>
  <c r="AH355" i="9"/>
  <c r="AI355" i="9"/>
  <c r="AJ355" i="9"/>
  <c r="AK355" i="9"/>
  <c r="AL355" i="9"/>
  <c r="AM355" i="9"/>
  <c r="AN355" i="9"/>
  <c r="K356" i="9"/>
  <c r="L356" i="9"/>
  <c r="M356" i="9"/>
  <c r="N356" i="9"/>
  <c r="O356" i="9"/>
  <c r="P356" i="9"/>
  <c r="Q356" i="9"/>
  <c r="R356" i="9"/>
  <c r="S356" i="9"/>
  <c r="T356" i="9"/>
  <c r="U356" i="9"/>
  <c r="V356" i="9"/>
  <c r="W356" i="9"/>
  <c r="X356" i="9"/>
  <c r="Y356" i="9"/>
  <c r="Z356" i="9"/>
  <c r="AA356" i="9"/>
  <c r="AB356" i="9"/>
  <c r="AC356" i="9"/>
  <c r="AD356" i="9"/>
  <c r="AE356" i="9"/>
  <c r="AF356" i="9"/>
  <c r="AG356" i="9"/>
  <c r="AH356" i="9"/>
  <c r="AI356" i="9"/>
  <c r="AJ356" i="9"/>
  <c r="AK356" i="9"/>
  <c r="AL356" i="9"/>
  <c r="AM356" i="9"/>
  <c r="AN356" i="9"/>
  <c r="K357" i="9"/>
  <c r="L357" i="9"/>
  <c r="M357" i="9"/>
  <c r="N357" i="9"/>
  <c r="O357" i="9"/>
  <c r="P357" i="9"/>
  <c r="Q357" i="9"/>
  <c r="R357" i="9"/>
  <c r="S357" i="9"/>
  <c r="T357" i="9"/>
  <c r="U357" i="9"/>
  <c r="V357" i="9"/>
  <c r="W357" i="9"/>
  <c r="X357" i="9"/>
  <c r="Y357" i="9"/>
  <c r="Z357" i="9"/>
  <c r="AA357" i="9"/>
  <c r="AB357" i="9"/>
  <c r="AC357" i="9"/>
  <c r="AD357" i="9"/>
  <c r="AE357" i="9"/>
  <c r="AF357" i="9"/>
  <c r="AG357" i="9"/>
  <c r="AH357" i="9"/>
  <c r="AI357" i="9"/>
  <c r="AJ357" i="9"/>
  <c r="AK357" i="9"/>
  <c r="AL357" i="9"/>
  <c r="AM357" i="9"/>
  <c r="AN357" i="9"/>
  <c r="K358" i="9"/>
  <c r="L358" i="9"/>
  <c r="M358" i="9"/>
  <c r="N358" i="9"/>
  <c r="O358" i="9"/>
  <c r="P358" i="9"/>
  <c r="Q358" i="9"/>
  <c r="R358" i="9"/>
  <c r="S358" i="9"/>
  <c r="T358" i="9"/>
  <c r="U358" i="9"/>
  <c r="V358" i="9"/>
  <c r="W358" i="9"/>
  <c r="X358" i="9"/>
  <c r="Y358" i="9"/>
  <c r="Z358" i="9"/>
  <c r="AA358" i="9"/>
  <c r="AB358" i="9"/>
  <c r="AC358" i="9"/>
  <c r="AD358" i="9"/>
  <c r="AE358" i="9"/>
  <c r="AF358" i="9"/>
  <c r="AG358" i="9"/>
  <c r="AH358" i="9"/>
  <c r="AI358" i="9"/>
  <c r="AJ358" i="9"/>
  <c r="AK358" i="9"/>
  <c r="AL358" i="9"/>
  <c r="AM358" i="9"/>
  <c r="AN358" i="9"/>
  <c r="K359" i="9"/>
  <c r="L359" i="9"/>
  <c r="M359" i="9"/>
  <c r="N359" i="9"/>
  <c r="O359" i="9"/>
  <c r="P359" i="9"/>
  <c r="Q359" i="9"/>
  <c r="R359" i="9"/>
  <c r="S359" i="9"/>
  <c r="T359" i="9"/>
  <c r="U359" i="9"/>
  <c r="V359" i="9"/>
  <c r="W359" i="9"/>
  <c r="X359" i="9"/>
  <c r="Y359" i="9"/>
  <c r="Z359" i="9"/>
  <c r="AA359" i="9"/>
  <c r="AB359" i="9"/>
  <c r="AC359" i="9"/>
  <c r="AD359" i="9"/>
  <c r="AE359" i="9"/>
  <c r="AF359" i="9"/>
  <c r="AG359" i="9"/>
  <c r="AH359" i="9"/>
  <c r="AI359" i="9"/>
  <c r="AJ359" i="9"/>
  <c r="AK359" i="9"/>
  <c r="AL359" i="9"/>
  <c r="AM359" i="9"/>
  <c r="AN359" i="9"/>
  <c r="K360" i="9"/>
  <c r="L360" i="9"/>
  <c r="M360" i="9"/>
  <c r="N360" i="9"/>
  <c r="O360" i="9"/>
  <c r="P360" i="9"/>
  <c r="Q360" i="9"/>
  <c r="R360" i="9"/>
  <c r="S360" i="9"/>
  <c r="T360" i="9"/>
  <c r="U360" i="9"/>
  <c r="V360" i="9"/>
  <c r="W360" i="9"/>
  <c r="X360" i="9"/>
  <c r="Y360" i="9"/>
  <c r="Z360" i="9"/>
  <c r="AA360" i="9"/>
  <c r="AB360" i="9"/>
  <c r="AC360" i="9"/>
  <c r="AD360" i="9"/>
  <c r="AE360" i="9"/>
  <c r="AF360" i="9"/>
  <c r="AG360" i="9"/>
  <c r="AH360" i="9"/>
  <c r="AI360" i="9"/>
  <c r="AJ360" i="9"/>
  <c r="AK360" i="9"/>
  <c r="AL360" i="9"/>
  <c r="AM360" i="9"/>
  <c r="AN360" i="9"/>
  <c r="K361" i="9"/>
  <c r="L361" i="9"/>
  <c r="M361" i="9"/>
  <c r="N361" i="9"/>
  <c r="O361" i="9"/>
  <c r="P361" i="9"/>
  <c r="Q361" i="9"/>
  <c r="R361" i="9"/>
  <c r="S361" i="9"/>
  <c r="T361" i="9"/>
  <c r="U361" i="9"/>
  <c r="V361" i="9"/>
  <c r="W361" i="9"/>
  <c r="X361" i="9"/>
  <c r="Y361" i="9"/>
  <c r="Z361" i="9"/>
  <c r="AA361" i="9"/>
  <c r="AB361" i="9"/>
  <c r="AC361" i="9"/>
  <c r="AD361" i="9"/>
  <c r="AE361" i="9"/>
  <c r="AF361" i="9"/>
  <c r="AG361" i="9"/>
  <c r="AH361" i="9"/>
  <c r="AI361" i="9"/>
  <c r="AJ361" i="9"/>
  <c r="AK361" i="9"/>
  <c r="AL361" i="9"/>
  <c r="AM361" i="9"/>
  <c r="AN361" i="9"/>
  <c r="K362" i="9"/>
  <c r="L362" i="9"/>
  <c r="M362" i="9"/>
  <c r="N362" i="9"/>
  <c r="O362" i="9"/>
  <c r="P362" i="9"/>
  <c r="Q362" i="9"/>
  <c r="R362" i="9"/>
  <c r="S362" i="9"/>
  <c r="T362" i="9"/>
  <c r="U362" i="9"/>
  <c r="V362" i="9"/>
  <c r="W362" i="9"/>
  <c r="X362" i="9"/>
  <c r="Y362" i="9"/>
  <c r="Z362" i="9"/>
  <c r="AA362" i="9"/>
  <c r="AB362" i="9"/>
  <c r="AC362" i="9"/>
  <c r="AD362" i="9"/>
  <c r="AE362" i="9"/>
  <c r="AF362" i="9"/>
  <c r="AG362" i="9"/>
  <c r="AH362" i="9"/>
  <c r="AI362" i="9"/>
  <c r="AJ362" i="9"/>
  <c r="AK362" i="9"/>
  <c r="AL362" i="9"/>
  <c r="AM362" i="9"/>
  <c r="AN362" i="9"/>
  <c r="K363" i="9"/>
  <c r="L363" i="9"/>
  <c r="M363" i="9"/>
  <c r="N363" i="9"/>
  <c r="O363" i="9"/>
  <c r="P363" i="9"/>
  <c r="Q363" i="9"/>
  <c r="R363" i="9"/>
  <c r="S363" i="9"/>
  <c r="T363" i="9"/>
  <c r="U363" i="9"/>
  <c r="V363" i="9"/>
  <c r="W363" i="9"/>
  <c r="X363" i="9"/>
  <c r="Y363" i="9"/>
  <c r="Z363" i="9"/>
  <c r="AA363" i="9"/>
  <c r="AB363" i="9"/>
  <c r="AC363" i="9"/>
  <c r="AD363" i="9"/>
  <c r="AE363" i="9"/>
  <c r="AF363" i="9"/>
  <c r="AG363" i="9"/>
  <c r="AH363" i="9"/>
  <c r="AI363" i="9"/>
  <c r="AJ363" i="9"/>
  <c r="AK363" i="9"/>
  <c r="AL363" i="9"/>
  <c r="AM363" i="9"/>
  <c r="AN363" i="9"/>
  <c r="K364" i="9"/>
  <c r="L364" i="9"/>
  <c r="M364" i="9"/>
  <c r="N364" i="9"/>
  <c r="O364" i="9"/>
  <c r="P364" i="9"/>
  <c r="Q364" i="9"/>
  <c r="R364" i="9"/>
  <c r="S364" i="9"/>
  <c r="T364" i="9"/>
  <c r="U364" i="9"/>
  <c r="V364" i="9"/>
  <c r="W364" i="9"/>
  <c r="X364" i="9"/>
  <c r="Y364" i="9"/>
  <c r="Z364" i="9"/>
  <c r="AA364" i="9"/>
  <c r="AB364" i="9"/>
  <c r="AC364" i="9"/>
  <c r="AD364" i="9"/>
  <c r="AE364" i="9"/>
  <c r="AF364" i="9"/>
  <c r="AG364" i="9"/>
  <c r="AH364" i="9"/>
  <c r="AI364" i="9"/>
  <c r="AJ364" i="9"/>
  <c r="AK364" i="9"/>
  <c r="AL364" i="9"/>
  <c r="AM364" i="9"/>
  <c r="AN364" i="9"/>
  <c r="K365" i="9"/>
  <c r="L365" i="9"/>
  <c r="M365" i="9"/>
  <c r="N365" i="9"/>
  <c r="O365" i="9"/>
  <c r="P365" i="9"/>
  <c r="Q365" i="9"/>
  <c r="R365" i="9"/>
  <c r="S365" i="9"/>
  <c r="T365" i="9"/>
  <c r="U365" i="9"/>
  <c r="V365" i="9"/>
  <c r="W365" i="9"/>
  <c r="X365" i="9"/>
  <c r="Y365" i="9"/>
  <c r="Z365" i="9"/>
  <c r="AA365" i="9"/>
  <c r="AB365" i="9"/>
  <c r="AC365" i="9"/>
  <c r="AD365" i="9"/>
  <c r="AE365" i="9"/>
  <c r="AF365" i="9"/>
  <c r="AG365" i="9"/>
  <c r="AH365" i="9"/>
  <c r="AI365" i="9"/>
  <c r="AJ365" i="9"/>
  <c r="AK365" i="9"/>
  <c r="AL365" i="9"/>
  <c r="AM365" i="9"/>
  <c r="AN365" i="9"/>
  <c r="K366" i="9"/>
  <c r="L366" i="9"/>
  <c r="M366" i="9"/>
  <c r="N366" i="9"/>
  <c r="O366" i="9"/>
  <c r="P366" i="9"/>
  <c r="Q366" i="9"/>
  <c r="R366" i="9"/>
  <c r="S366" i="9"/>
  <c r="T366" i="9"/>
  <c r="U366" i="9"/>
  <c r="V366" i="9"/>
  <c r="W366" i="9"/>
  <c r="X366" i="9"/>
  <c r="Y366" i="9"/>
  <c r="Z366" i="9"/>
  <c r="AA366" i="9"/>
  <c r="AB366" i="9"/>
  <c r="AC366" i="9"/>
  <c r="AD366" i="9"/>
  <c r="AE366" i="9"/>
  <c r="AF366" i="9"/>
  <c r="AG366" i="9"/>
  <c r="AH366" i="9"/>
  <c r="AI366" i="9"/>
  <c r="AJ366" i="9"/>
  <c r="AK366" i="9"/>
  <c r="AL366" i="9"/>
  <c r="AM366" i="9"/>
  <c r="AN366" i="9"/>
  <c r="K367" i="9"/>
  <c r="L367" i="9"/>
  <c r="M367" i="9"/>
  <c r="N367" i="9"/>
  <c r="O367" i="9"/>
  <c r="P367" i="9"/>
  <c r="Q367" i="9"/>
  <c r="R367" i="9"/>
  <c r="S367" i="9"/>
  <c r="T367" i="9"/>
  <c r="U367" i="9"/>
  <c r="V367" i="9"/>
  <c r="W367" i="9"/>
  <c r="X367" i="9"/>
  <c r="Y367" i="9"/>
  <c r="Z367" i="9"/>
  <c r="AA367" i="9"/>
  <c r="AB367" i="9"/>
  <c r="AC367" i="9"/>
  <c r="AD367" i="9"/>
  <c r="AE367" i="9"/>
  <c r="AF367" i="9"/>
  <c r="AG367" i="9"/>
  <c r="AH367" i="9"/>
  <c r="AI367" i="9"/>
  <c r="AJ367" i="9"/>
  <c r="AK367" i="9"/>
  <c r="AL367" i="9"/>
  <c r="AM367" i="9"/>
  <c r="AN367" i="9"/>
  <c r="K368" i="9"/>
  <c r="L368" i="9"/>
  <c r="M368" i="9"/>
  <c r="N368" i="9"/>
  <c r="O368" i="9"/>
  <c r="P368" i="9"/>
  <c r="Q368" i="9"/>
  <c r="R368" i="9"/>
  <c r="S368" i="9"/>
  <c r="T368" i="9"/>
  <c r="U368" i="9"/>
  <c r="V368" i="9"/>
  <c r="W368" i="9"/>
  <c r="X368" i="9"/>
  <c r="Y368" i="9"/>
  <c r="Z368" i="9"/>
  <c r="AA368" i="9"/>
  <c r="AB368" i="9"/>
  <c r="AC368" i="9"/>
  <c r="AD368" i="9"/>
  <c r="AE368" i="9"/>
  <c r="AF368" i="9"/>
  <c r="AG368" i="9"/>
  <c r="AH368" i="9"/>
  <c r="AI368" i="9"/>
  <c r="AJ368" i="9"/>
  <c r="AK368" i="9"/>
  <c r="AL368" i="9"/>
  <c r="AM368" i="9"/>
  <c r="AN368" i="9"/>
  <c r="K369" i="9"/>
  <c r="L369" i="9"/>
  <c r="M369" i="9"/>
  <c r="N369" i="9"/>
  <c r="O369" i="9"/>
  <c r="P369" i="9"/>
  <c r="Q369" i="9"/>
  <c r="R369" i="9"/>
  <c r="S369" i="9"/>
  <c r="T369" i="9"/>
  <c r="U369" i="9"/>
  <c r="V369" i="9"/>
  <c r="W369" i="9"/>
  <c r="X369" i="9"/>
  <c r="Y369" i="9"/>
  <c r="Z369" i="9"/>
  <c r="AA369" i="9"/>
  <c r="AB369" i="9"/>
  <c r="AC369" i="9"/>
  <c r="AD369" i="9"/>
  <c r="AE369" i="9"/>
  <c r="AF369" i="9"/>
  <c r="AG369" i="9"/>
  <c r="AH369" i="9"/>
  <c r="AI369" i="9"/>
  <c r="AJ369" i="9"/>
  <c r="AK369" i="9"/>
  <c r="AL369" i="9"/>
  <c r="AM369" i="9"/>
  <c r="AN369" i="9"/>
  <c r="K370" i="9"/>
  <c r="L370" i="9"/>
  <c r="M370" i="9"/>
  <c r="N370" i="9"/>
  <c r="O370" i="9"/>
  <c r="P370" i="9"/>
  <c r="Q370" i="9"/>
  <c r="R370" i="9"/>
  <c r="S370" i="9"/>
  <c r="T370" i="9"/>
  <c r="U370" i="9"/>
  <c r="V370" i="9"/>
  <c r="W370" i="9"/>
  <c r="X370" i="9"/>
  <c r="Y370" i="9"/>
  <c r="Z370" i="9"/>
  <c r="AA370" i="9"/>
  <c r="AB370" i="9"/>
  <c r="AC370" i="9"/>
  <c r="AD370" i="9"/>
  <c r="AE370" i="9"/>
  <c r="AF370" i="9"/>
  <c r="AG370" i="9"/>
  <c r="AH370" i="9"/>
  <c r="AI370" i="9"/>
  <c r="AJ370" i="9"/>
  <c r="AK370" i="9"/>
  <c r="AL370" i="9"/>
  <c r="AM370" i="9"/>
  <c r="AN370" i="9"/>
  <c r="K371" i="9"/>
  <c r="L371" i="9"/>
  <c r="M371" i="9"/>
  <c r="N371" i="9"/>
  <c r="O371" i="9"/>
  <c r="P371" i="9"/>
  <c r="Q371" i="9"/>
  <c r="R371" i="9"/>
  <c r="S371" i="9"/>
  <c r="T371" i="9"/>
  <c r="U371" i="9"/>
  <c r="V371" i="9"/>
  <c r="W371" i="9"/>
  <c r="X371" i="9"/>
  <c r="Y371" i="9"/>
  <c r="Z371" i="9"/>
  <c r="AA371" i="9"/>
  <c r="AB371" i="9"/>
  <c r="AC371" i="9"/>
  <c r="AD371" i="9"/>
  <c r="AE371" i="9"/>
  <c r="AF371" i="9"/>
  <c r="AG371" i="9"/>
  <c r="AH371" i="9"/>
  <c r="AI371" i="9"/>
  <c r="AJ371" i="9"/>
  <c r="AK371" i="9"/>
  <c r="AL371" i="9"/>
  <c r="AM371" i="9"/>
  <c r="AN371" i="9"/>
  <c r="K372" i="9"/>
  <c r="L372" i="9"/>
  <c r="M372" i="9"/>
  <c r="N372" i="9"/>
  <c r="O372" i="9"/>
  <c r="P372" i="9"/>
  <c r="Q372" i="9"/>
  <c r="R372" i="9"/>
  <c r="S372" i="9"/>
  <c r="T372" i="9"/>
  <c r="U372" i="9"/>
  <c r="V372" i="9"/>
  <c r="W372" i="9"/>
  <c r="X372" i="9"/>
  <c r="Y372" i="9"/>
  <c r="Z372" i="9"/>
  <c r="AA372" i="9"/>
  <c r="AB372" i="9"/>
  <c r="AC372" i="9"/>
  <c r="AD372" i="9"/>
  <c r="AE372" i="9"/>
  <c r="AF372" i="9"/>
  <c r="AG372" i="9"/>
  <c r="AH372" i="9"/>
  <c r="AI372" i="9"/>
  <c r="AJ372" i="9"/>
  <c r="AK372" i="9"/>
  <c r="AL372" i="9"/>
  <c r="AM372" i="9"/>
  <c r="AN372" i="9"/>
  <c r="K373" i="9"/>
  <c r="L373" i="9"/>
  <c r="M373" i="9"/>
  <c r="N373" i="9"/>
  <c r="O373" i="9"/>
  <c r="P373" i="9"/>
  <c r="Q373" i="9"/>
  <c r="R373" i="9"/>
  <c r="S373" i="9"/>
  <c r="T373" i="9"/>
  <c r="U373" i="9"/>
  <c r="V373" i="9"/>
  <c r="W373" i="9"/>
  <c r="X373" i="9"/>
  <c r="Y373" i="9"/>
  <c r="Z373" i="9"/>
  <c r="AA373" i="9"/>
  <c r="AB373" i="9"/>
  <c r="AC373" i="9"/>
  <c r="AD373" i="9"/>
  <c r="AE373" i="9"/>
  <c r="AF373" i="9"/>
  <c r="AG373" i="9"/>
  <c r="AH373" i="9"/>
  <c r="AI373" i="9"/>
  <c r="AJ373" i="9"/>
  <c r="AK373" i="9"/>
  <c r="AL373" i="9"/>
  <c r="AM373" i="9"/>
  <c r="AN373" i="9"/>
  <c r="K374" i="9"/>
  <c r="L374" i="9"/>
  <c r="M374" i="9"/>
  <c r="N374" i="9"/>
  <c r="O374" i="9"/>
  <c r="P374" i="9"/>
  <c r="Q374" i="9"/>
  <c r="R374" i="9"/>
  <c r="S374" i="9"/>
  <c r="T374" i="9"/>
  <c r="U374" i="9"/>
  <c r="V374" i="9"/>
  <c r="W374" i="9"/>
  <c r="X374" i="9"/>
  <c r="Y374" i="9"/>
  <c r="Z374" i="9"/>
  <c r="AA374" i="9"/>
  <c r="AB374" i="9"/>
  <c r="AC374" i="9"/>
  <c r="AD374" i="9"/>
  <c r="AE374" i="9"/>
  <c r="AF374" i="9"/>
  <c r="AG374" i="9"/>
  <c r="AH374" i="9"/>
  <c r="AI374" i="9"/>
  <c r="AJ374" i="9"/>
  <c r="AK374" i="9"/>
  <c r="AL374" i="9"/>
  <c r="AM374" i="9"/>
  <c r="AN374" i="9"/>
  <c r="K375" i="9"/>
  <c r="L375" i="9"/>
  <c r="M375" i="9"/>
  <c r="N375" i="9"/>
  <c r="O375" i="9"/>
  <c r="P375" i="9"/>
  <c r="Q375" i="9"/>
  <c r="R375" i="9"/>
  <c r="S375" i="9"/>
  <c r="T375" i="9"/>
  <c r="U375" i="9"/>
  <c r="V375" i="9"/>
  <c r="W375" i="9"/>
  <c r="X375" i="9"/>
  <c r="Y375" i="9"/>
  <c r="Z375" i="9"/>
  <c r="AA375" i="9"/>
  <c r="AB375" i="9"/>
  <c r="AC375" i="9"/>
  <c r="AD375" i="9"/>
  <c r="AE375" i="9"/>
  <c r="AF375" i="9"/>
  <c r="AG375" i="9"/>
  <c r="AH375" i="9"/>
  <c r="AI375" i="9"/>
  <c r="AJ375" i="9"/>
  <c r="AK375" i="9"/>
  <c r="AL375" i="9"/>
  <c r="AM375" i="9"/>
  <c r="AN375" i="9"/>
  <c r="K376" i="9"/>
  <c r="L376" i="9"/>
  <c r="M376" i="9"/>
  <c r="N376" i="9"/>
  <c r="O376" i="9"/>
  <c r="P376" i="9"/>
  <c r="Q376" i="9"/>
  <c r="R376" i="9"/>
  <c r="S376" i="9"/>
  <c r="T376" i="9"/>
  <c r="U376" i="9"/>
  <c r="V376" i="9"/>
  <c r="W376" i="9"/>
  <c r="X376" i="9"/>
  <c r="Y376" i="9"/>
  <c r="Z376" i="9"/>
  <c r="AA376" i="9"/>
  <c r="AB376" i="9"/>
  <c r="AC376" i="9"/>
  <c r="AD376" i="9"/>
  <c r="AE376" i="9"/>
  <c r="AF376" i="9"/>
  <c r="AG376" i="9"/>
  <c r="AH376" i="9"/>
  <c r="AI376" i="9"/>
  <c r="AJ376" i="9"/>
  <c r="AK376" i="9"/>
  <c r="AL376" i="9"/>
  <c r="AM376" i="9"/>
  <c r="AN376" i="9"/>
  <c r="K377" i="9"/>
  <c r="L377" i="9"/>
  <c r="M377" i="9"/>
  <c r="N377" i="9"/>
  <c r="O377" i="9"/>
  <c r="P377" i="9"/>
  <c r="Q377" i="9"/>
  <c r="R377" i="9"/>
  <c r="S377" i="9"/>
  <c r="T377" i="9"/>
  <c r="U377" i="9"/>
  <c r="V377" i="9"/>
  <c r="W377" i="9"/>
  <c r="X377" i="9"/>
  <c r="Y377" i="9"/>
  <c r="Z377" i="9"/>
  <c r="AA377" i="9"/>
  <c r="AB377" i="9"/>
  <c r="AC377" i="9"/>
  <c r="AD377" i="9"/>
  <c r="AE377" i="9"/>
  <c r="AF377" i="9"/>
  <c r="AG377" i="9"/>
  <c r="AH377" i="9"/>
  <c r="AI377" i="9"/>
  <c r="AJ377" i="9"/>
  <c r="AK377" i="9"/>
  <c r="AL377" i="9"/>
  <c r="AM377" i="9"/>
  <c r="AN377" i="9"/>
  <c r="K378" i="9"/>
  <c r="L378" i="9"/>
  <c r="M378" i="9"/>
  <c r="N378" i="9"/>
  <c r="O378" i="9"/>
  <c r="P378" i="9"/>
  <c r="Q378" i="9"/>
  <c r="R378" i="9"/>
  <c r="S378" i="9"/>
  <c r="T378" i="9"/>
  <c r="U378" i="9"/>
  <c r="V378" i="9"/>
  <c r="W378" i="9"/>
  <c r="X378" i="9"/>
  <c r="Y378" i="9"/>
  <c r="Z378" i="9"/>
  <c r="AA378" i="9"/>
  <c r="AB378" i="9"/>
  <c r="AC378" i="9"/>
  <c r="AD378" i="9"/>
  <c r="AE378" i="9"/>
  <c r="AF378" i="9"/>
  <c r="AG378" i="9"/>
  <c r="AH378" i="9"/>
  <c r="AI378" i="9"/>
  <c r="AJ378" i="9"/>
  <c r="AK378" i="9"/>
  <c r="AL378" i="9"/>
  <c r="AM378" i="9"/>
  <c r="AN378" i="9"/>
  <c r="K379" i="9"/>
  <c r="L379" i="9"/>
  <c r="M379" i="9"/>
  <c r="N379" i="9"/>
  <c r="O379" i="9"/>
  <c r="P379" i="9"/>
  <c r="Q379" i="9"/>
  <c r="R379" i="9"/>
  <c r="S379" i="9"/>
  <c r="T379" i="9"/>
  <c r="U379" i="9"/>
  <c r="V379" i="9"/>
  <c r="W379" i="9"/>
  <c r="X379" i="9"/>
  <c r="Y379" i="9"/>
  <c r="Z379" i="9"/>
  <c r="AA379" i="9"/>
  <c r="AB379" i="9"/>
  <c r="AC379" i="9"/>
  <c r="AD379" i="9"/>
  <c r="AE379" i="9"/>
  <c r="AF379" i="9"/>
  <c r="AG379" i="9"/>
  <c r="AH379" i="9"/>
  <c r="AI379" i="9"/>
  <c r="AJ379" i="9"/>
  <c r="AK379" i="9"/>
  <c r="AL379" i="9"/>
  <c r="AM379" i="9"/>
  <c r="AN379" i="9"/>
  <c r="K380" i="9"/>
  <c r="L380" i="9"/>
  <c r="M380" i="9"/>
  <c r="N380" i="9"/>
  <c r="O380" i="9"/>
  <c r="P380" i="9"/>
  <c r="Q380" i="9"/>
  <c r="R380" i="9"/>
  <c r="S380" i="9"/>
  <c r="T380" i="9"/>
  <c r="U380" i="9"/>
  <c r="V380" i="9"/>
  <c r="W380" i="9"/>
  <c r="X380" i="9"/>
  <c r="Y380" i="9"/>
  <c r="Z380" i="9"/>
  <c r="AA380" i="9"/>
  <c r="AB380" i="9"/>
  <c r="AC380" i="9"/>
  <c r="AD380" i="9"/>
  <c r="AE380" i="9"/>
  <c r="AF380" i="9"/>
  <c r="AG380" i="9"/>
  <c r="AH380" i="9"/>
  <c r="AI380" i="9"/>
  <c r="AJ380" i="9"/>
  <c r="AK380" i="9"/>
  <c r="AL380" i="9"/>
  <c r="AM380" i="9"/>
  <c r="AN380" i="9"/>
  <c r="K381" i="9"/>
  <c r="L381" i="9"/>
  <c r="M381" i="9"/>
  <c r="N381" i="9"/>
  <c r="O381" i="9"/>
  <c r="P381" i="9"/>
  <c r="Q381" i="9"/>
  <c r="R381" i="9"/>
  <c r="S381" i="9"/>
  <c r="T381" i="9"/>
  <c r="U381" i="9"/>
  <c r="V381" i="9"/>
  <c r="W381" i="9"/>
  <c r="X381" i="9"/>
  <c r="Y381" i="9"/>
  <c r="Z381" i="9"/>
  <c r="AA381" i="9"/>
  <c r="AB381" i="9"/>
  <c r="AC381" i="9"/>
  <c r="AD381" i="9"/>
  <c r="AE381" i="9"/>
  <c r="AF381" i="9"/>
  <c r="AG381" i="9"/>
  <c r="AH381" i="9"/>
  <c r="AI381" i="9"/>
  <c r="AJ381" i="9"/>
  <c r="AK381" i="9"/>
  <c r="AL381" i="9"/>
  <c r="AM381" i="9"/>
  <c r="AN381" i="9"/>
  <c r="K382" i="9"/>
  <c r="L382" i="9"/>
  <c r="M382" i="9"/>
  <c r="N382" i="9"/>
  <c r="O382" i="9"/>
  <c r="P382" i="9"/>
  <c r="Q382" i="9"/>
  <c r="R382" i="9"/>
  <c r="S382" i="9"/>
  <c r="T382" i="9"/>
  <c r="U382" i="9"/>
  <c r="V382" i="9"/>
  <c r="W382" i="9"/>
  <c r="X382" i="9"/>
  <c r="Y382" i="9"/>
  <c r="Z382" i="9"/>
  <c r="AA382" i="9"/>
  <c r="AB382" i="9"/>
  <c r="AC382" i="9"/>
  <c r="AD382" i="9"/>
  <c r="AE382" i="9"/>
  <c r="AF382" i="9"/>
  <c r="AG382" i="9"/>
  <c r="AH382" i="9"/>
  <c r="AI382" i="9"/>
  <c r="AJ382" i="9"/>
  <c r="AK382" i="9"/>
  <c r="AL382" i="9"/>
  <c r="AM382" i="9"/>
  <c r="AN382" i="9"/>
  <c r="K383" i="9"/>
  <c r="L383" i="9"/>
  <c r="M383" i="9"/>
  <c r="N383" i="9"/>
  <c r="O383" i="9"/>
  <c r="P383" i="9"/>
  <c r="Q383" i="9"/>
  <c r="R383" i="9"/>
  <c r="S383" i="9"/>
  <c r="T383" i="9"/>
  <c r="U383" i="9"/>
  <c r="V383" i="9"/>
  <c r="W383" i="9"/>
  <c r="X383" i="9"/>
  <c r="Y383" i="9"/>
  <c r="Z383" i="9"/>
  <c r="AA383" i="9"/>
  <c r="AB383" i="9"/>
  <c r="AC383" i="9"/>
  <c r="AD383" i="9"/>
  <c r="AE383" i="9"/>
  <c r="AF383" i="9"/>
  <c r="AG383" i="9"/>
  <c r="AH383" i="9"/>
  <c r="AI383" i="9"/>
  <c r="AJ383" i="9"/>
  <c r="AK383" i="9"/>
  <c r="AL383" i="9"/>
  <c r="AM383" i="9"/>
  <c r="AN383" i="9"/>
  <c r="K384" i="9"/>
  <c r="L384" i="9"/>
  <c r="M384" i="9"/>
  <c r="N384" i="9"/>
  <c r="O384" i="9"/>
  <c r="P384" i="9"/>
  <c r="Q384" i="9"/>
  <c r="R384" i="9"/>
  <c r="S384" i="9"/>
  <c r="T384" i="9"/>
  <c r="U384" i="9"/>
  <c r="V384" i="9"/>
  <c r="W384" i="9"/>
  <c r="X384" i="9"/>
  <c r="Y384" i="9"/>
  <c r="Z384" i="9"/>
  <c r="AA384" i="9"/>
  <c r="AB384" i="9"/>
  <c r="AC384" i="9"/>
  <c r="AD384" i="9"/>
  <c r="AE384" i="9"/>
  <c r="AF384" i="9"/>
  <c r="AG384" i="9"/>
  <c r="AH384" i="9"/>
  <c r="AI384" i="9"/>
  <c r="AJ384" i="9"/>
  <c r="AK384" i="9"/>
  <c r="AL384" i="9"/>
  <c r="AM384" i="9"/>
  <c r="AN384" i="9"/>
  <c r="K385" i="9"/>
  <c r="L385" i="9"/>
  <c r="M385" i="9"/>
  <c r="N385" i="9"/>
  <c r="O385" i="9"/>
  <c r="P385" i="9"/>
  <c r="Q385" i="9"/>
  <c r="R385" i="9"/>
  <c r="S385" i="9"/>
  <c r="T385" i="9"/>
  <c r="U385" i="9"/>
  <c r="V385" i="9"/>
  <c r="W385" i="9"/>
  <c r="X385" i="9"/>
  <c r="Y385" i="9"/>
  <c r="Z385" i="9"/>
  <c r="AA385" i="9"/>
  <c r="AB385" i="9"/>
  <c r="AC385" i="9"/>
  <c r="AD385" i="9"/>
  <c r="AE385" i="9"/>
  <c r="AF385" i="9"/>
  <c r="AG385" i="9"/>
  <c r="AH385" i="9"/>
  <c r="AI385" i="9"/>
  <c r="AJ385" i="9"/>
  <c r="AK385" i="9"/>
  <c r="AL385" i="9"/>
  <c r="AM385" i="9"/>
  <c r="AN385" i="9"/>
  <c r="K386" i="9"/>
  <c r="L386" i="9"/>
  <c r="M386" i="9"/>
  <c r="N386" i="9"/>
  <c r="O386" i="9"/>
  <c r="P386" i="9"/>
  <c r="Q386" i="9"/>
  <c r="R386" i="9"/>
  <c r="S386" i="9"/>
  <c r="T386" i="9"/>
  <c r="U386" i="9"/>
  <c r="V386" i="9"/>
  <c r="W386" i="9"/>
  <c r="X386" i="9"/>
  <c r="Y386" i="9"/>
  <c r="Z386" i="9"/>
  <c r="AA386" i="9"/>
  <c r="AB386" i="9"/>
  <c r="AC386" i="9"/>
  <c r="AD386" i="9"/>
  <c r="AE386" i="9"/>
  <c r="AF386" i="9"/>
  <c r="AG386" i="9"/>
  <c r="AH386" i="9"/>
  <c r="AI386" i="9"/>
  <c r="AJ386" i="9"/>
  <c r="AK386" i="9"/>
  <c r="AL386" i="9"/>
  <c r="AM386" i="9"/>
  <c r="AN386" i="9"/>
  <c r="K387" i="9"/>
  <c r="L387" i="9"/>
  <c r="M387" i="9"/>
  <c r="N387" i="9"/>
  <c r="O387" i="9"/>
  <c r="P387" i="9"/>
  <c r="Q387" i="9"/>
  <c r="R387" i="9"/>
  <c r="S387" i="9"/>
  <c r="T387" i="9"/>
  <c r="U387" i="9"/>
  <c r="V387" i="9"/>
  <c r="W387" i="9"/>
  <c r="X387" i="9"/>
  <c r="Y387" i="9"/>
  <c r="Z387" i="9"/>
  <c r="AA387" i="9"/>
  <c r="AB387" i="9"/>
  <c r="AC387" i="9"/>
  <c r="AD387" i="9"/>
  <c r="AE387" i="9"/>
  <c r="AF387" i="9"/>
  <c r="AG387" i="9"/>
  <c r="AH387" i="9"/>
  <c r="AI387" i="9"/>
  <c r="AJ387" i="9"/>
  <c r="AK387" i="9"/>
  <c r="AL387" i="9"/>
  <c r="AM387" i="9"/>
  <c r="AN387" i="9"/>
  <c r="K388" i="9"/>
  <c r="L388" i="9"/>
  <c r="M388" i="9"/>
  <c r="N388" i="9"/>
  <c r="O388" i="9"/>
  <c r="P388" i="9"/>
  <c r="Q388" i="9"/>
  <c r="R388" i="9"/>
  <c r="S388" i="9"/>
  <c r="T388" i="9"/>
  <c r="U388" i="9"/>
  <c r="V388" i="9"/>
  <c r="W388" i="9"/>
  <c r="X388" i="9"/>
  <c r="Y388" i="9"/>
  <c r="Z388" i="9"/>
  <c r="AA388" i="9"/>
  <c r="AB388" i="9"/>
  <c r="AC388" i="9"/>
  <c r="AD388" i="9"/>
  <c r="AE388" i="9"/>
  <c r="AF388" i="9"/>
  <c r="AG388" i="9"/>
  <c r="AH388" i="9"/>
  <c r="AI388" i="9"/>
  <c r="AJ388" i="9"/>
  <c r="AK388" i="9"/>
  <c r="AL388" i="9"/>
  <c r="AM388" i="9"/>
  <c r="AN388" i="9"/>
  <c r="K389" i="9"/>
  <c r="L389" i="9"/>
  <c r="M389" i="9"/>
  <c r="N389" i="9"/>
  <c r="O389" i="9"/>
  <c r="P389" i="9"/>
  <c r="Q389" i="9"/>
  <c r="R389" i="9"/>
  <c r="S389" i="9"/>
  <c r="T389" i="9"/>
  <c r="U389" i="9"/>
  <c r="V389" i="9"/>
  <c r="W389" i="9"/>
  <c r="X389" i="9"/>
  <c r="Y389" i="9"/>
  <c r="Z389" i="9"/>
  <c r="AA389" i="9"/>
  <c r="AB389" i="9"/>
  <c r="AC389" i="9"/>
  <c r="AD389" i="9"/>
  <c r="AE389" i="9"/>
  <c r="AF389" i="9"/>
  <c r="AG389" i="9"/>
  <c r="AH389" i="9"/>
  <c r="AI389" i="9"/>
  <c r="AJ389" i="9"/>
  <c r="AK389" i="9"/>
  <c r="AL389" i="9"/>
  <c r="AM389" i="9"/>
  <c r="AN389" i="9"/>
  <c r="K390" i="9"/>
  <c r="L390" i="9"/>
  <c r="M390" i="9"/>
  <c r="N390" i="9"/>
  <c r="O390" i="9"/>
  <c r="P390" i="9"/>
  <c r="Q390" i="9"/>
  <c r="R390" i="9"/>
  <c r="S390" i="9"/>
  <c r="T390" i="9"/>
  <c r="U390" i="9"/>
  <c r="V390" i="9"/>
  <c r="W390" i="9"/>
  <c r="X390" i="9"/>
  <c r="Y390" i="9"/>
  <c r="Z390" i="9"/>
  <c r="AA390" i="9"/>
  <c r="AB390" i="9"/>
  <c r="AC390" i="9"/>
  <c r="AD390" i="9"/>
  <c r="AE390" i="9"/>
  <c r="AF390" i="9"/>
  <c r="AG390" i="9"/>
  <c r="AH390" i="9"/>
  <c r="AI390" i="9"/>
  <c r="AJ390" i="9"/>
  <c r="AK390" i="9"/>
  <c r="AL390" i="9"/>
  <c r="AM390" i="9"/>
  <c r="AN390" i="9"/>
  <c r="K391" i="9"/>
  <c r="L391" i="9"/>
  <c r="M391" i="9"/>
  <c r="N391" i="9"/>
  <c r="O391" i="9"/>
  <c r="P391" i="9"/>
  <c r="Q391" i="9"/>
  <c r="R391" i="9"/>
  <c r="S391" i="9"/>
  <c r="T391" i="9"/>
  <c r="U391" i="9"/>
  <c r="V391" i="9"/>
  <c r="W391" i="9"/>
  <c r="X391" i="9"/>
  <c r="Y391" i="9"/>
  <c r="Z391" i="9"/>
  <c r="AA391" i="9"/>
  <c r="AB391" i="9"/>
  <c r="AC391" i="9"/>
  <c r="AD391" i="9"/>
  <c r="AE391" i="9"/>
  <c r="AF391" i="9"/>
  <c r="AG391" i="9"/>
  <c r="AH391" i="9"/>
  <c r="AI391" i="9"/>
  <c r="AJ391" i="9"/>
  <c r="AK391" i="9"/>
  <c r="AL391" i="9"/>
  <c r="AM391" i="9"/>
  <c r="AN391" i="9"/>
  <c r="K392" i="9"/>
  <c r="L392" i="9"/>
  <c r="M392" i="9"/>
  <c r="N392" i="9"/>
  <c r="O392" i="9"/>
  <c r="P392" i="9"/>
  <c r="Q392" i="9"/>
  <c r="R392" i="9"/>
  <c r="S392" i="9"/>
  <c r="T392" i="9"/>
  <c r="U392" i="9"/>
  <c r="V392" i="9"/>
  <c r="W392" i="9"/>
  <c r="X392" i="9"/>
  <c r="Y392" i="9"/>
  <c r="Z392" i="9"/>
  <c r="AA392" i="9"/>
  <c r="AB392" i="9"/>
  <c r="AC392" i="9"/>
  <c r="AD392" i="9"/>
  <c r="AE392" i="9"/>
  <c r="AF392" i="9"/>
  <c r="AG392" i="9"/>
  <c r="AH392" i="9"/>
  <c r="AI392" i="9"/>
  <c r="AJ392" i="9"/>
  <c r="AK392" i="9"/>
  <c r="AL392" i="9"/>
  <c r="AM392" i="9"/>
  <c r="AN392" i="9"/>
  <c r="K393" i="9"/>
  <c r="L393" i="9"/>
  <c r="M393" i="9"/>
  <c r="N393" i="9"/>
  <c r="O393" i="9"/>
  <c r="P393" i="9"/>
  <c r="Q393" i="9"/>
  <c r="R393" i="9"/>
  <c r="S393" i="9"/>
  <c r="T393" i="9"/>
  <c r="U393" i="9"/>
  <c r="V393" i="9"/>
  <c r="W393" i="9"/>
  <c r="X393" i="9"/>
  <c r="Y393" i="9"/>
  <c r="Z393" i="9"/>
  <c r="AA393" i="9"/>
  <c r="AB393" i="9"/>
  <c r="AC393" i="9"/>
  <c r="AD393" i="9"/>
  <c r="AE393" i="9"/>
  <c r="AF393" i="9"/>
  <c r="AG393" i="9"/>
  <c r="AH393" i="9"/>
  <c r="AI393" i="9"/>
  <c r="AJ393" i="9"/>
  <c r="AK393" i="9"/>
  <c r="AL393" i="9"/>
  <c r="AM393" i="9"/>
  <c r="AN393" i="9"/>
  <c r="K394" i="9"/>
  <c r="L394" i="9"/>
  <c r="M394" i="9"/>
  <c r="N394" i="9"/>
  <c r="O394" i="9"/>
  <c r="P394" i="9"/>
  <c r="Q394" i="9"/>
  <c r="R394" i="9"/>
  <c r="S394" i="9"/>
  <c r="T394" i="9"/>
  <c r="U394" i="9"/>
  <c r="V394" i="9"/>
  <c r="W394" i="9"/>
  <c r="X394" i="9"/>
  <c r="Y394" i="9"/>
  <c r="Z394" i="9"/>
  <c r="AA394" i="9"/>
  <c r="AB394" i="9"/>
  <c r="AC394" i="9"/>
  <c r="AD394" i="9"/>
  <c r="AE394" i="9"/>
  <c r="AF394" i="9"/>
  <c r="AG394" i="9"/>
  <c r="AH394" i="9"/>
  <c r="AI394" i="9"/>
  <c r="AJ394" i="9"/>
  <c r="AK394" i="9"/>
  <c r="AL394" i="9"/>
  <c r="AM394" i="9"/>
  <c r="AN394" i="9"/>
  <c r="K395" i="9"/>
  <c r="L395" i="9"/>
  <c r="M395" i="9"/>
  <c r="N395" i="9"/>
  <c r="O395" i="9"/>
  <c r="P395" i="9"/>
  <c r="Q395" i="9"/>
  <c r="R395" i="9"/>
  <c r="S395" i="9"/>
  <c r="T395" i="9"/>
  <c r="U395" i="9"/>
  <c r="V395" i="9"/>
  <c r="W395" i="9"/>
  <c r="X395" i="9"/>
  <c r="Y395" i="9"/>
  <c r="Z395" i="9"/>
  <c r="AA395" i="9"/>
  <c r="AB395" i="9"/>
  <c r="AC395" i="9"/>
  <c r="AD395" i="9"/>
  <c r="AE395" i="9"/>
  <c r="AF395" i="9"/>
  <c r="AG395" i="9"/>
  <c r="AH395" i="9"/>
  <c r="AI395" i="9"/>
  <c r="AJ395" i="9"/>
  <c r="AK395" i="9"/>
  <c r="AL395" i="9"/>
  <c r="AM395" i="9"/>
  <c r="AN395" i="9"/>
  <c r="K396" i="9"/>
  <c r="L396" i="9"/>
  <c r="M396" i="9"/>
  <c r="N396" i="9"/>
  <c r="O396" i="9"/>
  <c r="P396" i="9"/>
  <c r="Q396" i="9"/>
  <c r="R396" i="9"/>
  <c r="S396" i="9"/>
  <c r="T396" i="9"/>
  <c r="U396" i="9"/>
  <c r="V396" i="9"/>
  <c r="W396" i="9"/>
  <c r="X396" i="9"/>
  <c r="Y396" i="9"/>
  <c r="Z396" i="9"/>
  <c r="AA396" i="9"/>
  <c r="AB396" i="9"/>
  <c r="AC396" i="9"/>
  <c r="AD396" i="9"/>
  <c r="AE396" i="9"/>
  <c r="AF396" i="9"/>
  <c r="AG396" i="9"/>
  <c r="AH396" i="9"/>
  <c r="AI396" i="9"/>
  <c r="AJ396" i="9"/>
  <c r="AK396" i="9"/>
  <c r="AL396" i="9"/>
  <c r="AM396" i="9"/>
  <c r="AN396" i="9"/>
  <c r="K397" i="9"/>
  <c r="L397" i="9"/>
  <c r="M397" i="9"/>
  <c r="N397" i="9"/>
  <c r="O397" i="9"/>
  <c r="P397" i="9"/>
  <c r="Q397" i="9"/>
  <c r="R397" i="9"/>
  <c r="S397" i="9"/>
  <c r="T397" i="9"/>
  <c r="U397" i="9"/>
  <c r="V397" i="9"/>
  <c r="W397" i="9"/>
  <c r="X397" i="9"/>
  <c r="Y397" i="9"/>
  <c r="Z397" i="9"/>
  <c r="AA397" i="9"/>
  <c r="AB397" i="9"/>
  <c r="AC397" i="9"/>
  <c r="AD397" i="9"/>
  <c r="AE397" i="9"/>
  <c r="AF397" i="9"/>
  <c r="AG397" i="9"/>
  <c r="AH397" i="9"/>
  <c r="AI397" i="9"/>
  <c r="AJ397" i="9"/>
  <c r="AK397" i="9"/>
  <c r="AL397" i="9"/>
  <c r="AM397" i="9"/>
  <c r="AN397" i="9"/>
  <c r="K398" i="9"/>
  <c r="L398" i="9"/>
  <c r="M398" i="9"/>
  <c r="N398" i="9"/>
  <c r="O398" i="9"/>
  <c r="P398" i="9"/>
  <c r="Q398" i="9"/>
  <c r="R398" i="9"/>
  <c r="S398" i="9"/>
  <c r="T398" i="9"/>
  <c r="U398" i="9"/>
  <c r="V398" i="9"/>
  <c r="W398" i="9"/>
  <c r="X398" i="9"/>
  <c r="Y398" i="9"/>
  <c r="Z398" i="9"/>
  <c r="AA398" i="9"/>
  <c r="AB398" i="9"/>
  <c r="AC398" i="9"/>
  <c r="AD398" i="9"/>
  <c r="AE398" i="9"/>
  <c r="AF398" i="9"/>
  <c r="AG398" i="9"/>
  <c r="AH398" i="9"/>
  <c r="AI398" i="9"/>
  <c r="AJ398" i="9"/>
  <c r="AK398" i="9"/>
  <c r="AL398" i="9"/>
  <c r="AM398" i="9"/>
  <c r="AN398" i="9"/>
  <c r="K399" i="9"/>
  <c r="L399" i="9"/>
  <c r="M399" i="9"/>
  <c r="N399" i="9"/>
  <c r="O399" i="9"/>
  <c r="P399" i="9"/>
  <c r="Q399" i="9"/>
  <c r="R399" i="9"/>
  <c r="S399" i="9"/>
  <c r="T399" i="9"/>
  <c r="U399" i="9"/>
  <c r="V399" i="9"/>
  <c r="W399" i="9"/>
  <c r="X399" i="9"/>
  <c r="Y399" i="9"/>
  <c r="Z399" i="9"/>
  <c r="AA399" i="9"/>
  <c r="AB399" i="9"/>
  <c r="AC399" i="9"/>
  <c r="AD399" i="9"/>
  <c r="AE399" i="9"/>
  <c r="AF399" i="9"/>
  <c r="AG399" i="9"/>
  <c r="AH399" i="9"/>
  <c r="AI399" i="9"/>
  <c r="AJ399" i="9"/>
  <c r="AK399" i="9"/>
  <c r="AL399" i="9"/>
  <c r="AM399" i="9"/>
  <c r="AN399" i="9"/>
  <c r="K400" i="9"/>
  <c r="L400" i="9"/>
  <c r="M400" i="9"/>
  <c r="N400" i="9"/>
  <c r="O400" i="9"/>
  <c r="P400" i="9"/>
  <c r="Q400" i="9"/>
  <c r="R400" i="9"/>
  <c r="S400" i="9"/>
  <c r="T400" i="9"/>
  <c r="U400" i="9"/>
  <c r="V400" i="9"/>
  <c r="W400" i="9"/>
  <c r="X400" i="9"/>
  <c r="Y400" i="9"/>
  <c r="Z400" i="9"/>
  <c r="AA400" i="9"/>
  <c r="AB400" i="9"/>
  <c r="AC400" i="9"/>
  <c r="AD400" i="9"/>
  <c r="AE400" i="9"/>
  <c r="AF400" i="9"/>
  <c r="AG400" i="9"/>
  <c r="AH400" i="9"/>
  <c r="AI400" i="9"/>
  <c r="AJ400" i="9"/>
  <c r="AK400" i="9"/>
  <c r="AL400" i="9"/>
  <c r="AM400" i="9"/>
  <c r="AN400" i="9"/>
  <c r="K401" i="9"/>
  <c r="L401" i="9"/>
  <c r="M401" i="9"/>
  <c r="N401" i="9"/>
  <c r="O401" i="9"/>
  <c r="P401" i="9"/>
  <c r="Q401" i="9"/>
  <c r="R401" i="9"/>
  <c r="S401" i="9"/>
  <c r="T401" i="9"/>
  <c r="U401" i="9"/>
  <c r="V401" i="9"/>
  <c r="W401" i="9"/>
  <c r="X401" i="9"/>
  <c r="Y401" i="9"/>
  <c r="Z401" i="9"/>
  <c r="AA401" i="9"/>
  <c r="AB401" i="9"/>
  <c r="AC401" i="9"/>
  <c r="AD401" i="9"/>
  <c r="AE401" i="9"/>
  <c r="AF401" i="9"/>
  <c r="AG401" i="9"/>
  <c r="AH401" i="9"/>
  <c r="AI401" i="9"/>
  <c r="AJ401" i="9"/>
  <c r="AK401" i="9"/>
  <c r="AL401" i="9"/>
  <c r="AM401" i="9"/>
  <c r="AN401" i="9"/>
  <c r="K402" i="9"/>
  <c r="L402" i="9"/>
  <c r="M402" i="9"/>
  <c r="N402" i="9"/>
  <c r="O402" i="9"/>
  <c r="P402" i="9"/>
  <c r="Q402" i="9"/>
  <c r="R402" i="9"/>
  <c r="S402" i="9"/>
  <c r="T402" i="9"/>
  <c r="U402" i="9"/>
  <c r="V402" i="9"/>
  <c r="W402" i="9"/>
  <c r="X402" i="9"/>
  <c r="Y402" i="9"/>
  <c r="Z402" i="9"/>
  <c r="AA402" i="9"/>
  <c r="AB402" i="9"/>
  <c r="AC402" i="9"/>
  <c r="AD402" i="9"/>
  <c r="AE402" i="9"/>
  <c r="AF402" i="9"/>
  <c r="AG402" i="9"/>
  <c r="AH402" i="9"/>
  <c r="AI402" i="9"/>
  <c r="AJ402" i="9"/>
  <c r="AK402" i="9"/>
  <c r="AL402" i="9"/>
  <c r="AM402" i="9"/>
  <c r="AN402" i="9"/>
  <c r="K403" i="9"/>
  <c r="L403" i="9"/>
  <c r="M403" i="9"/>
  <c r="N403" i="9"/>
  <c r="O403" i="9"/>
  <c r="P403" i="9"/>
  <c r="Q403" i="9"/>
  <c r="R403" i="9"/>
  <c r="S403" i="9"/>
  <c r="T403" i="9"/>
  <c r="U403" i="9"/>
  <c r="V403" i="9"/>
  <c r="W403" i="9"/>
  <c r="X403" i="9"/>
  <c r="Y403" i="9"/>
  <c r="Z403" i="9"/>
  <c r="AA403" i="9"/>
  <c r="AB403" i="9"/>
  <c r="AC403" i="9"/>
  <c r="AD403" i="9"/>
  <c r="AE403" i="9"/>
  <c r="AF403" i="9"/>
  <c r="AG403" i="9"/>
  <c r="AH403" i="9"/>
  <c r="AI403" i="9"/>
  <c r="AJ403" i="9"/>
  <c r="AK403" i="9"/>
  <c r="AL403" i="9"/>
  <c r="AM403" i="9"/>
  <c r="AN403" i="9"/>
  <c r="K404" i="9"/>
  <c r="L404" i="9"/>
  <c r="M404" i="9"/>
  <c r="N404" i="9"/>
  <c r="O404" i="9"/>
  <c r="P404" i="9"/>
  <c r="Q404" i="9"/>
  <c r="R404" i="9"/>
  <c r="S404" i="9"/>
  <c r="T404" i="9"/>
  <c r="U404" i="9"/>
  <c r="V404" i="9"/>
  <c r="W404" i="9"/>
  <c r="X404" i="9"/>
  <c r="Y404" i="9"/>
  <c r="Z404" i="9"/>
  <c r="AA404" i="9"/>
  <c r="AB404" i="9"/>
  <c r="AC404" i="9"/>
  <c r="AD404" i="9"/>
  <c r="AE404" i="9"/>
  <c r="AF404" i="9"/>
  <c r="AG404" i="9"/>
  <c r="AH404" i="9"/>
  <c r="AI404" i="9"/>
  <c r="AJ404" i="9"/>
  <c r="AK404" i="9"/>
  <c r="AL404" i="9"/>
  <c r="AM404" i="9"/>
  <c r="AN404" i="9"/>
  <c r="K405" i="9"/>
  <c r="L405" i="9"/>
  <c r="M405" i="9"/>
  <c r="N405" i="9"/>
  <c r="O405" i="9"/>
  <c r="P405" i="9"/>
  <c r="Q405" i="9"/>
  <c r="R405" i="9"/>
  <c r="S405" i="9"/>
  <c r="T405" i="9"/>
  <c r="U405" i="9"/>
  <c r="V405" i="9"/>
  <c r="W405" i="9"/>
  <c r="X405" i="9"/>
  <c r="Y405" i="9"/>
  <c r="Z405" i="9"/>
  <c r="AA405" i="9"/>
  <c r="AB405" i="9"/>
  <c r="AC405" i="9"/>
  <c r="AD405" i="9"/>
  <c r="AE405" i="9"/>
  <c r="AF405" i="9"/>
  <c r="AG405" i="9"/>
  <c r="AH405" i="9"/>
  <c r="AI405" i="9"/>
  <c r="AJ405" i="9"/>
  <c r="AK405" i="9"/>
  <c r="AL405" i="9"/>
  <c r="AM405" i="9"/>
  <c r="AN405" i="9"/>
  <c r="K406" i="9"/>
  <c r="L406" i="9"/>
  <c r="M406" i="9"/>
  <c r="N406" i="9"/>
  <c r="O406" i="9"/>
  <c r="P406" i="9"/>
  <c r="Q406" i="9"/>
  <c r="R406" i="9"/>
  <c r="S406" i="9"/>
  <c r="T406" i="9"/>
  <c r="U406" i="9"/>
  <c r="V406" i="9"/>
  <c r="W406" i="9"/>
  <c r="X406" i="9"/>
  <c r="Y406" i="9"/>
  <c r="Z406" i="9"/>
  <c r="AA406" i="9"/>
  <c r="AB406" i="9"/>
  <c r="AC406" i="9"/>
  <c r="AD406" i="9"/>
  <c r="AE406" i="9"/>
  <c r="AF406" i="9"/>
  <c r="AG406" i="9"/>
  <c r="AH406" i="9"/>
  <c r="AI406" i="9"/>
  <c r="AJ406" i="9"/>
  <c r="AK406" i="9"/>
  <c r="AL406" i="9"/>
  <c r="AM406" i="9"/>
  <c r="AN406" i="9"/>
  <c r="K407" i="9"/>
  <c r="L407" i="9"/>
  <c r="M407" i="9"/>
  <c r="N407" i="9"/>
  <c r="O407" i="9"/>
  <c r="P407" i="9"/>
  <c r="Q407" i="9"/>
  <c r="R407" i="9"/>
  <c r="S407" i="9"/>
  <c r="T407" i="9"/>
  <c r="U407" i="9"/>
  <c r="V407" i="9"/>
  <c r="W407" i="9"/>
  <c r="X407" i="9"/>
  <c r="Y407" i="9"/>
  <c r="Z407" i="9"/>
  <c r="AA407" i="9"/>
  <c r="AB407" i="9"/>
  <c r="AC407" i="9"/>
  <c r="AD407" i="9"/>
  <c r="AE407" i="9"/>
  <c r="AF407" i="9"/>
  <c r="AG407" i="9"/>
  <c r="AH407" i="9"/>
  <c r="AI407" i="9"/>
  <c r="AJ407" i="9"/>
  <c r="AK407" i="9"/>
  <c r="AL407" i="9"/>
  <c r="AM407" i="9"/>
  <c r="AN407" i="9"/>
  <c r="K408" i="9"/>
  <c r="L408" i="9"/>
  <c r="M408" i="9"/>
  <c r="N408" i="9"/>
  <c r="O408" i="9"/>
  <c r="P408" i="9"/>
  <c r="Q408" i="9"/>
  <c r="R408" i="9"/>
  <c r="S408" i="9"/>
  <c r="T408" i="9"/>
  <c r="U408" i="9"/>
  <c r="V408" i="9"/>
  <c r="W408" i="9"/>
  <c r="X408" i="9"/>
  <c r="Y408" i="9"/>
  <c r="Z408" i="9"/>
  <c r="AA408" i="9"/>
  <c r="AB408" i="9"/>
  <c r="AC408" i="9"/>
  <c r="AD408" i="9"/>
  <c r="AE408" i="9"/>
  <c r="AF408" i="9"/>
  <c r="AG408" i="9"/>
  <c r="AH408" i="9"/>
  <c r="AI408" i="9"/>
  <c r="AJ408" i="9"/>
  <c r="AK408" i="9"/>
  <c r="AL408" i="9"/>
  <c r="AM408" i="9"/>
  <c r="AN408" i="9"/>
  <c r="K409" i="9"/>
  <c r="L409" i="9"/>
  <c r="M409" i="9"/>
  <c r="N409" i="9"/>
  <c r="O409" i="9"/>
  <c r="P409" i="9"/>
  <c r="Q409" i="9"/>
  <c r="R409" i="9"/>
  <c r="S409" i="9"/>
  <c r="T409" i="9"/>
  <c r="U409" i="9"/>
  <c r="V409" i="9"/>
  <c r="W409" i="9"/>
  <c r="X409" i="9"/>
  <c r="Y409" i="9"/>
  <c r="Z409" i="9"/>
  <c r="AA409" i="9"/>
  <c r="AB409" i="9"/>
  <c r="AC409" i="9"/>
  <c r="AD409" i="9"/>
  <c r="AE409" i="9"/>
  <c r="AF409" i="9"/>
  <c r="AG409" i="9"/>
  <c r="AH409" i="9"/>
  <c r="AI409" i="9"/>
  <c r="AJ409" i="9"/>
  <c r="AK409" i="9"/>
  <c r="AL409" i="9"/>
  <c r="AM409" i="9"/>
  <c r="AN409" i="9"/>
  <c r="K410" i="9"/>
  <c r="L410" i="9"/>
  <c r="M410" i="9"/>
  <c r="N410" i="9"/>
  <c r="O410" i="9"/>
  <c r="P410" i="9"/>
  <c r="Q410" i="9"/>
  <c r="R410" i="9"/>
  <c r="S410" i="9"/>
  <c r="T410" i="9"/>
  <c r="U410" i="9"/>
  <c r="V410" i="9"/>
  <c r="W410" i="9"/>
  <c r="X410" i="9"/>
  <c r="Y410" i="9"/>
  <c r="Z410" i="9"/>
  <c r="AA410" i="9"/>
  <c r="AB410" i="9"/>
  <c r="AC410" i="9"/>
  <c r="AD410" i="9"/>
  <c r="AE410" i="9"/>
  <c r="AF410" i="9"/>
  <c r="AG410" i="9"/>
  <c r="AH410" i="9"/>
  <c r="AI410" i="9"/>
  <c r="AJ410" i="9"/>
  <c r="AK410" i="9"/>
  <c r="AL410" i="9"/>
  <c r="AM410" i="9"/>
  <c r="AN410" i="9"/>
  <c r="K411" i="9"/>
  <c r="L411" i="9"/>
  <c r="M411" i="9"/>
  <c r="N411" i="9"/>
  <c r="O411" i="9"/>
  <c r="P411" i="9"/>
  <c r="Q411" i="9"/>
  <c r="R411" i="9"/>
  <c r="S411" i="9"/>
  <c r="T411" i="9"/>
  <c r="U411" i="9"/>
  <c r="V411" i="9"/>
  <c r="W411" i="9"/>
  <c r="X411" i="9"/>
  <c r="Y411" i="9"/>
  <c r="Z411" i="9"/>
  <c r="AA411" i="9"/>
  <c r="AB411" i="9"/>
  <c r="AC411" i="9"/>
  <c r="AD411" i="9"/>
  <c r="AE411" i="9"/>
  <c r="AF411" i="9"/>
  <c r="AG411" i="9"/>
  <c r="AH411" i="9"/>
  <c r="AI411" i="9"/>
  <c r="AJ411" i="9"/>
  <c r="AK411" i="9"/>
  <c r="AL411" i="9"/>
  <c r="AM411" i="9"/>
  <c r="AN411" i="9"/>
  <c r="K412" i="9"/>
  <c r="L412" i="9"/>
  <c r="M412" i="9"/>
  <c r="N412" i="9"/>
  <c r="O412" i="9"/>
  <c r="P412" i="9"/>
  <c r="Q412" i="9"/>
  <c r="R412" i="9"/>
  <c r="S412" i="9"/>
  <c r="T412" i="9"/>
  <c r="U412" i="9"/>
  <c r="V412" i="9"/>
  <c r="W412" i="9"/>
  <c r="X412" i="9"/>
  <c r="Y412" i="9"/>
  <c r="Z412" i="9"/>
  <c r="AA412" i="9"/>
  <c r="AB412" i="9"/>
  <c r="AC412" i="9"/>
  <c r="AD412" i="9"/>
  <c r="AE412" i="9"/>
  <c r="AF412" i="9"/>
  <c r="AG412" i="9"/>
  <c r="AH412" i="9"/>
  <c r="AI412" i="9"/>
  <c r="AJ412" i="9"/>
  <c r="AK412" i="9"/>
  <c r="AL412" i="9"/>
  <c r="AM412" i="9"/>
  <c r="AN412" i="9"/>
  <c r="K413" i="9"/>
  <c r="L413" i="9"/>
  <c r="M413" i="9"/>
  <c r="N413" i="9"/>
  <c r="O413" i="9"/>
  <c r="P413" i="9"/>
  <c r="Q413" i="9"/>
  <c r="R413" i="9"/>
  <c r="S413" i="9"/>
  <c r="T413" i="9"/>
  <c r="U413" i="9"/>
  <c r="V413" i="9"/>
  <c r="W413" i="9"/>
  <c r="X413" i="9"/>
  <c r="Y413" i="9"/>
  <c r="Z413" i="9"/>
  <c r="AA413" i="9"/>
  <c r="AB413" i="9"/>
  <c r="AC413" i="9"/>
  <c r="AD413" i="9"/>
  <c r="AE413" i="9"/>
  <c r="AF413" i="9"/>
  <c r="AG413" i="9"/>
  <c r="AH413" i="9"/>
  <c r="AI413" i="9"/>
  <c r="AJ413" i="9"/>
  <c r="AK413" i="9"/>
  <c r="AL413" i="9"/>
  <c r="AM413" i="9"/>
  <c r="AN413" i="9"/>
  <c r="K414" i="9"/>
  <c r="L414" i="9"/>
  <c r="M414" i="9"/>
  <c r="N414" i="9"/>
  <c r="O414" i="9"/>
  <c r="P414" i="9"/>
  <c r="Q414" i="9"/>
  <c r="R414" i="9"/>
  <c r="S414" i="9"/>
  <c r="T414" i="9"/>
  <c r="U414" i="9"/>
  <c r="V414" i="9"/>
  <c r="W414" i="9"/>
  <c r="X414" i="9"/>
  <c r="Y414" i="9"/>
  <c r="Z414" i="9"/>
  <c r="AA414" i="9"/>
  <c r="AB414" i="9"/>
  <c r="AC414" i="9"/>
  <c r="AD414" i="9"/>
  <c r="AE414" i="9"/>
  <c r="AF414" i="9"/>
  <c r="AG414" i="9"/>
  <c r="AH414" i="9"/>
  <c r="AI414" i="9"/>
  <c r="AJ414" i="9"/>
  <c r="AK414" i="9"/>
  <c r="AL414" i="9"/>
  <c r="AM414" i="9"/>
  <c r="AN414" i="9"/>
  <c r="K415" i="9"/>
  <c r="L415" i="9"/>
  <c r="M415" i="9"/>
  <c r="N415" i="9"/>
  <c r="O415" i="9"/>
  <c r="P415" i="9"/>
  <c r="Q415" i="9"/>
  <c r="R415" i="9"/>
  <c r="S415" i="9"/>
  <c r="T415" i="9"/>
  <c r="U415" i="9"/>
  <c r="V415" i="9"/>
  <c r="W415" i="9"/>
  <c r="X415" i="9"/>
  <c r="Y415" i="9"/>
  <c r="Z415" i="9"/>
  <c r="AA415" i="9"/>
  <c r="AB415" i="9"/>
  <c r="AC415" i="9"/>
  <c r="AD415" i="9"/>
  <c r="AE415" i="9"/>
  <c r="AF415" i="9"/>
  <c r="AG415" i="9"/>
  <c r="AH415" i="9"/>
  <c r="AI415" i="9"/>
  <c r="AJ415" i="9"/>
  <c r="AK415" i="9"/>
  <c r="AL415" i="9"/>
  <c r="AM415" i="9"/>
  <c r="AN415" i="9"/>
  <c r="K416" i="9"/>
  <c r="L416" i="9"/>
  <c r="M416" i="9"/>
  <c r="N416" i="9"/>
  <c r="O416" i="9"/>
  <c r="P416" i="9"/>
  <c r="Q416" i="9"/>
  <c r="R416" i="9"/>
  <c r="S416" i="9"/>
  <c r="T416" i="9"/>
  <c r="U416" i="9"/>
  <c r="V416" i="9"/>
  <c r="W416" i="9"/>
  <c r="X416" i="9"/>
  <c r="Y416" i="9"/>
  <c r="Z416" i="9"/>
  <c r="AA416" i="9"/>
  <c r="AB416" i="9"/>
  <c r="AC416" i="9"/>
  <c r="AD416" i="9"/>
  <c r="AE416" i="9"/>
  <c r="AF416" i="9"/>
  <c r="AG416" i="9"/>
  <c r="AH416" i="9"/>
  <c r="AI416" i="9"/>
  <c r="AJ416" i="9"/>
  <c r="AK416" i="9"/>
  <c r="AL416" i="9"/>
  <c r="AM416" i="9"/>
  <c r="AN416" i="9"/>
  <c r="K417" i="9"/>
  <c r="L417" i="9"/>
  <c r="M417" i="9"/>
  <c r="N417" i="9"/>
  <c r="O417" i="9"/>
  <c r="P417" i="9"/>
  <c r="Q417" i="9"/>
  <c r="R417" i="9"/>
  <c r="S417" i="9"/>
  <c r="T417" i="9"/>
  <c r="U417" i="9"/>
  <c r="V417" i="9"/>
  <c r="W417" i="9"/>
  <c r="X417" i="9"/>
  <c r="Y417" i="9"/>
  <c r="Z417" i="9"/>
  <c r="AA417" i="9"/>
  <c r="AB417" i="9"/>
  <c r="AC417" i="9"/>
  <c r="AD417" i="9"/>
  <c r="AE417" i="9"/>
  <c r="AF417" i="9"/>
  <c r="AG417" i="9"/>
  <c r="AH417" i="9"/>
  <c r="AI417" i="9"/>
  <c r="AJ417" i="9"/>
  <c r="AK417" i="9"/>
  <c r="AL417" i="9"/>
  <c r="AM417" i="9"/>
  <c r="AN417" i="9"/>
  <c r="K418" i="9"/>
  <c r="L418" i="9"/>
  <c r="M418" i="9"/>
  <c r="N418" i="9"/>
  <c r="O418" i="9"/>
  <c r="P418" i="9"/>
  <c r="Q418" i="9"/>
  <c r="R418" i="9"/>
  <c r="S418" i="9"/>
  <c r="T418" i="9"/>
  <c r="U418" i="9"/>
  <c r="V418" i="9"/>
  <c r="W418" i="9"/>
  <c r="X418" i="9"/>
  <c r="Y418" i="9"/>
  <c r="Z418" i="9"/>
  <c r="AA418" i="9"/>
  <c r="AB418" i="9"/>
  <c r="AC418" i="9"/>
  <c r="AD418" i="9"/>
  <c r="AE418" i="9"/>
  <c r="AF418" i="9"/>
  <c r="AG418" i="9"/>
  <c r="AH418" i="9"/>
  <c r="AI418" i="9"/>
  <c r="AJ418" i="9"/>
  <c r="AK418" i="9"/>
  <c r="AL418" i="9"/>
  <c r="AM418" i="9"/>
  <c r="AN418" i="9"/>
  <c r="K419" i="9"/>
  <c r="L419" i="9"/>
  <c r="M419" i="9"/>
  <c r="N419" i="9"/>
  <c r="O419" i="9"/>
  <c r="P419" i="9"/>
  <c r="Q419" i="9"/>
  <c r="R419" i="9"/>
  <c r="S419" i="9"/>
  <c r="T419" i="9"/>
  <c r="U419" i="9"/>
  <c r="V419" i="9"/>
  <c r="W419" i="9"/>
  <c r="X419" i="9"/>
  <c r="Y419" i="9"/>
  <c r="Z419" i="9"/>
  <c r="AA419" i="9"/>
  <c r="AB419" i="9"/>
  <c r="AC419" i="9"/>
  <c r="AD419" i="9"/>
  <c r="AE419" i="9"/>
  <c r="AF419" i="9"/>
  <c r="AG419" i="9"/>
  <c r="AH419" i="9"/>
  <c r="AI419" i="9"/>
  <c r="AJ419" i="9"/>
  <c r="AK419" i="9"/>
  <c r="AL419" i="9"/>
  <c r="AM419" i="9"/>
  <c r="AN419" i="9"/>
  <c r="K420" i="9"/>
  <c r="L420" i="9"/>
  <c r="M420" i="9"/>
  <c r="N420" i="9"/>
  <c r="O420" i="9"/>
  <c r="P420" i="9"/>
  <c r="Q420" i="9"/>
  <c r="R420" i="9"/>
  <c r="S420" i="9"/>
  <c r="T420" i="9"/>
  <c r="U420" i="9"/>
  <c r="V420" i="9"/>
  <c r="W420" i="9"/>
  <c r="X420" i="9"/>
  <c r="Y420" i="9"/>
  <c r="Z420" i="9"/>
  <c r="AA420" i="9"/>
  <c r="AB420" i="9"/>
  <c r="AC420" i="9"/>
  <c r="AD420" i="9"/>
  <c r="AE420" i="9"/>
  <c r="AF420" i="9"/>
  <c r="AG420" i="9"/>
  <c r="AH420" i="9"/>
  <c r="AI420" i="9"/>
  <c r="AJ420" i="9"/>
  <c r="AK420" i="9"/>
  <c r="AL420" i="9"/>
  <c r="AM420" i="9"/>
  <c r="AN420" i="9"/>
  <c r="K421" i="9"/>
  <c r="L421" i="9"/>
  <c r="M421" i="9"/>
  <c r="N421" i="9"/>
  <c r="O421" i="9"/>
  <c r="P421" i="9"/>
  <c r="Q421" i="9"/>
  <c r="R421" i="9"/>
  <c r="S421" i="9"/>
  <c r="T421" i="9"/>
  <c r="U421" i="9"/>
  <c r="V421" i="9"/>
  <c r="W421" i="9"/>
  <c r="X421" i="9"/>
  <c r="Y421" i="9"/>
  <c r="Z421" i="9"/>
  <c r="AA421" i="9"/>
  <c r="AB421" i="9"/>
  <c r="AC421" i="9"/>
  <c r="AD421" i="9"/>
  <c r="AE421" i="9"/>
  <c r="AF421" i="9"/>
  <c r="AG421" i="9"/>
  <c r="AH421" i="9"/>
  <c r="AI421" i="9"/>
  <c r="AJ421" i="9"/>
  <c r="AK421" i="9"/>
  <c r="AL421" i="9"/>
  <c r="AM421" i="9"/>
  <c r="AN421" i="9"/>
  <c r="K422" i="9"/>
  <c r="L422" i="9"/>
  <c r="M422" i="9"/>
  <c r="N422" i="9"/>
  <c r="O422" i="9"/>
  <c r="P422" i="9"/>
  <c r="Q422" i="9"/>
  <c r="R422" i="9"/>
  <c r="S422" i="9"/>
  <c r="T422" i="9"/>
  <c r="U422" i="9"/>
  <c r="V422" i="9"/>
  <c r="W422" i="9"/>
  <c r="X422" i="9"/>
  <c r="Y422" i="9"/>
  <c r="Z422" i="9"/>
  <c r="AA422" i="9"/>
  <c r="AB422" i="9"/>
  <c r="AC422" i="9"/>
  <c r="AD422" i="9"/>
  <c r="AE422" i="9"/>
  <c r="AF422" i="9"/>
  <c r="AG422" i="9"/>
  <c r="AH422" i="9"/>
  <c r="AI422" i="9"/>
  <c r="AJ422" i="9"/>
  <c r="AK422" i="9"/>
  <c r="AL422" i="9"/>
  <c r="AM422" i="9"/>
  <c r="AN422" i="9"/>
  <c r="K423" i="9"/>
  <c r="L423" i="9"/>
  <c r="M423" i="9"/>
  <c r="N423" i="9"/>
  <c r="O423" i="9"/>
  <c r="P423" i="9"/>
  <c r="Q423" i="9"/>
  <c r="R423" i="9"/>
  <c r="S423" i="9"/>
  <c r="T423" i="9"/>
  <c r="U423" i="9"/>
  <c r="V423" i="9"/>
  <c r="W423" i="9"/>
  <c r="X423" i="9"/>
  <c r="Y423" i="9"/>
  <c r="Z423" i="9"/>
  <c r="AA423" i="9"/>
  <c r="AB423" i="9"/>
  <c r="AC423" i="9"/>
  <c r="AD423" i="9"/>
  <c r="AE423" i="9"/>
  <c r="AF423" i="9"/>
  <c r="AG423" i="9"/>
  <c r="AH423" i="9"/>
  <c r="AI423" i="9"/>
  <c r="AJ423" i="9"/>
  <c r="AK423" i="9"/>
  <c r="AL423" i="9"/>
  <c r="AM423" i="9"/>
  <c r="AN423" i="9"/>
  <c r="K424" i="9"/>
  <c r="L424" i="9"/>
  <c r="M424" i="9"/>
  <c r="N424" i="9"/>
  <c r="O424" i="9"/>
  <c r="P424" i="9"/>
  <c r="Q424" i="9"/>
  <c r="R424" i="9"/>
  <c r="S424" i="9"/>
  <c r="T424" i="9"/>
  <c r="U424" i="9"/>
  <c r="V424" i="9"/>
  <c r="W424" i="9"/>
  <c r="X424" i="9"/>
  <c r="Y424" i="9"/>
  <c r="Z424" i="9"/>
  <c r="AA424" i="9"/>
  <c r="AB424" i="9"/>
  <c r="AC424" i="9"/>
  <c r="AD424" i="9"/>
  <c r="AE424" i="9"/>
  <c r="AF424" i="9"/>
  <c r="AG424" i="9"/>
  <c r="AH424" i="9"/>
  <c r="AI424" i="9"/>
  <c r="AJ424" i="9"/>
  <c r="AK424" i="9"/>
  <c r="AL424" i="9"/>
  <c r="AM424" i="9"/>
  <c r="AN424" i="9"/>
  <c r="K425" i="9"/>
  <c r="L425" i="9"/>
  <c r="M425" i="9"/>
  <c r="N425" i="9"/>
  <c r="O425" i="9"/>
  <c r="P425" i="9"/>
  <c r="Q425" i="9"/>
  <c r="R425" i="9"/>
  <c r="S425" i="9"/>
  <c r="T425" i="9"/>
  <c r="U425" i="9"/>
  <c r="V425" i="9"/>
  <c r="W425" i="9"/>
  <c r="X425" i="9"/>
  <c r="Y425" i="9"/>
  <c r="Z425" i="9"/>
  <c r="AA425" i="9"/>
  <c r="AB425" i="9"/>
  <c r="AC425" i="9"/>
  <c r="AD425" i="9"/>
  <c r="AE425" i="9"/>
  <c r="AF425" i="9"/>
  <c r="AG425" i="9"/>
  <c r="AH425" i="9"/>
  <c r="AI425" i="9"/>
  <c r="AJ425" i="9"/>
  <c r="AK425" i="9"/>
  <c r="AL425" i="9"/>
  <c r="AM425" i="9"/>
  <c r="AN425" i="9"/>
  <c r="K426" i="9"/>
  <c r="L426" i="9"/>
  <c r="M426" i="9"/>
  <c r="N426" i="9"/>
  <c r="O426" i="9"/>
  <c r="P426" i="9"/>
  <c r="Q426" i="9"/>
  <c r="R426" i="9"/>
  <c r="S426" i="9"/>
  <c r="T426" i="9"/>
  <c r="U426" i="9"/>
  <c r="V426" i="9"/>
  <c r="W426" i="9"/>
  <c r="X426" i="9"/>
  <c r="Y426" i="9"/>
  <c r="Z426" i="9"/>
  <c r="AA426" i="9"/>
  <c r="AB426" i="9"/>
  <c r="AC426" i="9"/>
  <c r="AD426" i="9"/>
  <c r="AE426" i="9"/>
  <c r="AF426" i="9"/>
  <c r="AG426" i="9"/>
  <c r="AH426" i="9"/>
  <c r="AI426" i="9"/>
  <c r="AJ426" i="9"/>
  <c r="AK426" i="9"/>
  <c r="AL426" i="9"/>
  <c r="AM426" i="9"/>
  <c r="AN426" i="9"/>
  <c r="K427" i="9"/>
  <c r="L427" i="9"/>
  <c r="M427" i="9"/>
  <c r="N427" i="9"/>
  <c r="O427" i="9"/>
  <c r="P427" i="9"/>
  <c r="Q427" i="9"/>
  <c r="R427" i="9"/>
  <c r="S427" i="9"/>
  <c r="T427" i="9"/>
  <c r="U427" i="9"/>
  <c r="V427" i="9"/>
  <c r="W427" i="9"/>
  <c r="X427" i="9"/>
  <c r="Y427" i="9"/>
  <c r="Z427" i="9"/>
  <c r="AA427" i="9"/>
  <c r="AB427" i="9"/>
  <c r="AC427" i="9"/>
  <c r="AD427" i="9"/>
  <c r="AE427" i="9"/>
  <c r="AF427" i="9"/>
  <c r="AG427" i="9"/>
  <c r="AH427" i="9"/>
  <c r="AI427" i="9"/>
  <c r="AJ427" i="9"/>
  <c r="AK427" i="9"/>
  <c r="AL427" i="9"/>
  <c r="AM427" i="9"/>
  <c r="AN427" i="9"/>
  <c r="K428" i="9"/>
  <c r="L428" i="9"/>
  <c r="M428" i="9"/>
  <c r="N428" i="9"/>
  <c r="O428" i="9"/>
  <c r="P428" i="9"/>
  <c r="Q428" i="9"/>
  <c r="R428" i="9"/>
  <c r="S428" i="9"/>
  <c r="T428" i="9"/>
  <c r="U428" i="9"/>
  <c r="V428" i="9"/>
  <c r="W428" i="9"/>
  <c r="X428" i="9"/>
  <c r="Y428" i="9"/>
  <c r="Z428" i="9"/>
  <c r="AA428" i="9"/>
  <c r="AB428" i="9"/>
  <c r="AC428" i="9"/>
  <c r="AD428" i="9"/>
  <c r="AE428" i="9"/>
  <c r="AF428" i="9"/>
  <c r="AG428" i="9"/>
  <c r="AH428" i="9"/>
  <c r="AI428" i="9"/>
  <c r="AJ428" i="9"/>
  <c r="AK428" i="9"/>
  <c r="AL428" i="9"/>
  <c r="AM428" i="9"/>
  <c r="AN428" i="9"/>
  <c r="K429" i="9"/>
  <c r="L429" i="9"/>
  <c r="M429" i="9"/>
  <c r="N429" i="9"/>
  <c r="O429" i="9"/>
  <c r="P429" i="9"/>
  <c r="Q429" i="9"/>
  <c r="R429" i="9"/>
  <c r="S429" i="9"/>
  <c r="T429" i="9"/>
  <c r="U429" i="9"/>
  <c r="V429" i="9"/>
  <c r="W429" i="9"/>
  <c r="X429" i="9"/>
  <c r="Y429" i="9"/>
  <c r="Z429" i="9"/>
  <c r="AA429" i="9"/>
  <c r="AB429" i="9"/>
  <c r="AC429" i="9"/>
  <c r="AD429" i="9"/>
  <c r="AE429" i="9"/>
  <c r="AF429" i="9"/>
  <c r="AG429" i="9"/>
  <c r="AH429" i="9"/>
  <c r="AI429" i="9"/>
  <c r="AJ429" i="9"/>
  <c r="AK429" i="9"/>
  <c r="AL429" i="9"/>
  <c r="AM429" i="9"/>
  <c r="AN429" i="9"/>
  <c r="K430" i="9"/>
  <c r="L430" i="9"/>
  <c r="M430" i="9"/>
  <c r="N430" i="9"/>
  <c r="O430" i="9"/>
  <c r="P430" i="9"/>
  <c r="Q430" i="9"/>
  <c r="R430" i="9"/>
  <c r="S430" i="9"/>
  <c r="T430" i="9"/>
  <c r="U430" i="9"/>
  <c r="V430" i="9"/>
  <c r="W430" i="9"/>
  <c r="X430" i="9"/>
  <c r="Y430" i="9"/>
  <c r="Z430" i="9"/>
  <c r="AA430" i="9"/>
  <c r="AB430" i="9"/>
  <c r="AC430" i="9"/>
  <c r="AD430" i="9"/>
  <c r="AE430" i="9"/>
  <c r="AF430" i="9"/>
  <c r="AG430" i="9"/>
  <c r="AH430" i="9"/>
  <c r="AI430" i="9"/>
  <c r="AJ430" i="9"/>
  <c r="AK430" i="9"/>
  <c r="AL430" i="9"/>
  <c r="AM430" i="9"/>
  <c r="AN430" i="9"/>
  <c r="K431" i="9"/>
  <c r="L431" i="9"/>
  <c r="M431" i="9"/>
  <c r="N431" i="9"/>
  <c r="O431" i="9"/>
  <c r="P431" i="9"/>
  <c r="Q431" i="9"/>
  <c r="R431" i="9"/>
  <c r="S431" i="9"/>
  <c r="T431" i="9"/>
  <c r="U431" i="9"/>
  <c r="V431" i="9"/>
  <c r="W431" i="9"/>
  <c r="X431" i="9"/>
  <c r="Y431" i="9"/>
  <c r="Z431" i="9"/>
  <c r="AA431" i="9"/>
  <c r="AB431" i="9"/>
  <c r="AC431" i="9"/>
  <c r="AD431" i="9"/>
  <c r="AE431" i="9"/>
  <c r="AF431" i="9"/>
  <c r="AG431" i="9"/>
  <c r="AH431" i="9"/>
  <c r="AI431" i="9"/>
  <c r="AJ431" i="9"/>
  <c r="AK431" i="9"/>
  <c r="AL431" i="9"/>
  <c r="AM431" i="9"/>
  <c r="AN431" i="9"/>
  <c r="K432" i="9"/>
  <c r="L432" i="9"/>
  <c r="M432" i="9"/>
  <c r="N432" i="9"/>
  <c r="O432" i="9"/>
  <c r="P432" i="9"/>
  <c r="Q432" i="9"/>
  <c r="R432" i="9"/>
  <c r="S432" i="9"/>
  <c r="T432" i="9"/>
  <c r="U432" i="9"/>
  <c r="V432" i="9"/>
  <c r="W432" i="9"/>
  <c r="X432" i="9"/>
  <c r="Y432" i="9"/>
  <c r="Z432" i="9"/>
  <c r="AA432" i="9"/>
  <c r="AB432" i="9"/>
  <c r="AC432" i="9"/>
  <c r="AD432" i="9"/>
  <c r="AE432" i="9"/>
  <c r="AF432" i="9"/>
  <c r="AG432" i="9"/>
  <c r="AH432" i="9"/>
  <c r="AI432" i="9"/>
  <c r="AJ432" i="9"/>
  <c r="AK432" i="9"/>
  <c r="AL432" i="9"/>
  <c r="AM432" i="9"/>
  <c r="AN432" i="9"/>
  <c r="K433" i="9"/>
  <c r="L433" i="9"/>
  <c r="M433" i="9"/>
  <c r="N433" i="9"/>
  <c r="O433" i="9"/>
  <c r="P433" i="9"/>
  <c r="Q433" i="9"/>
  <c r="R433" i="9"/>
  <c r="S433" i="9"/>
  <c r="T433" i="9"/>
  <c r="U433" i="9"/>
  <c r="V433" i="9"/>
  <c r="W433" i="9"/>
  <c r="X433" i="9"/>
  <c r="Y433" i="9"/>
  <c r="Z433" i="9"/>
  <c r="AA433" i="9"/>
  <c r="AB433" i="9"/>
  <c r="AC433" i="9"/>
  <c r="AD433" i="9"/>
  <c r="AE433" i="9"/>
  <c r="AF433" i="9"/>
  <c r="AG433" i="9"/>
  <c r="AH433" i="9"/>
  <c r="AI433" i="9"/>
  <c r="AJ433" i="9"/>
  <c r="AK433" i="9"/>
  <c r="AL433" i="9"/>
  <c r="AM433" i="9"/>
  <c r="AN433" i="9"/>
  <c r="K434" i="9"/>
  <c r="L434" i="9"/>
  <c r="M434" i="9"/>
  <c r="N434" i="9"/>
  <c r="O434" i="9"/>
  <c r="P434" i="9"/>
  <c r="Q434" i="9"/>
  <c r="R434" i="9"/>
  <c r="S434" i="9"/>
  <c r="T434" i="9"/>
  <c r="U434" i="9"/>
  <c r="V434" i="9"/>
  <c r="W434" i="9"/>
  <c r="X434" i="9"/>
  <c r="Y434" i="9"/>
  <c r="Z434" i="9"/>
  <c r="AA434" i="9"/>
  <c r="AB434" i="9"/>
  <c r="AC434" i="9"/>
  <c r="AD434" i="9"/>
  <c r="AE434" i="9"/>
  <c r="AF434" i="9"/>
  <c r="AG434" i="9"/>
  <c r="AH434" i="9"/>
  <c r="AI434" i="9"/>
  <c r="AJ434" i="9"/>
  <c r="AK434" i="9"/>
  <c r="AL434" i="9"/>
  <c r="AM434" i="9"/>
  <c r="AN434" i="9"/>
  <c r="K435" i="9"/>
  <c r="L435" i="9"/>
  <c r="M435" i="9"/>
  <c r="N435" i="9"/>
  <c r="O435" i="9"/>
  <c r="P435" i="9"/>
  <c r="Q435" i="9"/>
  <c r="R435" i="9"/>
  <c r="S435" i="9"/>
  <c r="T435" i="9"/>
  <c r="U435" i="9"/>
  <c r="V435" i="9"/>
  <c r="W435" i="9"/>
  <c r="X435" i="9"/>
  <c r="Y435" i="9"/>
  <c r="Z435" i="9"/>
  <c r="AA435" i="9"/>
  <c r="AB435" i="9"/>
  <c r="AC435" i="9"/>
  <c r="AD435" i="9"/>
  <c r="AE435" i="9"/>
  <c r="AF435" i="9"/>
  <c r="AG435" i="9"/>
  <c r="AH435" i="9"/>
  <c r="AI435" i="9"/>
  <c r="AJ435" i="9"/>
  <c r="AK435" i="9"/>
  <c r="AL435" i="9"/>
  <c r="AM435" i="9"/>
  <c r="AN435" i="9"/>
  <c r="K436" i="9"/>
  <c r="L436" i="9"/>
  <c r="M436" i="9"/>
  <c r="N436" i="9"/>
  <c r="O436" i="9"/>
  <c r="P436" i="9"/>
  <c r="Q436" i="9"/>
  <c r="R436" i="9"/>
  <c r="S436" i="9"/>
  <c r="T436" i="9"/>
  <c r="U436" i="9"/>
  <c r="V436" i="9"/>
  <c r="W436" i="9"/>
  <c r="X436" i="9"/>
  <c r="Y436" i="9"/>
  <c r="Z436" i="9"/>
  <c r="AA436" i="9"/>
  <c r="AB436" i="9"/>
  <c r="AC436" i="9"/>
  <c r="AD436" i="9"/>
  <c r="AE436" i="9"/>
  <c r="AF436" i="9"/>
  <c r="AG436" i="9"/>
  <c r="AH436" i="9"/>
  <c r="AI436" i="9"/>
  <c r="AJ436" i="9"/>
  <c r="AK436" i="9"/>
  <c r="AL436" i="9"/>
  <c r="AM436" i="9"/>
  <c r="AN436" i="9"/>
  <c r="K437" i="9"/>
  <c r="L437" i="9"/>
  <c r="M437" i="9"/>
  <c r="N437" i="9"/>
  <c r="O437" i="9"/>
  <c r="P437" i="9"/>
  <c r="Q437" i="9"/>
  <c r="R437" i="9"/>
  <c r="S437" i="9"/>
  <c r="T437" i="9"/>
  <c r="U437" i="9"/>
  <c r="V437" i="9"/>
  <c r="W437" i="9"/>
  <c r="X437" i="9"/>
  <c r="Y437" i="9"/>
  <c r="Z437" i="9"/>
  <c r="AA437" i="9"/>
  <c r="AB437" i="9"/>
  <c r="AC437" i="9"/>
  <c r="AD437" i="9"/>
  <c r="AE437" i="9"/>
  <c r="AF437" i="9"/>
  <c r="AG437" i="9"/>
  <c r="AH437" i="9"/>
  <c r="AI437" i="9"/>
  <c r="AJ437" i="9"/>
  <c r="AK437" i="9"/>
  <c r="AL437" i="9"/>
  <c r="AM437" i="9"/>
  <c r="AN437" i="9"/>
  <c r="K438" i="9"/>
  <c r="L438" i="9"/>
  <c r="M438" i="9"/>
  <c r="N438" i="9"/>
  <c r="O438" i="9"/>
  <c r="P438" i="9"/>
  <c r="Q438" i="9"/>
  <c r="R438" i="9"/>
  <c r="S438" i="9"/>
  <c r="T438" i="9"/>
  <c r="U438" i="9"/>
  <c r="V438" i="9"/>
  <c r="W438" i="9"/>
  <c r="X438" i="9"/>
  <c r="Y438" i="9"/>
  <c r="Z438" i="9"/>
  <c r="AA438" i="9"/>
  <c r="AB438" i="9"/>
  <c r="AC438" i="9"/>
  <c r="AD438" i="9"/>
  <c r="AE438" i="9"/>
  <c r="AF438" i="9"/>
  <c r="AG438" i="9"/>
  <c r="AH438" i="9"/>
  <c r="AI438" i="9"/>
  <c r="AJ438" i="9"/>
  <c r="AK438" i="9"/>
  <c r="AL438" i="9"/>
  <c r="AM438" i="9"/>
  <c r="AN438" i="9"/>
  <c r="K439" i="9"/>
  <c r="L439" i="9"/>
  <c r="M439" i="9"/>
  <c r="N439" i="9"/>
  <c r="O439" i="9"/>
  <c r="P439" i="9"/>
  <c r="Q439" i="9"/>
  <c r="R439" i="9"/>
  <c r="S439" i="9"/>
  <c r="T439" i="9"/>
  <c r="U439" i="9"/>
  <c r="V439" i="9"/>
  <c r="W439" i="9"/>
  <c r="X439" i="9"/>
  <c r="Y439" i="9"/>
  <c r="Z439" i="9"/>
  <c r="AA439" i="9"/>
  <c r="AB439" i="9"/>
  <c r="AC439" i="9"/>
  <c r="AD439" i="9"/>
  <c r="AE439" i="9"/>
  <c r="AF439" i="9"/>
  <c r="AG439" i="9"/>
  <c r="AH439" i="9"/>
  <c r="AI439" i="9"/>
  <c r="AJ439" i="9"/>
  <c r="AK439" i="9"/>
  <c r="AL439" i="9"/>
  <c r="AM439" i="9"/>
  <c r="AN439" i="9"/>
  <c r="K440" i="9"/>
  <c r="L440" i="9"/>
  <c r="M440" i="9"/>
  <c r="N440" i="9"/>
  <c r="O440" i="9"/>
  <c r="P440" i="9"/>
  <c r="Q440" i="9"/>
  <c r="R440" i="9"/>
  <c r="S440" i="9"/>
  <c r="T440" i="9"/>
  <c r="U440" i="9"/>
  <c r="V440" i="9"/>
  <c r="W440" i="9"/>
  <c r="X440" i="9"/>
  <c r="Y440" i="9"/>
  <c r="Z440" i="9"/>
  <c r="AA440" i="9"/>
  <c r="AB440" i="9"/>
  <c r="AC440" i="9"/>
  <c r="AD440" i="9"/>
  <c r="AE440" i="9"/>
  <c r="AF440" i="9"/>
  <c r="AG440" i="9"/>
  <c r="AH440" i="9"/>
  <c r="AI440" i="9"/>
  <c r="AJ440" i="9"/>
  <c r="AK440" i="9"/>
  <c r="AL440" i="9"/>
  <c r="AM440" i="9"/>
  <c r="AN440" i="9"/>
  <c r="K441" i="9"/>
  <c r="L441" i="9"/>
  <c r="M441" i="9"/>
  <c r="N441" i="9"/>
  <c r="O441" i="9"/>
  <c r="P441" i="9"/>
  <c r="Q441" i="9"/>
  <c r="R441" i="9"/>
  <c r="S441" i="9"/>
  <c r="T441" i="9"/>
  <c r="U441" i="9"/>
  <c r="V441" i="9"/>
  <c r="W441" i="9"/>
  <c r="X441" i="9"/>
  <c r="Y441" i="9"/>
  <c r="Z441" i="9"/>
  <c r="AA441" i="9"/>
  <c r="AB441" i="9"/>
  <c r="AC441" i="9"/>
  <c r="AD441" i="9"/>
  <c r="AE441" i="9"/>
  <c r="AF441" i="9"/>
  <c r="AG441" i="9"/>
  <c r="AH441" i="9"/>
  <c r="AI441" i="9"/>
  <c r="AJ441" i="9"/>
  <c r="AK441" i="9"/>
  <c r="AL441" i="9"/>
  <c r="AM441" i="9"/>
  <c r="AN441" i="9"/>
  <c r="K442" i="9"/>
  <c r="L442" i="9"/>
  <c r="M442" i="9"/>
  <c r="N442" i="9"/>
  <c r="O442" i="9"/>
  <c r="P442" i="9"/>
  <c r="Q442" i="9"/>
  <c r="R442" i="9"/>
  <c r="S442" i="9"/>
  <c r="T442" i="9"/>
  <c r="U442" i="9"/>
  <c r="V442" i="9"/>
  <c r="W442" i="9"/>
  <c r="X442" i="9"/>
  <c r="Y442" i="9"/>
  <c r="Z442" i="9"/>
  <c r="AA442" i="9"/>
  <c r="AB442" i="9"/>
  <c r="AC442" i="9"/>
  <c r="AD442" i="9"/>
  <c r="AE442" i="9"/>
  <c r="AF442" i="9"/>
  <c r="AG442" i="9"/>
  <c r="AH442" i="9"/>
  <c r="AI442" i="9"/>
  <c r="AJ442" i="9"/>
  <c r="AK442" i="9"/>
  <c r="AL442" i="9"/>
  <c r="AM442" i="9"/>
  <c r="AN442" i="9"/>
  <c r="K443" i="9"/>
  <c r="L443" i="9"/>
  <c r="M443" i="9"/>
  <c r="N443" i="9"/>
  <c r="O443" i="9"/>
  <c r="P443" i="9"/>
  <c r="Q443" i="9"/>
  <c r="R443" i="9"/>
  <c r="S443" i="9"/>
  <c r="T443" i="9"/>
  <c r="U443" i="9"/>
  <c r="V443" i="9"/>
  <c r="W443" i="9"/>
  <c r="X443" i="9"/>
  <c r="Y443" i="9"/>
  <c r="Z443" i="9"/>
  <c r="AA443" i="9"/>
  <c r="AB443" i="9"/>
  <c r="AC443" i="9"/>
  <c r="AD443" i="9"/>
  <c r="AE443" i="9"/>
  <c r="AF443" i="9"/>
  <c r="AG443" i="9"/>
  <c r="AH443" i="9"/>
  <c r="AI443" i="9"/>
  <c r="AJ443" i="9"/>
  <c r="AK443" i="9"/>
  <c r="AL443" i="9"/>
  <c r="AM443" i="9"/>
  <c r="AN443" i="9"/>
  <c r="K444" i="9"/>
  <c r="L444" i="9"/>
  <c r="M444" i="9"/>
  <c r="N444" i="9"/>
  <c r="O444" i="9"/>
  <c r="P444" i="9"/>
  <c r="Q444" i="9"/>
  <c r="R444" i="9"/>
  <c r="S444" i="9"/>
  <c r="T444" i="9"/>
  <c r="U444" i="9"/>
  <c r="V444" i="9"/>
  <c r="W444" i="9"/>
  <c r="X444" i="9"/>
  <c r="Y444" i="9"/>
  <c r="Z444" i="9"/>
  <c r="AA444" i="9"/>
  <c r="AB444" i="9"/>
  <c r="AC444" i="9"/>
  <c r="AD444" i="9"/>
  <c r="AE444" i="9"/>
  <c r="AF444" i="9"/>
  <c r="AG444" i="9"/>
  <c r="AH444" i="9"/>
  <c r="AI444" i="9"/>
  <c r="AJ444" i="9"/>
  <c r="AK444" i="9"/>
  <c r="AL444" i="9"/>
  <c r="AM444" i="9"/>
  <c r="AN444" i="9"/>
  <c r="K445" i="9"/>
  <c r="L445" i="9"/>
  <c r="M445" i="9"/>
  <c r="N445" i="9"/>
  <c r="O445" i="9"/>
  <c r="P445" i="9"/>
  <c r="Q445" i="9"/>
  <c r="R445" i="9"/>
  <c r="S445" i="9"/>
  <c r="T445" i="9"/>
  <c r="U445" i="9"/>
  <c r="V445" i="9"/>
  <c r="W445" i="9"/>
  <c r="X445" i="9"/>
  <c r="Y445" i="9"/>
  <c r="Z445" i="9"/>
  <c r="AA445" i="9"/>
  <c r="AB445" i="9"/>
  <c r="AC445" i="9"/>
  <c r="AD445" i="9"/>
  <c r="AE445" i="9"/>
  <c r="AF445" i="9"/>
  <c r="AG445" i="9"/>
  <c r="AH445" i="9"/>
  <c r="AI445" i="9"/>
  <c r="AJ445" i="9"/>
  <c r="AK445" i="9"/>
  <c r="AL445" i="9"/>
  <c r="AM445" i="9"/>
  <c r="AN445" i="9"/>
  <c r="K446" i="9"/>
  <c r="L446" i="9"/>
  <c r="M446" i="9"/>
  <c r="N446" i="9"/>
  <c r="O446" i="9"/>
  <c r="P446" i="9"/>
  <c r="Q446" i="9"/>
  <c r="R446" i="9"/>
  <c r="S446" i="9"/>
  <c r="T446" i="9"/>
  <c r="U446" i="9"/>
  <c r="V446" i="9"/>
  <c r="W446" i="9"/>
  <c r="X446" i="9"/>
  <c r="Y446" i="9"/>
  <c r="Z446" i="9"/>
  <c r="AA446" i="9"/>
  <c r="AB446" i="9"/>
  <c r="AC446" i="9"/>
  <c r="AD446" i="9"/>
  <c r="AE446" i="9"/>
  <c r="AF446" i="9"/>
  <c r="AG446" i="9"/>
  <c r="AH446" i="9"/>
  <c r="AI446" i="9"/>
  <c r="AJ446" i="9"/>
  <c r="AK446" i="9"/>
  <c r="AL446" i="9"/>
  <c r="AM446" i="9"/>
  <c r="AN446" i="9"/>
  <c r="K447" i="9"/>
  <c r="L447" i="9"/>
  <c r="M447" i="9"/>
  <c r="N447" i="9"/>
  <c r="O447" i="9"/>
  <c r="P447" i="9"/>
  <c r="Q447" i="9"/>
  <c r="R447" i="9"/>
  <c r="S447" i="9"/>
  <c r="T447" i="9"/>
  <c r="U447" i="9"/>
  <c r="V447" i="9"/>
  <c r="W447" i="9"/>
  <c r="X447" i="9"/>
  <c r="Y447" i="9"/>
  <c r="Z447" i="9"/>
  <c r="AA447" i="9"/>
  <c r="AB447" i="9"/>
  <c r="AC447" i="9"/>
  <c r="AD447" i="9"/>
  <c r="AE447" i="9"/>
  <c r="AF447" i="9"/>
  <c r="AG447" i="9"/>
  <c r="AH447" i="9"/>
  <c r="AI447" i="9"/>
  <c r="AJ447" i="9"/>
  <c r="AK447" i="9"/>
  <c r="AL447" i="9"/>
  <c r="AM447" i="9"/>
  <c r="AN447" i="9"/>
  <c r="K448" i="9"/>
  <c r="L448" i="9"/>
  <c r="M448" i="9"/>
  <c r="N448" i="9"/>
  <c r="O448" i="9"/>
  <c r="P448" i="9"/>
  <c r="Q448" i="9"/>
  <c r="R448" i="9"/>
  <c r="S448" i="9"/>
  <c r="T448" i="9"/>
  <c r="U448" i="9"/>
  <c r="V448" i="9"/>
  <c r="W448" i="9"/>
  <c r="X448" i="9"/>
  <c r="Y448" i="9"/>
  <c r="Z448" i="9"/>
  <c r="AA448" i="9"/>
  <c r="AB448" i="9"/>
  <c r="AC448" i="9"/>
  <c r="AD448" i="9"/>
  <c r="AE448" i="9"/>
  <c r="AF448" i="9"/>
  <c r="AG448" i="9"/>
  <c r="AH448" i="9"/>
  <c r="AI448" i="9"/>
  <c r="AJ448" i="9"/>
  <c r="AK448" i="9"/>
  <c r="AL448" i="9"/>
  <c r="AM448" i="9"/>
  <c r="AN448" i="9"/>
  <c r="K449" i="9"/>
  <c r="L449" i="9"/>
  <c r="M449" i="9"/>
  <c r="N449" i="9"/>
  <c r="O449" i="9"/>
  <c r="P449" i="9"/>
  <c r="Q449" i="9"/>
  <c r="R449" i="9"/>
  <c r="S449" i="9"/>
  <c r="T449" i="9"/>
  <c r="U449" i="9"/>
  <c r="V449" i="9"/>
  <c r="W449" i="9"/>
  <c r="X449" i="9"/>
  <c r="Y449" i="9"/>
  <c r="Z449" i="9"/>
  <c r="AA449" i="9"/>
  <c r="AB449" i="9"/>
  <c r="AC449" i="9"/>
  <c r="AD449" i="9"/>
  <c r="AE449" i="9"/>
  <c r="AF449" i="9"/>
  <c r="AG449" i="9"/>
  <c r="AH449" i="9"/>
  <c r="AI449" i="9"/>
  <c r="AJ449" i="9"/>
  <c r="AK449" i="9"/>
  <c r="AL449" i="9"/>
  <c r="AM449" i="9"/>
  <c r="AN449" i="9"/>
  <c r="K450" i="9"/>
  <c r="L450" i="9"/>
  <c r="M450" i="9"/>
  <c r="N450" i="9"/>
  <c r="O450" i="9"/>
  <c r="P450" i="9"/>
  <c r="Q450" i="9"/>
  <c r="R450" i="9"/>
  <c r="S450" i="9"/>
  <c r="T450" i="9"/>
  <c r="U450" i="9"/>
  <c r="V450" i="9"/>
  <c r="W450" i="9"/>
  <c r="X450" i="9"/>
  <c r="Y450" i="9"/>
  <c r="Z450" i="9"/>
  <c r="AA450" i="9"/>
  <c r="AB450" i="9"/>
  <c r="AC450" i="9"/>
  <c r="AD450" i="9"/>
  <c r="AE450" i="9"/>
  <c r="AF450" i="9"/>
  <c r="AG450" i="9"/>
  <c r="AH450" i="9"/>
  <c r="AI450" i="9"/>
  <c r="AJ450" i="9"/>
  <c r="AK450" i="9"/>
  <c r="AL450" i="9"/>
  <c r="AM450" i="9"/>
  <c r="AN450" i="9"/>
  <c r="K451" i="9"/>
  <c r="L451" i="9"/>
  <c r="M451" i="9"/>
  <c r="N451" i="9"/>
  <c r="O451" i="9"/>
  <c r="P451" i="9"/>
  <c r="Q451" i="9"/>
  <c r="R451" i="9"/>
  <c r="S451" i="9"/>
  <c r="T451" i="9"/>
  <c r="U451" i="9"/>
  <c r="V451" i="9"/>
  <c r="W451" i="9"/>
  <c r="X451" i="9"/>
  <c r="Y451" i="9"/>
  <c r="Z451" i="9"/>
  <c r="AA451" i="9"/>
  <c r="AB451" i="9"/>
  <c r="AC451" i="9"/>
  <c r="AD451" i="9"/>
  <c r="AE451" i="9"/>
  <c r="AF451" i="9"/>
  <c r="AG451" i="9"/>
  <c r="AH451" i="9"/>
  <c r="AI451" i="9"/>
  <c r="AJ451" i="9"/>
  <c r="AK451" i="9"/>
  <c r="AL451" i="9"/>
  <c r="AM451" i="9"/>
  <c r="AN451" i="9"/>
  <c r="K452" i="9"/>
  <c r="L452" i="9"/>
  <c r="M452" i="9"/>
  <c r="N452" i="9"/>
  <c r="O452" i="9"/>
  <c r="P452" i="9"/>
  <c r="Q452" i="9"/>
  <c r="R452" i="9"/>
  <c r="S452" i="9"/>
  <c r="T452" i="9"/>
  <c r="U452" i="9"/>
  <c r="V452" i="9"/>
  <c r="W452" i="9"/>
  <c r="X452" i="9"/>
  <c r="Y452" i="9"/>
  <c r="Z452" i="9"/>
  <c r="AA452" i="9"/>
  <c r="AB452" i="9"/>
  <c r="AC452" i="9"/>
  <c r="AD452" i="9"/>
  <c r="AE452" i="9"/>
  <c r="AF452" i="9"/>
  <c r="AG452" i="9"/>
  <c r="AH452" i="9"/>
  <c r="AI452" i="9"/>
  <c r="AJ452" i="9"/>
  <c r="AK452" i="9"/>
  <c r="AL452" i="9"/>
  <c r="AM452" i="9"/>
  <c r="AN452" i="9"/>
  <c r="K453" i="9"/>
  <c r="L453" i="9"/>
  <c r="M453" i="9"/>
  <c r="N453" i="9"/>
  <c r="O453" i="9"/>
  <c r="P453" i="9"/>
  <c r="Q453" i="9"/>
  <c r="R453" i="9"/>
  <c r="S453" i="9"/>
  <c r="T453" i="9"/>
  <c r="U453" i="9"/>
  <c r="V453" i="9"/>
  <c r="W453" i="9"/>
  <c r="X453" i="9"/>
  <c r="Y453" i="9"/>
  <c r="Z453" i="9"/>
  <c r="AA453" i="9"/>
  <c r="AB453" i="9"/>
  <c r="AC453" i="9"/>
  <c r="AD453" i="9"/>
  <c r="AE453" i="9"/>
  <c r="AF453" i="9"/>
  <c r="AG453" i="9"/>
  <c r="AH453" i="9"/>
  <c r="AI453" i="9"/>
  <c r="AJ453" i="9"/>
  <c r="AK453" i="9"/>
  <c r="AL453" i="9"/>
  <c r="AM453" i="9"/>
  <c r="AN453" i="9"/>
  <c r="K454" i="9"/>
  <c r="L454" i="9"/>
  <c r="M454" i="9"/>
  <c r="N454" i="9"/>
  <c r="O454" i="9"/>
  <c r="P454" i="9"/>
  <c r="Q454" i="9"/>
  <c r="R454" i="9"/>
  <c r="S454" i="9"/>
  <c r="T454" i="9"/>
  <c r="U454" i="9"/>
  <c r="V454" i="9"/>
  <c r="W454" i="9"/>
  <c r="X454" i="9"/>
  <c r="Y454" i="9"/>
  <c r="Z454" i="9"/>
  <c r="AA454" i="9"/>
  <c r="AB454" i="9"/>
  <c r="AC454" i="9"/>
  <c r="AD454" i="9"/>
  <c r="AE454" i="9"/>
  <c r="AF454" i="9"/>
  <c r="AG454" i="9"/>
  <c r="AH454" i="9"/>
  <c r="AI454" i="9"/>
  <c r="AJ454" i="9"/>
  <c r="AK454" i="9"/>
  <c r="AL454" i="9"/>
  <c r="AM454" i="9"/>
  <c r="AN454" i="9"/>
  <c r="K455" i="9"/>
  <c r="L455" i="9"/>
  <c r="M455" i="9"/>
  <c r="N455" i="9"/>
  <c r="O455" i="9"/>
  <c r="P455" i="9"/>
  <c r="Q455" i="9"/>
  <c r="R455" i="9"/>
  <c r="S455" i="9"/>
  <c r="T455" i="9"/>
  <c r="U455" i="9"/>
  <c r="V455" i="9"/>
  <c r="W455" i="9"/>
  <c r="X455" i="9"/>
  <c r="Y455" i="9"/>
  <c r="Z455" i="9"/>
  <c r="AA455" i="9"/>
  <c r="AB455" i="9"/>
  <c r="AC455" i="9"/>
  <c r="AD455" i="9"/>
  <c r="AE455" i="9"/>
  <c r="AF455" i="9"/>
  <c r="AG455" i="9"/>
  <c r="AH455" i="9"/>
  <c r="AI455" i="9"/>
  <c r="AJ455" i="9"/>
  <c r="AK455" i="9"/>
  <c r="AL455" i="9"/>
  <c r="AM455" i="9"/>
  <c r="AN455" i="9"/>
  <c r="K456" i="9"/>
  <c r="L456" i="9"/>
  <c r="M456" i="9"/>
  <c r="N456" i="9"/>
  <c r="O456" i="9"/>
  <c r="P456" i="9"/>
  <c r="Q456" i="9"/>
  <c r="R456" i="9"/>
  <c r="S456" i="9"/>
  <c r="T456" i="9"/>
  <c r="U456" i="9"/>
  <c r="V456" i="9"/>
  <c r="W456" i="9"/>
  <c r="X456" i="9"/>
  <c r="Y456" i="9"/>
  <c r="Z456" i="9"/>
  <c r="AA456" i="9"/>
  <c r="AB456" i="9"/>
  <c r="AC456" i="9"/>
  <c r="AD456" i="9"/>
  <c r="AE456" i="9"/>
  <c r="AF456" i="9"/>
  <c r="AG456" i="9"/>
  <c r="AH456" i="9"/>
  <c r="AI456" i="9"/>
  <c r="AJ456" i="9"/>
  <c r="AK456" i="9"/>
  <c r="AL456" i="9"/>
  <c r="AM456" i="9"/>
  <c r="AN456" i="9"/>
  <c r="K457" i="9"/>
  <c r="L457" i="9"/>
  <c r="M457" i="9"/>
  <c r="N457" i="9"/>
  <c r="O457" i="9"/>
  <c r="P457" i="9"/>
  <c r="Q457" i="9"/>
  <c r="R457" i="9"/>
  <c r="S457" i="9"/>
  <c r="T457" i="9"/>
  <c r="U457" i="9"/>
  <c r="V457" i="9"/>
  <c r="W457" i="9"/>
  <c r="X457" i="9"/>
  <c r="Y457" i="9"/>
  <c r="Z457" i="9"/>
  <c r="AA457" i="9"/>
  <c r="AB457" i="9"/>
  <c r="AC457" i="9"/>
  <c r="AD457" i="9"/>
  <c r="AE457" i="9"/>
  <c r="AF457" i="9"/>
  <c r="AG457" i="9"/>
  <c r="AH457" i="9"/>
  <c r="AI457" i="9"/>
  <c r="AJ457" i="9"/>
  <c r="AK457" i="9"/>
  <c r="AL457" i="9"/>
  <c r="AM457" i="9"/>
  <c r="AN457" i="9"/>
  <c r="K458" i="9"/>
  <c r="L458" i="9"/>
  <c r="M458" i="9"/>
  <c r="N458" i="9"/>
  <c r="O458" i="9"/>
  <c r="P458" i="9"/>
  <c r="Q458" i="9"/>
  <c r="R458" i="9"/>
  <c r="S458" i="9"/>
  <c r="T458" i="9"/>
  <c r="U458" i="9"/>
  <c r="V458" i="9"/>
  <c r="W458" i="9"/>
  <c r="X458" i="9"/>
  <c r="Y458" i="9"/>
  <c r="Z458" i="9"/>
  <c r="AA458" i="9"/>
  <c r="AB458" i="9"/>
  <c r="AC458" i="9"/>
  <c r="AD458" i="9"/>
  <c r="AE458" i="9"/>
  <c r="AF458" i="9"/>
  <c r="AG458" i="9"/>
  <c r="AH458" i="9"/>
  <c r="AI458" i="9"/>
  <c r="AJ458" i="9"/>
  <c r="AK458" i="9"/>
  <c r="AL458" i="9"/>
  <c r="AM458" i="9"/>
  <c r="AN458" i="9"/>
  <c r="K459" i="9"/>
  <c r="L459" i="9"/>
  <c r="M459" i="9"/>
  <c r="N459" i="9"/>
  <c r="O459" i="9"/>
  <c r="P459" i="9"/>
  <c r="Q459" i="9"/>
  <c r="R459" i="9"/>
  <c r="S459" i="9"/>
  <c r="T459" i="9"/>
  <c r="U459" i="9"/>
  <c r="V459" i="9"/>
  <c r="W459" i="9"/>
  <c r="X459" i="9"/>
  <c r="Y459" i="9"/>
  <c r="Z459" i="9"/>
  <c r="AA459" i="9"/>
  <c r="AB459" i="9"/>
  <c r="AC459" i="9"/>
  <c r="AD459" i="9"/>
  <c r="AE459" i="9"/>
  <c r="AF459" i="9"/>
  <c r="AG459" i="9"/>
  <c r="AH459" i="9"/>
  <c r="AI459" i="9"/>
  <c r="AJ459" i="9"/>
  <c r="AK459" i="9"/>
  <c r="AL459" i="9"/>
  <c r="AM459" i="9"/>
  <c r="AN459" i="9"/>
  <c r="K460" i="9"/>
  <c r="L460" i="9"/>
  <c r="M460" i="9"/>
  <c r="N460" i="9"/>
  <c r="O460" i="9"/>
  <c r="P460" i="9"/>
  <c r="Q460" i="9"/>
  <c r="R460" i="9"/>
  <c r="S460" i="9"/>
  <c r="T460" i="9"/>
  <c r="U460" i="9"/>
  <c r="V460" i="9"/>
  <c r="W460" i="9"/>
  <c r="X460" i="9"/>
  <c r="Y460" i="9"/>
  <c r="Z460" i="9"/>
  <c r="AA460" i="9"/>
  <c r="AB460" i="9"/>
  <c r="AC460" i="9"/>
  <c r="AD460" i="9"/>
  <c r="AE460" i="9"/>
  <c r="AF460" i="9"/>
  <c r="AG460" i="9"/>
  <c r="AH460" i="9"/>
  <c r="AI460" i="9"/>
  <c r="AJ460" i="9"/>
  <c r="AK460" i="9"/>
  <c r="AL460" i="9"/>
  <c r="AM460" i="9"/>
  <c r="AN460" i="9"/>
  <c r="K461" i="9"/>
  <c r="L461" i="9"/>
  <c r="M461" i="9"/>
  <c r="N461" i="9"/>
  <c r="O461" i="9"/>
  <c r="P461" i="9"/>
  <c r="Q461" i="9"/>
  <c r="R461" i="9"/>
  <c r="S461" i="9"/>
  <c r="T461" i="9"/>
  <c r="U461" i="9"/>
  <c r="V461" i="9"/>
  <c r="W461" i="9"/>
  <c r="X461" i="9"/>
  <c r="Y461" i="9"/>
  <c r="Z461" i="9"/>
  <c r="AA461" i="9"/>
  <c r="AB461" i="9"/>
  <c r="AC461" i="9"/>
  <c r="AD461" i="9"/>
  <c r="AE461" i="9"/>
  <c r="AF461" i="9"/>
  <c r="AG461" i="9"/>
  <c r="AH461" i="9"/>
  <c r="AI461" i="9"/>
  <c r="AJ461" i="9"/>
  <c r="AK461" i="9"/>
  <c r="AL461" i="9"/>
  <c r="AM461" i="9"/>
  <c r="AN461" i="9"/>
  <c r="K462" i="9"/>
  <c r="L462" i="9"/>
  <c r="M462" i="9"/>
  <c r="N462" i="9"/>
  <c r="O462" i="9"/>
  <c r="P462" i="9"/>
  <c r="Q462" i="9"/>
  <c r="R462" i="9"/>
  <c r="S462" i="9"/>
  <c r="T462" i="9"/>
  <c r="U462" i="9"/>
  <c r="V462" i="9"/>
  <c r="W462" i="9"/>
  <c r="X462" i="9"/>
  <c r="Y462" i="9"/>
  <c r="Z462" i="9"/>
  <c r="AA462" i="9"/>
  <c r="AB462" i="9"/>
  <c r="AC462" i="9"/>
  <c r="AD462" i="9"/>
  <c r="AE462" i="9"/>
  <c r="AF462" i="9"/>
  <c r="AG462" i="9"/>
  <c r="AH462" i="9"/>
  <c r="AI462" i="9"/>
  <c r="AJ462" i="9"/>
  <c r="AK462" i="9"/>
  <c r="AL462" i="9"/>
  <c r="AM462" i="9"/>
  <c r="AN462" i="9"/>
  <c r="K463" i="9"/>
  <c r="L463" i="9"/>
  <c r="M463" i="9"/>
  <c r="N463" i="9"/>
  <c r="O463" i="9"/>
  <c r="P463" i="9"/>
  <c r="Q463" i="9"/>
  <c r="R463" i="9"/>
  <c r="S463" i="9"/>
  <c r="T463" i="9"/>
  <c r="U463" i="9"/>
  <c r="V463" i="9"/>
  <c r="W463" i="9"/>
  <c r="X463" i="9"/>
  <c r="Y463" i="9"/>
  <c r="Z463" i="9"/>
  <c r="AA463" i="9"/>
  <c r="AB463" i="9"/>
  <c r="AC463" i="9"/>
  <c r="AD463" i="9"/>
  <c r="AE463" i="9"/>
  <c r="AF463" i="9"/>
  <c r="AG463" i="9"/>
  <c r="AH463" i="9"/>
  <c r="AI463" i="9"/>
  <c r="AJ463" i="9"/>
  <c r="AK463" i="9"/>
  <c r="AL463" i="9"/>
  <c r="AM463" i="9"/>
  <c r="AN463" i="9"/>
  <c r="K464" i="9"/>
  <c r="L464" i="9"/>
  <c r="M464" i="9"/>
  <c r="N464" i="9"/>
  <c r="O464" i="9"/>
  <c r="P464" i="9"/>
  <c r="Q464" i="9"/>
  <c r="R464" i="9"/>
  <c r="S464" i="9"/>
  <c r="T464" i="9"/>
  <c r="U464" i="9"/>
  <c r="V464" i="9"/>
  <c r="W464" i="9"/>
  <c r="X464" i="9"/>
  <c r="Y464" i="9"/>
  <c r="Z464" i="9"/>
  <c r="AA464" i="9"/>
  <c r="AB464" i="9"/>
  <c r="AC464" i="9"/>
  <c r="AD464" i="9"/>
  <c r="AE464" i="9"/>
  <c r="AF464" i="9"/>
  <c r="AG464" i="9"/>
  <c r="AH464" i="9"/>
  <c r="AI464" i="9"/>
  <c r="AJ464" i="9"/>
  <c r="AK464" i="9"/>
  <c r="AL464" i="9"/>
  <c r="AM464" i="9"/>
  <c r="AN464" i="9"/>
  <c r="K465" i="9"/>
  <c r="L465" i="9"/>
  <c r="M465" i="9"/>
  <c r="N465" i="9"/>
  <c r="O465" i="9"/>
  <c r="P465" i="9"/>
  <c r="Q465" i="9"/>
  <c r="R465" i="9"/>
  <c r="S465" i="9"/>
  <c r="T465" i="9"/>
  <c r="U465" i="9"/>
  <c r="V465" i="9"/>
  <c r="W465" i="9"/>
  <c r="X465" i="9"/>
  <c r="Y465" i="9"/>
  <c r="Z465" i="9"/>
  <c r="AA465" i="9"/>
  <c r="AB465" i="9"/>
  <c r="AC465" i="9"/>
  <c r="AD465" i="9"/>
  <c r="AE465" i="9"/>
  <c r="AF465" i="9"/>
  <c r="AG465" i="9"/>
  <c r="AH465" i="9"/>
  <c r="AI465" i="9"/>
  <c r="AJ465" i="9"/>
  <c r="AK465" i="9"/>
  <c r="AL465" i="9"/>
  <c r="AM465" i="9"/>
  <c r="AN465" i="9"/>
  <c r="K466" i="9"/>
  <c r="L466" i="9"/>
  <c r="M466" i="9"/>
  <c r="N466" i="9"/>
  <c r="O466" i="9"/>
  <c r="P466" i="9"/>
  <c r="Q466" i="9"/>
  <c r="R466" i="9"/>
  <c r="S466" i="9"/>
  <c r="T466" i="9"/>
  <c r="U466" i="9"/>
  <c r="V466" i="9"/>
  <c r="W466" i="9"/>
  <c r="X466" i="9"/>
  <c r="Y466" i="9"/>
  <c r="Z466" i="9"/>
  <c r="AA466" i="9"/>
  <c r="AB466" i="9"/>
  <c r="AC466" i="9"/>
  <c r="AD466" i="9"/>
  <c r="AE466" i="9"/>
  <c r="AF466" i="9"/>
  <c r="AG466" i="9"/>
  <c r="AH466" i="9"/>
  <c r="AI466" i="9"/>
  <c r="AJ466" i="9"/>
  <c r="AK466" i="9"/>
  <c r="AL466" i="9"/>
  <c r="AM466" i="9"/>
  <c r="AN466" i="9"/>
  <c r="K467" i="9"/>
  <c r="L467" i="9"/>
  <c r="M467" i="9"/>
  <c r="N467" i="9"/>
  <c r="O467" i="9"/>
  <c r="P467" i="9"/>
  <c r="Q467" i="9"/>
  <c r="R467" i="9"/>
  <c r="S467" i="9"/>
  <c r="T467" i="9"/>
  <c r="U467" i="9"/>
  <c r="V467" i="9"/>
  <c r="W467" i="9"/>
  <c r="X467" i="9"/>
  <c r="Y467" i="9"/>
  <c r="Z467" i="9"/>
  <c r="AA467" i="9"/>
  <c r="AB467" i="9"/>
  <c r="AC467" i="9"/>
  <c r="AD467" i="9"/>
  <c r="AE467" i="9"/>
  <c r="AF467" i="9"/>
  <c r="AG467" i="9"/>
  <c r="AH467" i="9"/>
  <c r="AI467" i="9"/>
  <c r="AJ467" i="9"/>
  <c r="AK467" i="9"/>
  <c r="AL467" i="9"/>
  <c r="AM467" i="9"/>
  <c r="AN467" i="9"/>
  <c r="K468" i="9"/>
  <c r="L468" i="9"/>
  <c r="M468" i="9"/>
  <c r="N468" i="9"/>
  <c r="O468" i="9"/>
  <c r="P468" i="9"/>
  <c r="Q468" i="9"/>
  <c r="R468" i="9"/>
  <c r="S468" i="9"/>
  <c r="T468" i="9"/>
  <c r="U468" i="9"/>
  <c r="V468" i="9"/>
  <c r="W468" i="9"/>
  <c r="X468" i="9"/>
  <c r="Y468" i="9"/>
  <c r="Z468" i="9"/>
  <c r="AA468" i="9"/>
  <c r="AB468" i="9"/>
  <c r="AC468" i="9"/>
  <c r="AD468" i="9"/>
  <c r="AE468" i="9"/>
  <c r="AF468" i="9"/>
  <c r="AG468" i="9"/>
  <c r="AH468" i="9"/>
  <c r="AI468" i="9"/>
  <c r="AJ468" i="9"/>
  <c r="AK468" i="9"/>
  <c r="AL468" i="9"/>
  <c r="AM468" i="9"/>
  <c r="AN468" i="9"/>
  <c r="K469" i="9"/>
  <c r="L469" i="9"/>
  <c r="M469" i="9"/>
  <c r="N469" i="9"/>
  <c r="O469" i="9"/>
  <c r="P469" i="9"/>
  <c r="Q469" i="9"/>
  <c r="R469" i="9"/>
  <c r="S469" i="9"/>
  <c r="T469" i="9"/>
  <c r="U469" i="9"/>
  <c r="V469" i="9"/>
  <c r="W469" i="9"/>
  <c r="X469" i="9"/>
  <c r="Y469" i="9"/>
  <c r="Z469" i="9"/>
  <c r="AA469" i="9"/>
  <c r="AB469" i="9"/>
  <c r="AC469" i="9"/>
  <c r="AD469" i="9"/>
  <c r="AE469" i="9"/>
  <c r="AF469" i="9"/>
  <c r="AG469" i="9"/>
  <c r="AH469" i="9"/>
  <c r="AI469" i="9"/>
  <c r="AJ469" i="9"/>
  <c r="AK469" i="9"/>
  <c r="AL469" i="9"/>
  <c r="AM469" i="9"/>
  <c r="AN469" i="9"/>
  <c r="K470" i="9"/>
  <c r="L470" i="9"/>
  <c r="M470" i="9"/>
  <c r="N470" i="9"/>
  <c r="O470" i="9"/>
  <c r="P470" i="9"/>
  <c r="Q470" i="9"/>
  <c r="R470" i="9"/>
  <c r="S470" i="9"/>
  <c r="T470" i="9"/>
  <c r="U470" i="9"/>
  <c r="V470" i="9"/>
  <c r="W470" i="9"/>
  <c r="X470" i="9"/>
  <c r="Y470" i="9"/>
  <c r="Z470" i="9"/>
  <c r="AA470" i="9"/>
  <c r="AB470" i="9"/>
  <c r="AC470" i="9"/>
  <c r="AD470" i="9"/>
  <c r="AE470" i="9"/>
  <c r="AF470" i="9"/>
  <c r="AG470" i="9"/>
  <c r="AH470" i="9"/>
  <c r="AI470" i="9"/>
  <c r="AJ470" i="9"/>
  <c r="AK470" i="9"/>
  <c r="AL470" i="9"/>
  <c r="AM470" i="9"/>
  <c r="AN470" i="9"/>
  <c r="K471" i="9"/>
  <c r="L471" i="9"/>
  <c r="M471" i="9"/>
  <c r="N471" i="9"/>
  <c r="O471" i="9"/>
  <c r="P471" i="9"/>
  <c r="Q471" i="9"/>
  <c r="R471" i="9"/>
  <c r="S471" i="9"/>
  <c r="T471" i="9"/>
  <c r="U471" i="9"/>
  <c r="V471" i="9"/>
  <c r="W471" i="9"/>
  <c r="X471" i="9"/>
  <c r="Y471" i="9"/>
  <c r="Z471" i="9"/>
  <c r="AA471" i="9"/>
  <c r="AB471" i="9"/>
  <c r="AC471" i="9"/>
  <c r="AD471" i="9"/>
  <c r="AE471" i="9"/>
  <c r="AF471" i="9"/>
  <c r="AG471" i="9"/>
  <c r="AH471" i="9"/>
  <c r="AI471" i="9"/>
  <c r="AJ471" i="9"/>
  <c r="AK471" i="9"/>
  <c r="AL471" i="9"/>
  <c r="AM471" i="9"/>
  <c r="AN471" i="9"/>
  <c r="K472" i="9"/>
  <c r="L472" i="9"/>
  <c r="M472" i="9"/>
  <c r="N472" i="9"/>
  <c r="O472" i="9"/>
  <c r="P472" i="9"/>
  <c r="Q472" i="9"/>
  <c r="R472" i="9"/>
  <c r="S472" i="9"/>
  <c r="T472" i="9"/>
  <c r="U472" i="9"/>
  <c r="V472" i="9"/>
  <c r="W472" i="9"/>
  <c r="X472" i="9"/>
  <c r="Y472" i="9"/>
  <c r="Z472" i="9"/>
  <c r="AA472" i="9"/>
  <c r="AB472" i="9"/>
  <c r="AC472" i="9"/>
  <c r="AD472" i="9"/>
  <c r="AE472" i="9"/>
  <c r="AF472" i="9"/>
  <c r="AG472" i="9"/>
  <c r="AH472" i="9"/>
  <c r="AI472" i="9"/>
  <c r="AJ472" i="9"/>
  <c r="AK472" i="9"/>
  <c r="AL472" i="9"/>
  <c r="AM472" i="9"/>
  <c r="AN472" i="9"/>
  <c r="K473" i="9"/>
  <c r="L473" i="9"/>
  <c r="M473" i="9"/>
  <c r="N473" i="9"/>
  <c r="O473" i="9"/>
  <c r="P473" i="9"/>
  <c r="Q473" i="9"/>
  <c r="R473" i="9"/>
  <c r="S473" i="9"/>
  <c r="T473" i="9"/>
  <c r="U473" i="9"/>
  <c r="V473" i="9"/>
  <c r="W473" i="9"/>
  <c r="X473" i="9"/>
  <c r="Y473" i="9"/>
  <c r="Z473" i="9"/>
  <c r="AA473" i="9"/>
  <c r="AB473" i="9"/>
  <c r="AC473" i="9"/>
  <c r="AD473" i="9"/>
  <c r="AE473" i="9"/>
  <c r="AF473" i="9"/>
  <c r="AG473" i="9"/>
  <c r="AH473" i="9"/>
  <c r="AI473" i="9"/>
  <c r="AJ473" i="9"/>
  <c r="AK473" i="9"/>
  <c r="AL473" i="9"/>
  <c r="AM473" i="9"/>
  <c r="AN473" i="9"/>
  <c r="K474" i="9"/>
  <c r="L474" i="9"/>
  <c r="M474" i="9"/>
  <c r="N474" i="9"/>
  <c r="O474" i="9"/>
  <c r="P474" i="9"/>
  <c r="Q474" i="9"/>
  <c r="R474" i="9"/>
  <c r="S474" i="9"/>
  <c r="T474" i="9"/>
  <c r="U474" i="9"/>
  <c r="V474" i="9"/>
  <c r="W474" i="9"/>
  <c r="X474" i="9"/>
  <c r="Y474" i="9"/>
  <c r="Z474" i="9"/>
  <c r="AA474" i="9"/>
  <c r="AB474" i="9"/>
  <c r="AC474" i="9"/>
  <c r="AD474" i="9"/>
  <c r="AE474" i="9"/>
  <c r="AF474" i="9"/>
  <c r="AG474" i="9"/>
  <c r="AH474" i="9"/>
  <c r="AI474" i="9"/>
  <c r="AJ474" i="9"/>
  <c r="AK474" i="9"/>
  <c r="AL474" i="9"/>
  <c r="AM474" i="9"/>
  <c r="AN474" i="9"/>
  <c r="K475" i="9"/>
  <c r="L475" i="9"/>
  <c r="M475" i="9"/>
  <c r="N475" i="9"/>
  <c r="O475" i="9"/>
  <c r="P475" i="9"/>
  <c r="Q475" i="9"/>
  <c r="R475" i="9"/>
  <c r="S475" i="9"/>
  <c r="T475" i="9"/>
  <c r="U475" i="9"/>
  <c r="V475" i="9"/>
  <c r="W475" i="9"/>
  <c r="X475" i="9"/>
  <c r="Y475" i="9"/>
  <c r="Z475" i="9"/>
  <c r="AA475" i="9"/>
  <c r="AB475" i="9"/>
  <c r="AC475" i="9"/>
  <c r="AD475" i="9"/>
  <c r="AE475" i="9"/>
  <c r="AF475" i="9"/>
  <c r="AG475" i="9"/>
  <c r="AH475" i="9"/>
  <c r="AI475" i="9"/>
  <c r="AJ475" i="9"/>
  <c r="AK475" i="9"/>
  <c r="AL475" i="9"/>
  <c r="AM475" i="9"/>
  <c r="AN475" i="9"/>
  <c r="K476" i="9"/>
  <c r="L476" i="9"/>
  <c r="M476" i="9"/>
  <c r="N476" i="9"/>
  <c r="O476" i="9"/>
  <c r="P476" i="9"/>
  <c r="Q476" i="9"/>
  <c r="R476" i="9"/>
  <c r="S476" i="9"/>
  <c r="T476" i="9"/>
  <c r="U476" i="9"/>
  <c r="V476" i="9"/>
  <c r="W476" i="9"/>
  <c r="X476" i="9"/>
  <c r="Y476" i="9"/>
  <c r="Z476" i="9"/>
  <c r="AA476" i="9"/>
  <c r="AB476" i="9"/>
  <c r="AC476" i="9"/>
  <c r="AD476" i="9"/>
  <c r="AE476" i="9"/>
  <c r="AF476" i="9"/>
  <c r="AG476" i="9"/>
  <c r="AH476" i="9"/>
  <c r="AI476" i="9"/>
  <c r="AJ476" i="9"/>
  <c r="AK476" i="9"/>
  <c r="AL476" i="9"/>
  <c r="AM476" i="9"/>
  <c r="AN476" i="9"/>
  <c r="K477" i="9"/>
  <c r="L477" i="9"/>
  <c r="M477" i="9"/>
  <c r="N477" i="9"/>
  <c r="O477" i="9"/>
  <c r="P477" i="9"/>
  <c r="Q477" i="9"/>
  <c r="R477" i="9"/>
  <c r="S477" i="9"/>
  <c r="T477" i="9"/>
  <c r="U477" i="9"/>
  <c r="V477" i="9"/>
  <c r="W477" i="9"/>
  <c r="X477" i="9"/>
  <c r="Y477" i="9"/>
  <c r="Z477" i="9"/>
  <c r="AA477" i="9"/>
  <c r="AB477" i="9"/>
  <c r="AC477" i="9"/>
  <c r="AD477" i="9"/>
  <c r="AE477" i="9"/>
  <c r="AF477" i="9"/>
  <c r="AG477" i="9"/>
  <c r="AH477" i="9"/>
  <c r="AI477" i="9"/>
  <c r="AJ477" i="9"/>
  <c r="AK477" i="9"/>
  <c r="AL477" i="9"/>
  <c r="AM477" i="9"/>
  <c r="AN477" i="9"/>
  <c r="K478" i="9"/>
  <c r="L478" i="9"/>
  <c r="M478" i="9"/>
  <c r="N478" i="9"/>
  <c r="O478" i="9"/>
  <c r="P478" i="9"/>
  <c r="Q478" i="9"/>
  <c r="R478" i="9"/>
  <c r="S478" i="9"/>
  <c r="T478" i="9"/>
  <c r="U478" i="9"/>
  <c r="V478" i="9"/>
  <c r="W478" i="9"/>
  <c r="X478" i="9"/>
  <c r="Y478" i="9"/>
  <c r="Z478" i="9"/>
  <c r="AA478" i="9"/>
  <c r="AB478" i="9"/>
  <c r="AC478" i="9"/>
  <c r="AD478" i="9"/>
  <c r="AE478" i="9"/>
  <c r="AF478" i="9"/>
  <c r="AG478" i="9"/>
  <c r="AH478" i="9"/>
  <c r="AI478" i="9"/>
  <c r="AJ478" i="9"/>
  <c r="AK478" i="9"/>
  <c r="AL478" i="9"/>
  <c r="AM478" i="9"/>
  <c r="AN478" i="9"/>
  <c r="K479" i="9"/>
  <c r="L479" i="9"/>
  <c r="M479" i="9"/>
  <c r="N479" i="9"/>
  <c r="O479" i="9"/>
  <c r="P479" i="9"/>
  <c r="Q479" i="9"/>
  <c r="R479" i="9"/>
  <c r="S479" i="9"/>
  <c r="T479" i="9"/>
  <c r="U479" i="9"/>
  <c r="V479" i="9"/>
  <c r="W479" i="9"/>
  <c r="X479" i="9"/>
  <c r="Y479" i="9"/>
  <c r="Z479" i="9"/>
  <c r="AA479" i="9"/>
  <c r="AB479" i="9"/>
  <c r="AC479" i="9"/>
  <c r="AD479" i="9"/>
  <c r="AE479" i="9"/>
  <c r="AF479" i="9"/>
  <c r="AG479" i="9"/>
  <c r="AH479" i="9"/>
  <c r="AI479" i="9"/>
  <c r="AJ479" i="9"/>
  <c r="AK479" i="9"/>
  <c r="AL479" i="9"/>
  <c r="AM479" i="9"/>
  <c r="AN479" i="9"/>
  <c r="K480" i="9"/>
  <c r="L480" i="9"/>
  <c r="M480" i="9"/>
  <c r="N480" i="9"/>
  <c r="O480" i="9"/>
  <c r="P480" i="9"/>
  <c r="Q480" i="9"/>
  <c r="R480" i="9"/>
  <c r="S480" i="9"/>
  <c r="T480" i="9"/>
  <c r="U480" i="9"/>
  <c r="V480" i="9"/>
  <c r="W480" i="9"/>
  <c r="X480" i="9"/>
  <c r="Y480" i="9"/>
  <c r="Z480" i="9"/>
  <c r="AA480" i="9"/>
  <c r="AB480" i="9"/>
  <c r="AC480" i="9"/>
  <c r="AD480" i="9"/>
  <c r="AE480" i="9"/>
  <c r="AF480" i="9"/>
  <c r="AG480" i="9"/>
  <c r="AH480" i="9"/>
  <c r="AI480" i="9"/>
  <c r="AJ480" i="9"/>
  <c r="AK480" i="9"/>
  <c r="AL480" i="9"/>
  <c r="AM480" i="9"/>
  <c r="AN480" i="9"/>
  <c r="K481" i="9"/>
  <c r="L481" i="9"/>
  <c r="M481" i="9"/>
  <c r="N481" i="9"/>
  <c r="O481" i="9"/>
  <c r="P481" i="9"/>
  <c r="Q481" i="9"/>
  <c r="R481" i="9"/>
  <c r="S481" i="9"/>
  <c r="T481" i="9"/>
  <c r="U481" i="9"/>
  <c r="V481" i="9"/>
  <c r="W481" i="9"/>
  <c r="X481" i="9"/>
  <c r="Y481" i="9"/>
  <c r="Z481" i="9"/>
  <c r="AA481" i="9"/>
  <c r="AB481" i="9"/>
  <c r="AC481" i="9"/>
  <c r="AD481" i="9"/>
  <c r="AE481" i="9"/>
  <c r="AF481" i="9"/>
  <c r="AG481" i="9"/>
  <c r="AH481" i="9"/>
  <c r="AI481" i="9"/>
  <c r="AJ481" i="9"/>
  <c r="AK481" i="9"/>
  <c r="AL481" i="9"/>
  <c r="AM481" i="9"/>
  <c r="AN481" i="9"/>
  <c r="K482" i="9"/>
  <c r="L482" i="9"/>
  <c r="M482" i="9"/>
  <c r="N482" i="9"/>
  <c r="O482" i="9"/>
  <c r="P482" i="9"/>
  <c r="Q482" i="9"/>
  <c r="R482" i="9"/>
  <c r="S482" i="9"/>
  <c r="T482" i="9"/>
  <c r="U482" i="9"/>
  <c r="V482" i="9"/>
  <c r="W482" i="9"/>
  <c r="X482" i="9"/>
  <c r="Y482" i="9"/>
  <c r="Z482" i="9"/>
  <c r="AA482" i="9"/>
  <c r="AB482" i="9"/>
  <c r="AC482" i="9"/>
  <c r="AD482" i="9"/>
  <c r="AE482" i="9"/>
  <c r="AF482" i="9"/>
  <c r="AG482" i="9"/>
  <c r="AH482" i="9"/>
  <c r="AI482" i="9"/>
  <c r="AJ482" i="9"/>
  <c r="AK482" i="9"/>
  <c r="AL482" i="9"/>
  <c r="AM482" i="9"/>
  <c r="AN482" i="9"/>
  <c r="K483" i="9"/>
  <c r="L483" i="9"/>
  <c r="M483" i="9"/>
  <c r="N483" i="9"/>
  <c r="O483" i="9"/>
  <c r="P483" i="9"/>
  <c r="Q483" i="9"/>
  <c r="R483" i="9"/>
  <c r="S483" i="9"/>
  <c r="T483" i="9"/>
  <c r="U483" i="9"/>
  <c r="V483" i="9"/>
  <c r="W483" i="9"/>
  <c r="X483" i="9"/>
  <c r="Y483" i="9"/>
  <c r="Z483" i="9"/>
  <c r="AA483" i="9"/>
  <c r="AB483" i="9"/>
  <c r="AC483" i="9"/>
  <c r="AD483" i="9"/>
  <c r="AE483" i="9"/>
  <c r="AF483" i="9"/>
  <c r="AG483" i="9"/>
  <c r="AH483" i="9"/>
  <c r="AI483" i="9"/>
  <c r="AJ483" i="9"/>
  <c r="AK483" i="9"/>
  <c r="AL483" i="9"/>
  <c r="AM483" i="9"/>
  <c r="AN483" i="9"/>
  <c r="K484" i="9"/>
  <c r="L484" i="9"/>
  <c r="M484" i="9"/>
  <c r="N484" i="9"/>
  <c r="O484" i="9"/>
  <c r="P484" i="9"/>
  <c r="Q484" i="9"/>
  <c r="R484" i="9"/>
  <c r="S484" i="9"/>
  <c r="T484" i="9"/>
  <c r="U484" i="9"/>
  <c r="V484" i="9"/>
  <c r="W484" i="9"/>
  <c r="X484" i="9"/>
  <c r="Y484" i="9"/>
  <c r="Z484" i="9"/>
  <c r="AA484" i="9"/>
  <c r="AB484" i="9"/>
  <c r="AC484" i="9"/>
  <c r="AD484" i="9"/>
  <c r="AE484" i="9"/>
  <c r="AF484" i="9"/>
  <c r="AG484" i="9"/>
  <c r="AH484" i="9"/>
  <c r="AI484" i="9"/>
  <c r="AJ484" i="9"/>
  <c r="AK484" i="9"/>
  <c r="AL484" i="9"/>
  <c r="AM484" i="9"/>
  <c r="AN484" i="9"/>
  <c r="K485" i="9"/>
  <c r="L485" i="9"/>
  <c r="M485" i="9"/>
  <c r="N485" i="9"/>
  <c r="O485" i="9"/>
  <c r="P485" i="9"/>
  <c r="Q485" i="9"/>
  <c r="R485" i="9"/>
  <c r="S485" i="9"/>
  <c r="T485" i="9"/>
  <c r="U485" i="9"/>
  <c r="V485" i="9"/>
  <c r="W485" i="9"/>
  <c r="X485" i="9"/>
  <c r="Y485" i="9"/>
  <c r="Z485" i="9"/>
  <c r="AA485" i="9"/>
  <c r="AB485" i="9"/>
  <c r="AC485" i="9"/>
  <c r="AD485" i="9"/>
  <c r="AE485" i="9"/>
  <c r="AF485" i="9"/>
  <c r="AG485" i="9"/>
  <c r="AH485" i="9"/>
  <c r="AI485" i="9"/>
  <c r="AJ485" i="9"/>
  <c r="AK485" i="9"/>
  <c r="AL485" i="9"/>
  <c r="AM485" i="9"/>
  <c r="AN485" i="9"/>
  <c r="K486" i="9"/>
  <c r="L486" i="9"/>
  <c r="M486" i="9"/>
  <c r="N486" i="9"/>
  <c r="O486" i="9"/>
  <c r="P486" i="9"/>
  <c r="Q486" i="9"/>
  <c r="R486" i="9"/>
  <c r="S486" i="9"/>
  <c r="T486" i="9"/>
  <c r="U486" i="9"/>
  <c r="V486" i="9"/>
  <c r="W486" i="9"/>
  <c r="X486" i="9"/>
  <c r="Y486" i="9"/>
  <c r="Z486" i="9"/>
  <c r="AA486" i="9"/>
  <c r="AB486" i="9"/>
  <c r="AC486" i="9"/>
  <c r="AD486" i="9"/>
  <c r="AE486" i="9"/>
  <c r="AF486" i="9"/>
  <c r="AG486" i="9"/>
  <c r="AH486" i="9"/>
  <c r="AI486" i="9"/>
  <c r="AJ486" i="9"/>
  <c r="AK486" i="9"/>
  <c r="AL486" i="9"/>
  <c r="AM486" i="9"/>
  <c r="AN486" i="9"/>
  <c r="K487" i="9"/>
  <c r="L487" i="9"/>
  <c r="M487" i="9"/>
  <c r="N487" i="9"/>
  <c r="O487" i="9"/>
  <c r="P487" i="9"/>
  <c r="Q487" i="9"/>
  <c r="R487" i="9"/>
  <c r="S487" i="9"/>
  <c r="T487" i="9"/>
  <c r="U487" i="9"/>
  <c r="V487" i="9"/>
  <c r="W487" i="9"/>
  <c r="X487" i="9"/>
  <c r="Y487" i="9"/>
  <c r="Z487" i="9"/>
  <c r="AA487" i="9"/>
  <c r="AB487" i="9"/>
  <c r="AC487" i="9"/>
  <c r="AD487" i="9"/>
  <c r="AE487" i="9"/>
  <c r="AF487" i="9"/>
  <c r="AG487" i="9"/>
  <c r="AH487" i="9"/>
  <c r="AI487" i="9"/>
  <c r="AJ487" i="9"/>
  <c r="AK487" i="9"/>
  <c r="AL487" i="9"/>
  <c r="AM487" i="9"/>
  <c r="AN487" i="9"/>
  <c r="K488" i="9"/>
  <c r="L488" i="9"/>
  <c r="M488" i="9"/>
  <c r="N488" i="9"/>
  <c r="O488" i="9"/>
  <c r="P488" i="9"/>
  <c r="Q488" i="9"/>
  <c r="R488" i="9"/>
  <c r="S488" i="9"/>
  <c r="T488" i="9"/>
  <c r="U488" i="9"/>
  <c r="V488" i="9"/>
  <c r="W488" i="9"/>
  <c r="X488" i="9"/>
  <c r="Y488" i="9"/>
  <c r="Z488" i="9"/>
  <c r="AA488" i="9"/>
  <c r="AB488" i="9"/>
  <c r="AC488" i="9"/>
  <c r="AD488" i="9"/>
  <c r="AE488" i="9"/>
  <c r="AF488" i="9"/>
  <c r="AG488" i="9"/>
  <c r="AH488" i="9"/>
  <c r="AI488" i="9"/>
  <c r="AJ488" i="9"/>
  <c r="AK488" i="9"/>
  <c r="AL488" i="9"/>
  <c r="AM488" i="9"/>
  <c r="AN488" i="9"/>
  <c r="K489" i="9"/>
  <c r="L489" i="9"/>
  <c r="M489" i="9"/>
  <c r="N489" i="9"/>
  <c r="O489" i="9"/>
  <c r="P489" i="9"/>
  <c r="Q489" i="9"/>
  <c r="R489" i="9"/>
  <c r="S489" i="9"/>
  <c r="T489" i="9"/>
  <c r="U489" i="9"/>
  <c r="V489" i="9"/>
  <c r="W489" i="9"/>
  <c r="X489" i="9"/>
  <c r="Y489" i="9"/>
  <c r="Z489" i="9"/>
  <c r="AA489" i="9"/>
  <c r="AB489" i="9"/>
  <c r="AC489" i="9"/>
  <c r="AD489" i="9"/>
  <c r="AE489" i="9"/>
  <c r="AF489" i="9"/>
  <c r="AG489" i="9"/>
  <c r="AH489" i="9"/>
  <c r="AI489" i="9"/>
  <c r="AJ489" i="9"/>
  <c r="AK489" i="9"/>
  <c r="AL489" i="9"/>
  <c r="AM489" i="9"/>
  <c r="AN489" i="9"/>
  <c r="K490" i="9"/>
  <c r="L490" i="9"/>
  <c r="M490" i="9"/>
  <c r="N490" i="9"/>
  <c r="O490" i="9"/>
  <c r="P490" i="9"/>
  <c r="Q490" i="9"/>
  <c r="R490" i="9"/>
  <c r="S490" i="9"/>
  <c r="T490" i="9"/>
  <c r="U490" i="9"/>
  <c r="V490" i="9"/>
  <c r="W490" i="9"/>
  <c r="X490" i="9"/>
  <c r="Y490" i="9"/>
  <c r="Z490" i="9"/>
  <c r="AA490" i="9"/>
  <c r="AB490" i="9"/>
  <c r="AC490" i="9"/>
  <c r="AD490" i="9"/>
  <c r="AE490" i="9"/>
  <c r="AF490" i="9"/>
  <c r="AG490" i="9"/>
  <c r="AH490" i="9"/>
  <c r="AI490" i="9"/>
  <c r="AJ490" i="9"/>
  <c r="AK490" i="9"/>
  <c r="AL490" i="9"/>
  <c r="AM490" i="9"/>
  <c r="AN490" i="9"/>
  <c r="K491" i="9"/>
  <c r="L491" i="9"/>
  <c r="M491" i="9"/>
  <c r="N491" i="9"/>
  <c r="O491" i="9"/>
  <c r="P491" i="9"/>
  <c r="Q491" i="9"/>
  <c r="R491" i="9"/>
  <c r="S491" i="9"/>
  <c r="T491" i="9"/>
  <c r="U491" i="9"/>
  <c r="V491" i="9"/>
  <c r="W491" i="9"/>
  <c r="X491" i="9"/>
  <c r="Y491" i="9"/>
  <c r="Z491" i="9"/>
  <c r="AA491" i="9"/>
  <c r="AB491" i="9"/>
  <c r="AC491" i="9"/>
  <c r="AD491" i="9"/>
  <c r="AE491" i="9"/>
  <c r="AF491" i="9"/>
  <c r="AG491" i="9"/>
  <c r="AH491" i="9"/>
  <c r="AI491" i="9"/>
  <c r="AJ491" i="9"/>
  <c r="AK491" i="9"/>
  <c r="AL491" i="9"/>
  <c r="AM491" i="9"/>
  <c r="AN491" i="9"/>
  <c r="K492" i="9"/>
  <c r="L492" i="9"/>
  <c r="M492" i="9"/>
  <c r="N492" i="9"/>
  <c r="O492" i="9"/>
  <c r="P492" i="9"/>
  <c r="Q492" i="9"/>
  <c r="R492" i="9"/>
  <c r="S492" i="9"/>
  <c r="T492" i="9"/>
  <c r="U492" i="9"/>
  <c r="V492" i="9"/>
  <c r="W492" i="9"/>
  <c r="X492" i="9"/>
  <c r="Y492" i="9"/>
  <c r="Z492" i="9"/>
  <c r="AA492" i="9"/>
  <c r="AB492" i="9"/>
  <c r="AC492" i="9"/>
  <c r="AD492" i="9"/>
  <c r="AE492" i="9"/>
  <c r="AF492" i="9"/>
  <c r="AG492" i="9"/>
  <c r="AH492" i="9"/>
  <c r="AI492" i="9"/>
  <c r="AJ492" i="9"/>
  <c r="AK492" i="9"/>
  <c r="AL492" i="9"/>
  <c r="AM492" i="9"/>
  <c r="AN492" i="9"/>
  <c r="K493" i="9"/>
  <c r="L493" i="9"/>
  <c r="M493" i="9"/>
  <c r="N493" i="9"/>
  <c r="O493" i="9"/>
  <c r="P493" i="9"/>
  <c r="Q493" i="9"/>
  <c r="R493" i="9"/>
  <c r="S493" i="9"/>
  <c r="T493" i="9"/>
  <c r="U493" i="9"/>
  <c r="V493" i="9"/>
  <c r="W493" i="9"/>
  <c r="X493" i="9"/>
  <c r="Y493" i="9"/>
  <c r="Z493" i="9"/>
  <c r="AA493" i="9"/>
  <c r="AB493" i="9"/>
  <c r="AC493" i="9"/>
  <c r="AD493" i="9"/>
  <c r="AE493" i="9"/>
  <c r="AF493" i="9"/>
  <c r="AG493" i="9"/>
  <c r="AH493" i="9"/>
  <c r="AI493" i="9"/>
  <c r="AJ493" i="9"/>
  <c r="AK493" i="9"/>
  <c r="AL493" i="9"/>
  <c r="AM493" i="9"/>
  <c r="AN493" i="9"/>
  <c r="K494" i="9"/>
  <c r="L494" i="9"/>
  <c r="M494" i="9"/>
  <c r="N494" i="9"/>
  <c r="O494" i="9"/>
  <c r="P494" i="9"/>
  <c r="Q494" i="9"/>
  <c r="R494" i="9"/>
  <c r="S494" i="9"/>
  <c r="T494" i="9"/>
  <c r="U494" i="9"/>
  <c r="V494" i="9"/>
  <c r="W494" i="9"/>
  <c r="X494" i="9"/>
  <c r="Y494" i="9"/>
  <c r="Z494" i="9"/>
  <c r="AA494" i="9"/>
  <c r="AB494" i="9"/>
  <c r="AC494" i="9"/>
  <c r="AD494" i="9"/>
  <c r="AE494" i="9"/>
  <c r="AF494" i="9"/>
  <c r="AG494" i="9"/>
  <c r="AH494" i="9"/>
  <c r="AI494" i="9"/>
  <c r="AJ494" i="9"/>
  <c r="AK494" i="9"/>
  <c r="AL494" i="9"/>
  <c r="AM494" i="9"/>
  <c r="AN494" i="9"/>
  <c r="K495" i="9"/>
  <c r="L495" i="9"/>
  <c r="M495" i="9"/>
  <c r="N495" i="9"/>
  <c r="O495" i="9"/>
  <c r="P495" i="9"/>
  <c r="Q495" i="9"/>
  <c r="R495" i="9"/>
  <c r="S495" i="9"/>
  <c r="T495" i="9"/>
  <c r="U495" i="9"/>
  <c r="V495" i="9"/>
  <c r="W495" i="9"/>
  <c r="X495" i="9"/>
  <c r="Y495" i="9"/>
  <c r="Z495" i="9"/>
  <c r="AA495" i="9"/>
  <c r="AB495" i="9"/>
  <c r="AC495" i="9"/>
  <c r="AD495" i="9"/>
  <c r="AE495" i="9"/>
  <c r="AF495" i="9"/>
  <c r="AG495" i="9"/>
  <c r="AH495" i="9"/>
  <c r="AI495" i="9"/>
  <c r="AJ495" i="9"/>
  <c r="AK495" i="9"/>
  <c r="AL495" i="9"/>
  <c r="AM495" i="9"/>
  <c r="AN495" i="9"/>
  <c r="K496" i="9"/>
  <c r="L496" i="9"/>
  <c r="M496" i="9"/>
  <c r="N496" i="9"/>
  <c r="O496" i="9"/>
  <c r="P496" i="9"/>
  <c r="Q496" i="9"/>
  <c r="R496" i="9"/>
  <c r="S496" i="9"/>
  <c r="T496" i="9"/>
  <c r="U496" i="9"/>
  <c r="V496" i="9"/>
  <c r="W496" i="9"/>
  <c r="X496" i="9"/>
  <c r="Y496" i="9"/>
  <c r="Z496" i="9"/>
  <c r="AA496" i="9"/>
  <c r="AB496" i="9"/>
  <c r="AC496" i="9"/>
  <c r="AD496" i="9"/>
  <c r="AE496" i="9"/>
  <c r="AF496" i="9"/>
  <c r="AG496" i="9"/>
  <c r="AH496" i="9"/>
  <c r="AI496" i="9"/>
  <c r="AJ496" i="9"/>
  <c r="AK496" i="9"/>
  <c r="AL496" i="9"/>
  <c r="AM496" i="9"/>
  <c r="AN496" i="9"/>
  <c r="K497" i="9"/>
  <c r="L497" i="9"/>
  <c r="M497" i="9"/>
  <c r="N497" i="9"/>
  <c r="O497" i="9"/>
  <c r="P497" i="9"/>
  <c r="Q497" i="9"/>
  <c r="R497" i="9"/>
  <c r="S497" i="9"/>
  <c r="T497" i="9"/>
  <c r="U497" i="9"/>
  <c r="V497" i="9"/>
  <c r="W497" i="9"/>
  <c r="X497" i="9"/>
  <c r="Y497" i="9"/>
  <c r="Z497" i="9"/>
  <c r="AA497" i="9"/>
  <c r="AB497" i="9"/>
  <c r="AC497" i="9"/>
  <c r="AD497" i="9"/>
  <c r="AE497" i="9"/>
  <c r="AF497" i="9"/>
  <c r="AG497" i="9"/>
  <c r="AH497" i="9"/>
  <c r="AI497" i="9"/>
  <c r="AJ497" i="9"/>
  <c r="AK497" i="9"/>
  <c r="AL497" i="9"/>
  <c r="AM497" i="9"/>
  <c r="AN497" i="9"/>
  <c r="K498" i="9"/>
  <c r="L498" i="9"/>
  <c r="M498" i="9"/>
  <c r="N498" i="9"/>
  <c r="O498" i="9"/>
  <c r="P498" i="9"/>
  <c r="Q498" i="9"/>
  <c r="R498" i="9"/>
  <c r="S498" i="9"/>
  <c r="T498" i="9"/>
  <c r="U498" i="9"/>
  <c r="V498" i="9"/>
  <c r="W498" i="9"/>
  <c r="X498" i="9"/>
  <c r="Y498" i="9"/>
  <c r="Z498" i="9"/>
  <c r="AA498" i="9"/>
  <c r="AB498" i="9"/>
  <c r="AC498" i="9"/>
  <c r="AD498" i="9"/>
  <c r="AE498" i="9"/>
  <c r="AF498" i="9"/>
  <c r="AG498" i="9"/>
  <c r="AH498" i="9"/>
  <c r="AI498" i="9"/>
  <c r="AJ498" i="9"/>
  <c r="AK498" i="9"/>
  <c r="AL498" i="9"/>
  <c r="AM498" i="9"/>
  <c r="AN498" i="9"/>
  <c r="K499" i="9"/>
  <c r="L499" i="9"/>
  <c r="M499" i="9"/>
  <c r="N499" i="9"/>
  <c r="O499" i="9"/>
  <c r="P499" i="9"/>
  <c r="Q499" i="9"/>
  <c r="R499" i="9"/>
  <c r="S499" i="9"/>
  <c r="T499" i="9"/>
  <c r="U499" i="9"/>
  <c r="V499" i="9"/>
  <c r="W499" i="9"/>
  <c r="X499" i="9"/>
  <c r="Y499" i="9"/>
  <c r="Z499" i="9"/>
  <c r="AA499" i="9"/>
  <c r="AB499" i="9"/>
  <c r="AC499" i="9"/>
  <c r="AD499" i="9"/>
  <c r="AE499" i="9"/>
  <c r="AF499" i="9"/>
  <c r="AG499" i="9"/>
  <c r="AH499" i="9"/>
  <c r="AI499" i="9"/>
  <c r="AJ499" i="9"/>
  <c r="AK499" i="9"/>
  <c r="AL499" i="9"/>
  <c r="AM499" i="9"/>
  <c r="AN499" i="9"/>
  <c r="K500" i="9"/>
  <c r="L500" i="9"/>
  <c r="M500" i="9"/>
  <c r="N500" i="9"/>
  <c r="O500" i="9"/>
  <c r="P500" i="9"/>
  <c r="Q500" i="9"/>
  <c r="R500" i="9"/>
  <c r="S500" i="9"/>
  <c r="T500" i="9"/>
  <c r="U500" i="9"/>
  <c r="V500" i="9"/>
  <c r="W500" i="9"/>
  <c r="X500" i="9"/>
  <c r="Y500" i="9"/>
  <c r="Z500" i="9"/>
  <c r="AA500" i="9"/>
  <c r="AB500" i="9"/>
  <c r="AC500" i="9"/>
  <c r="AD500" i="9"/>
  <c r="AE500" i="9"/>
  <c r="AF500" i="9"/>
  <c r="AG500" i="9"/>
  <c r="AH500" i="9"/>
  <c r="AI500" i="9"/>
  <c r="AJ500" i="9"/>
  <c r="AK500" i="9"/>
  <c r="AL500" i="9"/>
  <c r="AM500" i="9"/>
  <c r="AN500" i="9"/>
  <c r="K501" i="9"/>
  <c r="L501" i="9"/>
  <c r="M501" i="9"/>
  <c r="N501" i="9"/>
  <c r="O501" i="9"/>
  <c r="P501" i="9"/>
  <c r="Q501" i="9"/>
  <c r="R501" i="9"/>
  <c r="S501" i="9"/>
  <c r="T501" i="9"/>
  <c r="U501" i="9"/>
  <c r="V501" i="9"/>
  <c r="W501" i="9"/>
  <c r="X501" i="9"/>
  <c r="Y501" i="9"/>
  <c r="Z501" i="9"/>
  <c r="AA501" i="9"/>
  <c r="AB501" i="9"/>
  <c r="AC501" i="9"/>
  <c r="AD501" i="9"/>
  <c r="AE501" i="9"/>
  <c r="AF501" i="9"/>
  <c r="AG501" i="9"/>
  <c r="AH501" i="9"/>
  <c r="AI501" i="9"/>
  <c r="AJ501" i="9"/>
  <c r="AK501" i="9"/>
  <c r="AL501" i="9"/>
  <c r="AM501" i="9"/>
  <c r="AN501" i="9"/>
  <c r="K502" i="9"/>
  <c r="L502" i="9"/>
  <c r="M502" i="9"/>
  <c r="N502" i="9"/>
  <c r="O502" i="9"/>
  <c r="P502" i="9"/>
  <c r="Q502" i="9"/>
  <c r="R502" i="9"/>
  <c r="S502" i="9"/>
  <c r="T502" i="9"/>
  <c r="U502" i="9"/>
  <c r="V502" i="9"/>
  <c r="W502" i="9"/>
  <c r="X502" i="9"/>
  <c r="Y502" i="9"/>
  <c r="Z502" i="9"/>
  <c r="AA502" i="9"/>
  <c r="AB502" i="9"/>
  <c r="AC502" i="9"/>
  <c r="AD502" i="9"/>
  <c r="AE502" i="9"/>
  <c r="AF502" i="9"/>
  <c r="AG502" i="9"/>
  <c r="AH502" i="9"/>
  <c r="AI502" i="9"/>
  <c r="AJ502" i="9"/>
  <c r="AK502" i="9"/>
  <c r="AL502" i="9"/>
  <c r="AM502" i="9"/>
  <c r="AN502" i="9"/>
  <c r="K503" i="9"/>
  <c r="L503" i="9"/>
  <c r="M503" i="9"/>
  <c r="N503" i="9"/>
  <c r="O503" i="9"/>
  <c r="P503" i="9"/>
  <c r="Q503" i="9"/>
  <c r="R503" i="9"/>
  <c r="S503" i="9"/>
  <c r="T503" i="9"/>
  <c r="U503" i="9"/>
  <c r="V503" i="9"/>
  <c r="W503" i="9"/>
  <c r="X503" i="9"/>
  <c r="Y503" i="9"/>
  <c r="Z503" i="9"/>
  <c r="AA503" i="9"/>
  <c r="AB503" i="9"/>
  <c r="AC503" i="9"/>
  <c r="AD503" i="9"/>
  <c r="AE503" i="9"/>
  <c r="AF503" i="9"/>
  <c r="AG503" i="9"/>
  <c r="AH503" i="9"/>
  <c r="AI503" i="9"/>
  <c r="AJ503" i="9"/>
  <c r="AK503" i="9"/>
  <c r="AL503" i="9"/>
  <c r="AM503" i="9"/>
  <c r="AN503" i="9"/>
  <c r="K504" i="9"/>
  <c r="L504" i="9"/>
  <c r="M504" i="9"/>
  <c r="N504" i="9"/>
  <c r="O504" i="9"/>
  <c r="P504" i="9"/>
  <c r="Q504" i="9"/>
  <c r="R504" i="9"/>
  <c r="S504" i="9"/>
  <c r="T504" i="9"/>
  <c r="U504" i="9"/>
  <c r="V504" i="9"/>
  <c r="W504" i="9"/>
  <c r="X504" i="9"/>
  <c r="Y504" i="9"/>
  <c r="Z504" i="9"/>
  <c r="AA504" i="9"/>
  <c r="AB504" i="9"/>
  <c r="AC504" i="9"/>
  <c r="AD504" i="9"/>
  <c r="AE504" i="9"/>
  <c r="AF504" i="9"/>
  <c r="AG504" i="9"/>
  <c r="AH504" i="9"/>
  <c r="AI504" i="9"/>
  <c r="AJ504" i="9"/>
  <c r="AK504" i="9"/>
  <c r="AL504" i="9"/>
  <c r="AM504" i="9"/>
  <c r="AN504" i="9"/>
  <c r="K505" i="9"/>
  <c r="L505" i="9"/>
  <c r="M505" i="9"/>
  <c r="N505" i="9"/>
  <c r="O505" i="9"/>
  <c r="P505" i="9"/>
  <c r="Q505" i="9"/>
  <c r="R505" i="9"/>
  <c r="S505" i="9"/>
  <c r="T505" i="9"/>
  <c r="U505" i="9"/>
  <c r="V505" i="9"/>
  <c r="W505" i="9"/>
  <c r="X505" i="9"/>
  <c r="Y505" i="9"/>
  <c r="Z505" i="9"/>
  <c r="AA505" i="9"/>
  <c r="AB505" i="9"/>
  <c r="AC505" i="9"/>
  <c r="AD505" i="9"/>
  <c r="AE505" i="9"/>
  <c r="AF505" i="9"/>
  <c r="AG505" i="9"/>
  <c r="AH505" i="9"/>
  <c r="AI505" i="9"/>
  <c r="AJ505" i="9"/>
  <c r="AK505" i="9"/>
  <c r="AL505" i="9"/>
  <c r="AM505" i="9"/>
  <c r="AN505" i="9"/>
  <c r="K506" i="9"/>
  <c r="L506" i="9"/>
  <c r="M506" i="9"/>
  <c r="N506" i="9"/>
  <c r="O506" i="9"/>
  <c r="P506" i="9"/>
  <c r="Q506" i="9"/>
  <c r="R506" i="9"/>
  <c r="S506" i="9"/>
  <c r="T506" i="9"/>
  <c r="U506" i="9"/>
  <c r="V506" i="9"/>
  <c r="W506" i="9"/>
  <c r="X506" i="9"/>
  <c r="Y506" i="9"/>
  <c r="Z506" i="9"/>
  <c r="AA506" i="9"/>
  <c r="AB506" i="9"/>
  <c r="AC506" i="9"/>
  <c r="AD506" i="9"/>
  <c r="AE506" i="9"/>
  <c r="AF506" i="9"/>
  <c r="AG506" i="9"/>
  <c r="AH506" i="9"/>
  <c r="AI506" i="9"/>
  <c r="AJ506" i="9"/>
  <c r="AK506" i="9"/>
  <c r="AL506" i="9"/>
  <c r="AM506" i="9"/>
  <c r="AN506" i="9"/>
  <c r="K507" i="9"/>
  <c r="L507" i="9"/>
  <c r="M507" i="9"/>
  <c r="N507" i="9"/>
  <c r="O507" i="9"/>
  <c r="P507" i="9"/>
  <c r="Q507" i="9"/>
  <c r="R507" i="9"/>
  <c r="S507" i="9"/>
  <c r="T507" i="9"/>
  <c r="U507" i="9"/>
  <c r="V507" i="9"/>
  <c r="W507" i="9"/>
  <c r="X507" i="9"/>
  <c r="Y507" i="9"/>
  <c r="Z507" i="9"/>
  <c r="AA507" i="9"/>
  <c r="AB507" i="9"/>
  <c r="AC507" i="9"/>
  <c r="AD507" i="9"/>
  <c r="AE507" i="9"/>
  <c r="AF507" i="9"/>
  <c r="AG507" i="9"/>
  <c r="AH507" i="9"/>
  <c r="AI507" i="9"/>
  <c r="AJ507" i="9"/>
  <c r="AK507" i="9"/>
  <c r="AL507" i="9"/>
  <c r="AM507" i="9"/>
  <c r="AN507" i="9"/>
  <c r="K508" i="9"/>
  <c r="L508" i="9"/>
  <c r="M508" i="9"/>
  <c r="N508" i="9"/>
  <c r="O508" i="9"/>
  <c r="P508" i="9"/>
  <c r="Q508" i="9"/>
  <c r="R508" i="9"/>
  <c r="S508" i="9"/>
  <c r="T508" i="9"/>
  <c r="U508" i="9"/>
  <c r="V508" i="9"/>
  <c r="W508" i="9"/>
  <c r="X508" i="9"/>
  <c r="Y508" i="9"/>
  <c r="Z508" i="9"/>
  <c r="AA508" i="9"/>
  <c r="AB508" i="9"/>
  <c r="AC508" i="9"/>
  <c r="AD508" i="9"/>
  <c r="AE508" i="9"/>
  <c r="AF508" i="9"/>
  <c r="AG508" i="9"/>
  <c r="AH508" i="9"/>
  <c r="AI508" i="9"/>
  <c r="AJ508" i="9"/>
  <c r="AK508" i="9"/>
  <c r="AL508" i="9"/>
  <c r="AM508" i="9"/>
  <c r="AN508" i="9"/>
  <c r="K509" i="9"/>
  <c r="L509" i="9"/>
  <c r="M509" i="9"/>
  <c r="N509" i="9"/>
  <c r="O509" i="9"/>
  <c r="P509" i="9"/>
  <c r="Q509" i="9"/>
  <c r="R509" i="9"/>
  <c r="S509" i="9"/>
  <c r="T509" i="9"/>
  <c r="U509" i="9"/>
  <c r="V509" i="9"/>
  <c r="W509" i="9"/>
  <c r="X509" i="9"/>
  <c r="Y509" i="9"/>
  <c r="Z509" i="9"/>
  <c r="AA509" i="9"/>
  <c r="AB509" i="9"/>
  <c r="AC509" i="9"/>
  <c r="AD509" i="9"/>
  <c r="AE509" i="9"/>
  <c r="AF509" i="9"/>
  <c r="AG509" i="9"/>
  <c r="AH509" i="9"/>
  <c r="AI509" i="9"/>
  <c r="AJ509" i="9"/>
  <c r="AK509" i="9"/>
  <c r="AL509" i="9"/>
  <c r="AM509" i="9"/>
  <c r="AN509" i="9"/>
  <c r="K510" i="9"/>
  <c r="L510" i="9"/>
  <c r="M510" i="9"/>
  <c r="N510" i="9"/>
  <c r="O510" i="9"/>
  <c r="P510" i="9"/>
  <c r="Q510" i="9"/>
  <c r="R510" i="9"/>
  <c r="S510" i="9"/>
  <c r="T510" i="9"/>
  <c r="U510" i="9"/>
  <c r="V510" i="9"/>
  <c r="W510" i="9"/>
  <c r="X510" i="9"/>
  <c r="Y510" i="9"/>
  <c r="Z510" i="9"/>
  <c r="AA510" i="9"/>
  <c r="AB510" i="9"/>
  <c r="AC510" i="9"/>
  <c r="AD510" i="9"/>
  <c r="AE510" i="9"/>
  <c r="AF510" i="9"/>
  <c r="AG510" i="9"/>
  <c r="AH510" i="9"/>
  <c r="AI510" i="9"/>
  <c r="AJ510" i="9"/>
  <c r="AK510" i="9"/>
  <c r="AL510" i="9"/>
  <c r="AM510" i="9"/>
  <c r="AN510" i="9"/>
  <c r="K511" i="9"/>
  <c r="L511" i="9"/>
  <c r="M511" i="9"/>
  <c r="N511" i="9"/>
  <c r="O511" i="9"/>
  <c r="P511" i="9"/>
  <c r="Q511" i="9"/>
  <c r="R511" i="9"/>
  <c r="S511" i="9"/>
  <c r="T511" i="9"/>
  <c r="U511" i="9"/>
  <c r="V511" i="9"/>
  <c r="W511" i="9"/>
  <c r="X511" i="9"/>
  <c r="Y511" i="9"/>
  <c r="Z511" i="9"/>
  <c r="AA511" i="9"/>
  <c r="AB511" i="9"/>
  <c r="AC511" i="9"/>
  <c r="AD511" i="9"/>
  <c r="AE511" i="9"/>
  <c r="AF511" i="9"/>
  <c r="AG511" i="9"/>
  <c r="AH511" i="9"/>
  <c r="AI511" i="9"/>
  <c r="AJ511" i="9"/>
  <c r="AK511" i="9"/>
  <c r="AL511" i="9"/>
  <c r="AM511" i="9"/>
  <c r="AN511" i="9"/>
  <c r="K512" i="9"/>
  <c r="L512" i="9"/>
  <c r="M512" i="9"/>
  <c r="N512" i="9"/>
  <c r="O512" i="9"/>
  <c r="P512" i="9"/>
  <c r="Q512" i="9"/>
  <c r="R512" i="9"/>
  <c r="S512" i="9"/>
  <c r="T512" i="9"/>
  <c r="U512" i="9"/>
  <c r="V512" i="9"/>
  <c r="W512" i="9"/>
  <c r="X512" i="9"/>
  <c r="Y512" i="9"/>
  <c r="Z512" i="9"/>
  <c r="AA512" i="9"/>
  <c r="AB512" i="9"/>
  <c r="AC512" i="9"/>
  <c r="AD512" i="9"/>
  <c r="AE512" i="9"/>
  <c r="AF512" i="9"/>
  <c r="AG512" i="9"/>
  <c r="AH512" i="9"/>
  <c r="AI512" i="9"/>
  <c r="AJ512" i="9"/>
  <c r="AK512" i="9"/>
  <c r="AL512" i="9"/>
  <c r="AM512" i="9"/>
  <c r="AN512" i="9"/>
  <c r="K513" i="9"/>
  <c r="L513" i="9"/>
  <c r="M513" i="9"/>
  <c r="N513" i="9"/>
  <c r="O513" i="9"/>
  <c r="P513" i="9"/>
  <c r="Q513" i="9"/>
  <c r="R513" i="9"/>
  <c r="S513" i="9"/>
  <c r="T513" i="9"/>
  <c r="U513" i="9"/>
  <c r="V513" i="9"/>
  <c r="W513" i="9"/>
  <c r="X513" i="9"/>
  <c r="Y513" i="9"/>
  <c r="Z513" i="9"/>
  <c r="AA513" i="9"/>
  <c r="AB513" i="9"/>
  <c r="AC513" i="9"/>
  <c r="AD513" i="9"/>
  <c r="AE513" i="9"/>
  <c r="AF513" i="9"/>
  <c r="AG513" i="9"/>
  <c r="AH513" i="9"/>
  <c r="AI513" i="9"/>
  <c r="AJ513" i="9"/>
  <c r="AK513" i="9"/>
  <c r="AL513" i="9"/>
  <c r="AM513" i="9"/>
  <c r="AN513" i="9"/>
  <c r="K514" i="9"/>
  <c r="L514" i="9"/>
  <c r="M514" i="9"/>
  <c r="N514" i="9"/>
  <c r="O514" i="9"/>
  <c r="P514" i="9"/>
  <c r="Q514" i="9"/>
  <c r="R514" i="9"/>
  <c r="S514" i="9"/>
  <c r="T514" i="9"/>
  <c r="U514" i="9"/>
  <c r="V514" i="9"/>
  <c r="W514" i="9"/>
  <c r="X514" i="9"/>
  <c r="Y514" i="9"/>
  <c r="Z514" i="9"/>
  <c r="AA514" i="9"/>
  <c r="AB514" i="9"/>
  <c r="AC514" i="9"/>
  <c r="AD514" i="9"/>
  <c r="AE514" i="9"/>
  <c r="AF514" i="9"/>
  <c r="AG514" i="9"/>
  <c r="AH514" i="9"/>
  <c r="AI514" i="9"/>
  <c r="AJ514" i="9"/>
  <c r="AK514" i="9"/>
  <c r="AL514" i="9"/>
  <c r="AM514" i="9"/>
  <c r="AN514" i="9"/>
  <c r="K515" i="9"/>
  <c r="L515" i="9"/>
  <c r="M515" i="9"/>
  <c r="N515" i="9"/>
  <c r="O515" i="9"/>
  <c r="P515" i="9"/>
  <c r="Q515" i="9"/>
  <c r="R515" i="9"/>
  <c r="S515" i="9"/>
  <c r="T515" i="9"/>
  <c r="U515" i="9"/>
  <c r="V515" i="9"/>
  <c r="W515" i="9"/>
  <c r="X515" i="9"/>
  <c r="Y515" i="9"/>
  <c r="Z515" i="9"/>
  <c r="AA515" i="9"/>
  <c r="AB515" i="9"/>
  <c r="AC515" i="9"/>
  <c r="AD515" i="9"/>
  <c r="AE515" i="9"/>
  <c r="AF515" i="9"/>
  <c r="AG515" i="9"/>
  <c r="AH515" i="9"/>
  <c r="AI515" i="9"/>
  <c r="AJ515" i="9"/>
  <c r="AK515" i="9"/>
  <c r="AL515" i="9"/>
  <c r="AM515" i="9"/>
  <c r="AN515" i="9"/>
  <c r="K516" i="9"/>
  <c r="L516" i="9"/>
  <c r="M516" i="9"/>
  <c r="N516" i="9"/>
  <c r="O516" i="9"/>
  <c r="P516" i="9"/>
  <c r="Q516" i="9"/>
  <c r="R516" i="9"/>
  <c r="S516" i="9"/>
  <c r="T516" i="9"/>
  <c r="U516" i="9"/>
  <c r="V516" i="9"/>
  <c r="W516" i="9"/>
  <c r="X516" i="9"/>
  <c r="Y516" i="9"/>
  <c r="Z516" i="9"/>
  <c r="AA516" i="9"/>
  <c r="AB516" i="9"/>
  <c r="AC516" i="9"/>
  <c r="AD516" i="9"/>
  <c r="AE516" i="9"/>
  <c r="AF516" i="9"/>
  <c r="AG516" i="9"/>
  <c r="AH516" i="9"/>
  <c r="AI516" i="9"/>
  <c r="AJ516" i="9"/>
  <c r="AK516" i="9"/>
  <c r="AL516" i="9"/>
  <c r="AM516" i="9"/>
  <c r="AN516" i="9"/>
  <c r="K517" i="9"/>
  <c r="L517" i="9"/>
  <c r="M517" i="9"/>
  <c r="N517" i="9"/>
  <c r="O517" i="9"/>
  <c r="P517" i="9"/>
  <c r="Q517" i="9"/>
  <c r="R517" i="9"/>
  <c r="S517" i="9"/>
  <c r="T517" i="9"/>
  <c r="U517" i="9"/>
  <c r="V517" i="9"/>
  <c r="W517" i="9"/>
  <c r="X517" i="9"/>
  <c r="Y517" i="9"/>
  <c r="Z517" i="9"/>
  <c r="AA517" i="9"/>
  <c r="AB517" i="9"/>
  <c r="AC517" i="9"/>
  <c r="AD517" i="9"/>
  <c r="AE517" i="9"/>
  <c r="AF517" i="9"/>
  <c r="AG517" i="9"/>
  <c r="AH517" i="9"/>
  <c r="AI517" i="9"/>
  <c r="AJ517" i="9"/>
  <c r="AK517" i="9"/>
  <c r="AL517" i="9"/>
  <c r="AM517" i="9"/>
  <c r="AN517" i="9"/>
  <c r="K518" i="9"/>
  <c r="L518" i="9"/>
  <c r="M518" i="9"/>
  <c r="N518" i="9"/>
  <c r="O518" i="9"/>
  <c r="P518" i="9"/>
  <c r="Q518" i="9"/>
  <c r="R518" i="9"/>
  <c r="S518" i="9"/>
  <c r="T518" i="9"/>
  <c r="U518" i="9"/>
  <c r="V518" i="9"/>
  <c r="W518" i="9"/>
  <c r="X518" i="9"/>
  <c r="Y518" i="9"/>
  <c r="Z518" i="9"/>
  <c r="AA518" i="9"/>
  <c r="AB518" i="9"/>
  <c r="AC518" i="9"/>
  <c r="AD518" i="9"/>
  <c r="AE518" i="9"/>
  <c r="AF518" i="9"/>
  <c r="AG518" i="9"/>
  <c r="AH518" i="9"/>
  <c r="AI518" i="9"/>
  <c r="AJ518" i="9"/>
  <c r="AK518" i="9"/>
  <c r="AL518" i="9"/>
  <c r="AM518" i="9"/>
  <c r="AN518" i="9"/>
  <c r="K519" i="9"/>
  <c r="L519" i="9"/>
  <c r="M519" i="9"/>
  <c r="N519" i="9"/>
  <c r="O519" i="9"/>
  <c r="P519" i="9"/>
  <c r="Q519" i="9"/>
  <c r="R519" i="9"/>
  <c r="S519" i="9"/>
  <c r="T519" i="9"/>
  <c r="U519" i="9"/>
  <c r="V519" i="9"/>
  <c r="W519" i="9"/>
  <c r="X519" i="9"/>
  <c r="Y519" i="9"/>
  <c r="Z519" i="9"/>
  <c r="AA519" i="9"/>
  <c r="AB519" i="9"/>
  <c r="AC519" i="9"/>
  <c r="AD519" i="9"/>
  <c r="AE519" i="9"/>
  <c r="AF519" i="9"/>
  <c r="AG519" i="9"/>
  <c r="AH519" i="9"/>
  <c r="AI519" i="9"/>
  <c r="AJ519" i="9"/>
  <c r="AK519" i="9"/>
  <c r="AL519" i="9"/>
  <c r="AM519" i="9"/>
  <c r="AN519" i="9"/>
  <c r="K520" i="9"/>
  <c r="L520" i="9"/>
  <c r="M520" i="9"/>
  <c r="N520" i="9"/>
  <c r="O520" i="9"/>
  <c r="P520" i="9"/>
  <c r="Q520" i="9"/>
  <c r="R520" i="9"/>
  <c r="S520" i="9"/>
  <c r="T520" i="9"/>
  <c r="U520" i="9"/>
  <c r="V520" i="9"/>
  <c r="W520" i="9"/>
  <c r="X520" i="9"/>
  <c r="Y520" i="9"/>
  <c r="Z520" i="9"/>
  <c r="AA520" i="9"/>
  <c r="AB520" i="9"/>
  <c r="AC520" i="9"/>
  <c r="AD520" i="9"/>
  <c r="AE520" i="9"/>
  <c r="AF520" i="9"/>
  <c r="AG520" i="9"/>
  <c r="AH520" i="9"/>
  <c r="AI520" i="9"/>
  <c r="AJ520" i="9"/>
  <c r="AK520" i="9"/>
  <c r="AL520" i="9"/>
  <c r="AM520" i="9"/>
  <c r="AN520" i="9"/>
  <c r="K521" i="9"/>
  <c r="L521" i="9"/>
  <c r="M521" i="9"/>
  <c r="N521" i="9"/>
  <c r="O521" i="9"/>
  <c r="P521" i="9"/>
  <c r="Q521" i="9"/>
  <c r="R521" i="9"/>
  <c r="S521" i="9"/>
  <c r="T521" i="9"/>
  <c r="U521" i="9"/>
  <c r="V521" i="9"/>
  <c r="W521" i="9"/>
  <c r="X521" i="9"/>
  <c r="Y521" i="9"/>
  <c r="Z521" i="9"/>
  <c r="AA521" i="9"/>
  <c r="AB521" i="9"/>
  <c r="AC521" i="9"/>
  <c r="AD521" i="9"/>
  <c r="AE521" i="9"/>
  <c r="AF521" i="9"/>
  <c r="AG521" i="9"/>
  <c r="AH521" i="9"/>
  <c r="AI521" i="9"/>
  <c r="AJ521" i="9"/>
  <c r="AK521" i="9"/>
  <c r="AL521" i="9"/>
  <c r="AM521" i="9"/>
  <c r="AN521" i="9"/>
  <c r="K522" i="9"/>
  <c r="L522" i="9"/>
  <c r="M522" i="9"/>
  <c r="N522" i="9"/>
  <c r="O522" i="9"/>
  <c r="P522" i="9"/>
  <c r="Q522" i="9"/>
  <c r="R522" i="9"/>
  <c r="S522" i="9"/>
  <c r="T522" i="9"/>
  <c r="U522" i="9"/>
  <c r="V522" i="9"/>
  <c r="W522" i="9"/>
  <c r="X522" i="9"/>
  <c r="Y522" i="9"/>
  <c r="Z522" i="9"/>
  <c r="AA522" i="9"/>
  <c r="AB522" i="9"/>
  <c r="AC522" i="9"/>
  <c r="AD522" i="9"/>
  <c r="AE522" i="9"/>
  <c r="AF522" i="9"/>
  <c r="AG522" i="9"/>
  <c r="AH522" i="9"/>
  <c r="AI522" i="9"/>
  <c r="AJ522" i="9"/>
  <c r="AK522" i="9"/>
  <c r="AL522" i="9"/>
  <c r="AM522" i="9"/>
  <c r="AN522" i="9"/>
  <c r="K523" i="9"/>
  <c r="L523" i="9"/>
  <c r="M523" i="9"/>
  <c r="N523" i="9"/>
  <c r="O523" i="9"/>
  <c r="P523" i="9"/>
  <c r="Q523" i="9"/>
  <c r="R523" i="9"/>
  <c r="S523" i="9"/>
  <c r="T523" i="9"/>
  <c r="U523" i="9"/>
  <c r="V523" i="9"/>
  <c r="W523" i="9"/>
  <c r="X523" i="9"/>
  <c r="Y523" i="9"/>
  <c r="Z523" i="9"/>
  <c r="AA523" i="9"/>
  <c r="AB523" i="9"/>
  <c r="AC523" i="9"/>
  <c r="AD523" i="9"/>
  <c r="AE523" i="9"/>
  <c r="AF523" i="9"/>
  <c r="AG523" i="9"/>
  <c r="AH523" i="9"/>
  <c r="AI523" i="9"/>
  <c r="AJ523" i="9"/>
  <c r="AK523" i="9"/>
  <c r="AL523" i="9"/>
  <c r="AM523" i="9"/>
  <c r="AN523" i="9"/>
  <c r="K524" i="9"/>
  <c r="L524" i="9"/>
  <c r="M524" i="9"/>
  <c r="N524" i="9"/>
  <c r="O524" i="9"/>
  <c r="P524" i="9"/>
  <c r="Q524" i="9"/>
  <c r="R524" i="9"/>
  <c r="S524" i="9"/>
  <c r="T524" i="9"/>
  <c r="U524" i="9"/>
  <c r="V524" i="9"/>
  <c r="W524" i="9"/>
  <c r="X524" i="9"/>
  <c r="Y524" i="9"/>
  <c r="Z524" i="9"/>
  <c r="AA524" i="9"/>
  <c r="AB524" i="9"/>
  <c r="AC524" i="9"/>
  <c r="AD524" i="9"/>
  <c r="AE524" i="9"/>
  <c r="AF524" i="9"/>
  <c r="AG524" i="9"/>
  <c r="AH524" i="9"/>
  <c r="AI524" i="9"/>
  <c r="AJ524" i="9"/>
  <c r="AK524" i="9"/>
  <c r="AL524" i="9"/>
  <c r="AM524" i="9"/>
  <c r="AN524" i="9"/>
  <c r="K525" i="9"/>
  <c r="L525" i="9"/>
  <c r="M525" i="9"/>
  <c r="N525" i="9"/>
  <c r="O525" i="9"/>
  <c r="P525" i="9"/>
  <c r="Q525" i="9"/>
  <c r="R525" i="9"/>
  <c r="S525" i="9"/>
  <c r="T525" i="9"/>
  <c r="U525" i="9"/>
  <c r="V525" i="9"/>
  <c r="W525" i="9"/>
  <c r="X525" i="9"/>
  <c r="Y525" i="9"/>
  <c r="Z525" i="9"/>
  <c r="AA525" i="9"/>
  <c r="AB525" i="9"/>
  <c r="AC525" i="9"/>
  <c r="AD525" i="9"/>
  <c r="AE525" i="9"/>
  <c r="AF525" i="9"/>
  <c r="AG525" i="9"/>
  <c r="AH525" i="9"/>
  <c r="AI525" i="9"/>
  <c r="AJ525" i="9"/>
  <c r="AK525" i="9"/>
  <c r="AL525" i="9"/>
  <c r="AM525" i="9"/>
  <c r="AN525" i="9"/>
  <c r="K526" i="9"/>
  <c r="L526" i="9"/>
  <c r="M526" i="9"/>
  <c r="N526" i="9"/>
  <c r="O526" i="9"/>
  <c r="P526" i="9"/>
  <c r="Q526" i="9"/>
  <c r="R526" i="9"/>
  <c r="S526" i="9"/>
  <c r="T526" i="9"/>
  <c r="U526" i="9"/>
  <c r="V526" i="9"/>
  <c r="W526" i="9"/>
  <c r="X526" i="9"/>
  <c r="Y526" i="9"/>
  <c r="Z526" i="9"/>
  <c r="AA526" i="9"/>
  <c r="AB526" i="9"/>
  <c r="AC526" i="9"/>
  <c r="AD526" i="9"/>
  <c r="AE526" i="9"/>
  <c r="AF526" i="9"/>
  <c r="AG526" i="9"/>
  <c r="AH526" i="9"/>
  <c r="AI526" i="9"/>
  <c r="AJ526" i="9"/>
  <c r="AK526" i="9"/>
  <c r="AL526" i="9"/>
  <c r="AM526" i="9"/>
  <c r="AN526" i="9"/>
  <c r="K527" i="9"/>
  <c r="L527" i="9"/>
  <c r="M527" i="9"/>
  <c r="N527" i="9"/>
  <c r="O527" i="9"/>
  <c r="P527" i="9"/>
  <c r="Q527" i="9"/>
  <c r="R527" i="9"/>
  <c r="S527" i="9"/>
  <c r="T527" i="9"/>
  <c r="U527" i="9"/>
  <c r="V527" i="9"/>
  <c r="W527" i="9"/>
  <c r="X527" i="9"/>
  <c r="Y527" i="9"/>
  <c r="Z527" i="9"/>
  <c r="AA527" i="9"/>
  <c r="AB527" i="9"/>
  <c r="AC527" i="9"/>
  <c r="AD527" i="9"/>
  <c r="AE527" i="9"/>
  <c r="AF527" i="9"/>
  <c r="AG527" i="9"/>
  <c r="AH527" i="9"/>
  <c r="AI527" i="9"/>
  <c r="AJ527" i="9"/>
  <c r="AK527" i="9"/>
  <c r="AL527" i="9"/>
  <c r="AM527" i="9"/>
  <c r="AN527" i="9"/>
  <c r="K528" i="9"/>
  <c r="L528" i="9"/>
  <c r="M528" i="9"/>
  <c r="N528" i="9"/>
  <c r="O528" i="9"/>
  <c r="P528" i="9"/>
  <c r="Q528" i="9"/>
  <c r="R528" i="9"/>
  <c r="S528" i="9"/>
  <c r="T528" i="9"/>
  <c r="U528" i="9"/>
  <c r="V528" i="9"/>
  <c r="W528" i="9"/>
  <c r="X528" i="9"/>
  <c r="Y528" i="9"/>
  <c r="Z528" i="9"/>
  <c r="AA528" i="9"/>
  <c r="AB528" i="9"/>
  <c r="AC528" i="9"/>
  <c r="AD528" i="9"/>
  <c r="AE528" i="9"/>
  <c r="AF528" i="9"/>
  <c r="AG528" i="9"/>
  <c r="AH528" i="9"/>
  <c r="AI528" i="9"/>
  <c r="AJ528" i="9"/>
  <c r="AK528" i="9"/>
  <c r="AL528" i="9"/>
  <c r="AM528" i="9"/>
  <c r="AN528" i="9"/>
  <c r="K529" i="9"/>
  <c r="L529" i="9"/>
  <c r="M529" i="9"/>
  <c r="N529" i="9"/>
  <c r="O529" i="9"/>
  <c r="P529" i="9"/>
  <c r="Q529" i="9"/>
  <c r="R529" i="9"/>
  <c r="S529" i="9"/>
  <c r="T529" i="9"/>
  <c r="U529" i="9"/>
  <c r="V529" i="9"/>
  <c r="W529" i="9"/>
  <c r="X529" i="9"/>
  <c r="Y529" i="9"/>
  <c r="Z529" i="9"/>
  <c r="AA529" i="9"/>
  <c r="AB529" i="9"/>
  <c r="AC529" i="9"/>
  <c r="AD529" i="9"/>
  <c r="AE529" i="9"/>
  <c r="AF529" i="9"/>
  <c r="AG529" i="9"/>
  <c r="AH529" i="9"/>
  <c r="AI529" i="9"/>
  <c r="AJ529" i="9"/>
  <c r="AK529" i="9"/>
  <c r="AL529" i="9"/>
  <c r="AM529" i="9"/>
  <c r="AN529" i="9"/>
  <c r="K530" i="9"/>
  <c r="L530" i="9"/>
  <c r="M530" i="9"/>
  <c r="N530" i="9"/>
  <c r="O530" i="9"/>
  <c r="P530" i="9"/>
  <c r="Q530" i="9"/>
  <c r="R530" i="9"/>
  <c r="S530" i="9"/>
  <c r="T530" i="9"/>
  <c r="U530" i="9"/>
  <c r="V530" i="9"/>
  <c r="W530" i="9"/>
  <c r="X530" i="9"/>
  <c r="Y530" i="9"/>
  <c r="Z530" i="9"/>
  <c r="AA530" i="9"/>
  <c r="AB530" i="9"/>
  <c r="AC530" i="9"/>
  <c r="AD530" i="9"/>
  <c r="AE530" i="9"/>
  <c r="AF530" i="9"/>
  <c r="AG530" i="9"/>
  <c r="AH530" i="9"/>
  <c r="AI530" i="9"/>
  <c r="AJ530" i="9"/>
  <c r="AK530" i="9"/>
  <c r="AL530" i="9"/>
  <c r="AM530" i="9"/>
  <c r="AN530" i="9"/>
  <c r="K531" i="9"/>
  <c r="L531" i="9"/>
  <c r="M531" i="9"/>
  <c r="N531" i="9"/>
  <c r="O531" i="9"/>
  <c r="P531" i="9"/>
  <c r="Q531" i="9"/>
  <c r="R531" i="9"/>
  <c r="S531" i="9"/>
  <c r="T531" i="9"/>
  <c r="U531" i="9"/>
  <c r="V531" i="9"/>
  <c r="W531" i="9"/>
  <c r="X531" i="9"/>
  <c r="Y531" i="9"/>
  <c r="Z531" i="9"/>
  <c r="AA531" i="9"/>
  <c r="AB531" i="9"/>
  <c r="AC531" i="9"/>
  <c r="AD531" i="9"/>
  <c r="AE531" i="9"/>
  <c r="AF531" i="9"/>
  <c r="AG531" i="9"/>
  <c r="AH531" i="9"/>
  <c r="AI531" i="9"/>
  <c r="AJ531" i="9"/>
  <c r="AK531" i="9"/>
  <c r="AL531" i="9"/>
  <c r="AM531" i="9"/>
  <c r="AN531" i="9"/>
  <c r="K532" i="9"/>
  <c r="L532" i="9"/>
  <c r="M532" i="9"/>
  <c r="N532" i="9"/>
  <c r="O532" i="9"/>
  <c r="P532" i="9"/>
  <c r="Q532" i="9"/>
  <c r="R532" i="9"/>
  <c r="S532" i="9"/>
  <c r="T532" i="9"/>
  <c r="U532" i="9"/>
  <c r="V532" i="9"/>
  <c r="W532" i="9"/>
  <c r="X532" i="9"/>
  <c r="Y532" i="9"/>
  <c r="Z532" i="9"/>
  <c r="AA532" i="9"/>
  <c r="AB532" i="9"/>
  <c r="AC532" i="9"/>
  <c r="AD532" i="9"/>
  <c r="AE532" i="9"/>
  <c r="AF532" i="9"/>
  <c r="AG532" i="9"/>
  <c r="AH532" i="9"/>
  <c r="AI532" i="9"/>
  <c r="AJ532" i="9"/>
  <c r="AK532" i="9"/>
  <c r="AL532" i="9"/>
  <c r="AM532" i="9"/>
  <c r="AN532" i="9"/>
  <c r="K533" i="9"/>
  <c r="L533" i="9"/>
  <c r="M533" i="9"/>
  <c r="N533" i="9"/>
  <c r="O533" i="9"/>
  <c r="P533" i="9"/>
  <c r="Q533" i="9"/>
  <c r="R533" i="9"/>
  <c r="S533" i="9"/>
  <c r="T533" i="9"/>
  <c r="U533" i="9"/>
  <c r="V533" i="9"/>
  <c r="W533" i="9"/>
  <c r="X533" i="9"/>
  <c r="Y533" i="9"/>
  <c r="Z533" i="9"/>
  <c r="AA533" i="9"/>
  <c r="AB533" i="9"/>
  <c r="AC533" i="9"/>
  <c r="AD533" i="9"/>
  <c r="AE533" i="9"/>
  <c r="AF533" i="9"/>
  <c r="AG533" i="9"/>
  <c r="AH533" i="9"/>
  <c r="AI533" i="9"/>
  <c r="AJ533" i="9"/>
  <c r="AK533" i="9"/>
  <c r="AL533" i="9"/>
  <c r="AM533" i="9"/>
  <c r="AN533" i="9"/>
  <c r="K534" i="9"/>
  <c r="L534" i="9"/>
  <c r="M534" i="9"/>
  <c r="N534" i="9"/>
  <c r="O534" i="9"/>
  <c r="P534" i="9"/>
  <c r="Q534" i="9"/>
  <c r="R534" i="9"/>
  <c r="S534" i="9"/>
  <c r="T534" i="9"/>
  <c r="U534" i="9"/>
  <c r="V534" i="9"/>
  <c r="W534" i="9"/>
  <c r="X534" i="9"/>
  <c r="Y534" i="9"/>
  <c r="Z534" i="9"/>
  <c r="AA534" i="9"/>
  <c r="AB534" i="9"/>
  <c r="AC534" i="9"/>
  <c r="AD534" i="9"/>
  <c r="AE534" i="9"/>
  <c r="AF534" i="9"/>
  <c r="AG534" i="9"/>
  <c r="AH534" i="9"/>
  <c r="AI534" i="9"/>
  <c r="AJ534" i="9"/>
  <c r="AK534" i="9"/>
  <c r="AL534" i="9"/>
  <c r="AM534" i="9"/>
  <c r="AN534" i="9"/>
  <c r="K535" i="9"/>
  <c r="L535" i="9"/>
  <c r="M535" i="9"/>
  <c r="N535" i="9"/>
  <c r="O535" i="9"/>
  <c r="P535" i="9"/>
  <c r="Q535" i="9"/>
  <c r="R535" i="9"/>
  <c r="S535" i="9"/>
  <c r="T535" i="9"/>
  <c r="U535" i="9"/>
  <c r="V535" i="9"/>
  <c r="W535" i="9"/>
  <c r="X535" i="9"/>
  <c r="Y535" i="9"/>
  <c r="Z535" i="9"/>
  <c r="AA535" i="9"/>
  <c r="AB535" i="9"/>
  <c r="AC535" i="9"/>
  <c r="AD535" i="9"/>
  <c r="AE535" i="9"/>
  <c r="AF535" i="9"/>
  <c r="AG535" i="9"/>
  <c r="AH535" i="9"/>
  <c r="AI535" i="9"/>
  <c r="AJ535" i="9"/>
  <c r="AK535" i="9"/>
  <c r="AL535" i="9"/>
  <c r="AM535" i="9"/>
  <c r="AN535" i="9"/>
  <c r="K536" i="9"/>
  <c r="L536" i="9"/>
  <c r="M536" i="9"/>
  <c r="N536" i="9"/>
  <c r="O536" i="9"/>
  <c r="P536" i="9"/>
  <c r="Q536" i="9"/>
  <c r="R536" i="9"/>
  <c r="S536" i="9"/>
  <c r="T536" i="9"/>
  <c r="U536" i="9"/>
  <c r="V536" i="9"/>
  <c r="W536" i="9"/>
  <c r="X536" i="9"/>
  <c r="Y536" i="9"/>
  <c r="Z536" i="9"/>
  <c r="AA536" i="9"/>
  <c r="AB536" i="9"/>
  <c r="AC536" i="9"/>
  <c r="AD536" i="9"/>
  <c r="AE536" i="9"/>
  <c r="AF536" i="9"/>
  <c r="AG536" i="9"/>
  <c r="AH536" i="9"/>
  <c r="AI536" i="9"/>
  <c r="AJ536" i="9"/>
  <c r="AK536" i="9"/>
  <c r="AL536" i="9"/>
  <c r="AM536" i="9"/>
  <c r="AN536" i="9"/>
  <c r="K537" i="9"/>
  <c r="L537" i="9"/>
  <c r="M537" i="9"/>
  <c r="N537" i="9"/>
  <c r="O537" i="9"/>
  <c r="P537" i="9"/>
  <c r="Q537" i="9"/>
  <c r="R537" i="9"/>
  <c r="S537" i="9"/>
  <c r="T537" i="9"/>
  <c r="U537" i="9"/>
  <c r="V537" i="9"/>
  <c r="W537" i="9"/>
  <c r="X537" i="9"/>
  <c r="Y537" i="9"/>
  <c r="Z537" i="9"/>
  <c r="AA537" i="9"/>
  <c r="AB537" i="9"/>
  <c r="AC537" i="9"/>
  <c r="AD537" i="9"/>
  <c r="AE537" i="9"/>
  <c r="AF537" i="9"/>
  <c r="AG537" i="9"/>
  <c r="AH537" i="9"/>
  <c r="AI537" i="9"/>
  <c r="AJ537" i="9"/>
  <c r="AK537" i="9"/>
  <c r="AL537" i="9"/>
  <c r="AM537" i="9"/>
  <c r="AN537" i="9"/>
  <c r="K538" i="9"/>
  <c r="L538" i="9"/>
  <c r="M538" i="9"/>
  <c r="N538" i="9"/>
  <c r="O538" i="9"/>
  <c r="P538" i="9"/>
  <c r="Q538" i="9"/>
  <c r="R538" i="9"/>
  <c r="S538" i="9"/>
  <c r="T538" i="9"/>
  <c r="U538" i="9"/>
  <c r="V538" i="9"/>
  <c r="W538" i="9"/>
  <c r="X538" i="9"/>
  <c r="Y538" i="9"/>
  <c r="Z538" i="9"/>
  <c r="AA538" i="9"/>
  <c r="AB538" i="9"/>
  <c r="AC538" i="9"/>
  <c r="AD538" i="9"/>
  <c r="AE538" i="9"/>
  <c r="AF538" i="9"/>
  <c r="AG538" i="9"/>
  <c r="AH538" i="9"/>
  <c r="AI538" i="9"/>
  <c r="AJ538" i="9"/>
  <c r="AK538" i="9"/>
  <c r="AL538" i="9"/>
  <c r="AM538" i="9"/>
  <c r="AN538" i="9"/>
  <c r="K539" i="9"/>
  <c r="L539" i="9"/>
  <c r="M539" i="9"/>
  <c r="N539" i="9"/>
  <c r="O539" i="9"/>
  <c r="P539" i="9"/>
  <c r="Q539" i="9"/>
  <c r="R539" i="9"/>
  <c r="S539" i="9"/>
  <c r="T539" i="9"/>
  <c r="U539" i="9"/>
  <c r="V539" i="9"/>
  <c r="W539" i="9"/>
  <c r="X539" i="9"/>
  <c r="Y539" i="9"/>
  <c r="Z539" i="9"/>
  <c r="AA539" i="9"/>
  <c r="AB539" i="9"/>
  <c r="AC539" i="9"/>
  <c r="AD539" i="9"/>
  <c r="AE539" i="9"/>
  <c r="AF539" i="9"/>
  <c r="AG539" i="9"/>
  <c r="AH539" i="9"/>
  <c r="AI539" i="9"/>
  <c r="AJ539" i="9"/>
  <c r="AK539" i="9"/>
  <c r="AL539" i="9"/>
  <c r="AM539" i="9"/>
  <c r="AN539" i="9"/>
  <c r="K540" i="9"/>
  <c r="L540" i="9"/>
  <c r="M540" i="9"/>
  <c r="N540" i="9"/>
  <c r="O540" i="9"/>
  <c r="P540" i="9"/>
  <c r="Q540" i="9"/>
  <c r="R540" i="9"/>
  <c r="S540" i="9"/>
  <c r="T540" i="9"/>
  <c r="U540" i="9"/>
  <c r="V540" i="9"/>
  <c r="W540" i="9"/>
  <c r="X540" i="9"/>
  <c r="Y540" i="9"/>
  <c r="Z540" i="9"/>
  <c r="AA540" i="9"/>
  <c r="AB540" i="9"/>
  <c r="AC540" i="9"/>
  <c r="AD540" i="9"/>
  <c r="AE540" i="9"/>
  <c r="AF540" i="9"/>
  <c r="AG540" i="9"/>
  <c r="AH540" i="9"/>
  <c r="AI540" i="9"/>
  <c r="AJ540" i="9"/>
  <c r="AK540" i="9"/>
  <c r="AL540" i="9"/>
  <c r="AM540" i="9"/>
  <c r="AN540" i="9"/>
  <c r="K541" i="9"/>
  <c r="L541" i="9"/>
  <c r="M541" i="9"/>
  <c r="N541" i="9"/>
  <c r="O541" i="9"/>
  <c r="P541" i="9"/>
  <c r="Q541" i="9"/>
  <c r="R541" i="9"/>
  <c r="S541" i="9"/>
  <c r="T541" i="9"/>
  <c r="U541" i="9"/>
  <c r="V541" i="9"/>
  <c r="W541" i="9"/>
  <c r="X541" i="9"/>
  <c r="Y541" i="9"/>
  <c r="Z541" i="9"/>
  <c r="AA541" i="9"/>
  <c r="AB541" i="9"/>
  <c r="AC541" i="9"/>
  <c r="AD541" i="9"/>
  <c r="AE541" i="9"/>
  <c r="AF541" i="9"/>
  <c r="AG541" i="9"/>
  <c r="AH541" i="9"/>
  <c r="AI541" i="9"/>
  <c r="AJ541" i="9"/>
  <c r="AK541" i="9"/>
  <c r="AL541" i="9"/>
  <c r="AM541" i="9"/>
  <c r="AN541" i="9"/>
  <c r="K542" i="9"/>
  <c r="L542" i="9"/>
  <c r="M542" i="9"/>
  <c r="N542" i="9"/>
  <c r="O542" i="9"/>
  <c r="P542" i="9"/>
  <c r="Q542" i="9"/>
  <c r="R542" i="9"/>
  <c r="S542" i="9"/>
  <c r="T542" i="9"/>
  <c r="U542" i="9"/>
  <c r="V542" i="9"/>
  <c r="W542" i="9"/>
  <c r="X542" i="9"/>
  <c r="Y542" i="9"/>
  <c r="Z542" i="9"/>
  <c r="AA542" i="9"/>
  <c r="AB542" i="9"/>
  <c r="AC542" i="9"/>
  <c r="AD542" i="9"/>
  <c r="AE542" i="9"/>
  <c r="AF542" i="9"/>
  <c r="AG542" i="9"/>
  <c r="AH542" i="9"/>
  <c r="AI542" i="9"/>
  <c r="AJ542" i="9"/>
  <c r="AK542" i="9"/>
  <c r="AL542" i="9"/>
  <c r="AM542" i="9"/>
  <c r="AN542" i="9"/>
  <c r="K543" i="9"/>
  <c r="L543" i="9"/>
  <c r="M543" i="9"/>
  <c r="N543" i="9"/>
  <c r="O543" i="9"/>
  <c r="P543" i="9"/>
  <c r="Q543" i="9"/>
  <c r="R543" i="9"/>
  <c r="S543" i="9"/>
  <c r="T543" i="9"/>
  <c r="U543" i="9"/>
  <c r="V543" i="9"/>
  <c r="W543" i="9"/>
  <c r="X543" i="9"/>
  <c r="Y543" i="9"/>
  <c r="Z543" i="9"/>
  <c r="AA543" i="9"/>
  <c r="AB543" i="9"/>
  <c r="AC543" i="9"/>
  <c r="AD543" i="9"/>
  <c r="AE543" i="9"/>
  <c r="AF543" i="9"/>
  <c r="AG543" i="9"/>
  <c r="AH543" i="9"/>
  <c r="AI543" i="9"/>
  <c r="AJ543" i="9"/>
  <c r="AK543" i="9"/>
  <c r="AL543" i="9"/>
  <c r="AM543" i="9"/>
  <c r="AN543" i="9"/>
  <c r="K544" i="9"/>
  <c r="L544" i="9"/>
  <c r="M544" i="9"/>
  <c r="N544" i="9"/>
  <c r="O544" i="9"/>
  <c r="P544" i="9"/>
  <c r="Q544" i="9"/>
  <c r="R544" i="9"/>
  <c r="S544" i="9"/>
  <c r="T544" i="9"/>
  <c r="U544" i="9"/>
  <c r="V544" i="9"/>
  <c r="W544" i="9"/>
  <c r="X544" i="9"/>
  <c r="Y544" i="9"/>
  <c r="Z544" i="9"/>
  <c r="AA544" i="9"/>
  <c r="AB544" i="9"/>
  <c r="AC544" i="9"/>
  <c r="AD544" i="9"/>
  <c r="AE544" i="9"/>
  <c r="AF544" i="9"/>
  <c r="AG544" i="9"/>
  <c r="AH544" i="9"/>
  <c r="AI544" i="9"/>
  <c r="AJ544" i="9"/>
  <c r="AK544" i="9"/>
  <c r="AL544" i="9"/>
  <c r="AM544" i="9"/>
  <c r="AN544" i="9"/>
  <c r="K545" i="9"/>
  <c r="L545" i="9"/>
  <c r="M545" i="9"/>
  <c r="N545" i="9"/>
  <c r="O545" i="9"/>
  <c r="P545" i="9"/>
  <c r="Q545" i="9"/>
  <c r="R545" i="9"/>
  <c r="S545" i="9"/>
  <c r="T545" i="9"/>
  <c r="U545" i="9"/>
  <c r="V545" i="9"/>
  <c r="W545" i="9"/>
  <c r="X545" i="9"/>
  <c r="Y545" i="9"/>
  <c r="Z545" i="9"/>
  <c r="AA545" i="9"/>
  <c r="AB545" i="9"/>
  <c r="AC545" i="9"/>
  <c r="AD545" i="9"/>
  <c r="AE545" i="9"/>
  <c r="AF545" i="9"/>
  <c r="AG545" i="9"/>
  <c r="AH545" i="9"/>
  <c r="AI545" i="9"/>
  <c r="AJ545" i="9"/>
  <c r="AK545" i="9"/>
  <c r="AL545" i="9"/>
  <c r="AM545" i="9"/>
  <c r="AN545" i="9"/>
  <c r="K546" i="9"/>
  <c r="L546" i="9"/>
  <c r="M546" i="9"/>
  <c r="N546" i="9"/>
  <c r="O546" i="9"/>
  <c r="P546" i="9"/>
  <c r="Q546" i="9"/>
  <c r="R546" i="9"/>
  <c r="S546" i="9"/>
  <c r="T546" i="9"/>
  <c r="U546" i="9"/>
  <c r="V546" i="9"/>
  <c r="W546" i="9"/>
  <c r="X546" i="9"/>
  <c r="Y546" i="9"/>
  <c r="Z546" i="9"/>
  <c r="AA546" i="9"/>
  <c r="AB546" i="9"/>
  <c r="AC546" i="9"/>
  <c r="AD546" i="9"/>
  <c r="AE546" i="9"/>
  <c r="AF546" i="9"/>
  <c r="AG546" i="9"/>
  <c r="AH546" i="9"/>
  <c r="AI546" i="9"/>
  <c r="AJ546" i="9"/>
  <c r="AK546" i="9"/>
  <c r="AL546" i="9"/>
  <c r="AM546" i="9"/>
  <c r="AN546" i="9"/>
  <c r="K547" i="9"/>
  <c r="L547" i="9"/>
  <c r="M547" i="9"/>
  <c r="N547" i="9"/>
  <c r="O547" i="9"/>
  <c r="P547" i="9"/>
  <c r="Q547" i="9"/>
  <c r="R547" i="9"/>
  <c r="S547" i="9"/>
  <c r="T547" i="9"/>
  <c r="U547" i="9"/>
  <c r="V547" i="9"/>
  <c r="W547" i="9"/>
  <c r="X547" i="9"/>
  <c r="Y547" i="9"/>
  <c r="Z547" i="9"/>
  <c r="AA547" i="9"/>
  <c r="AB547" i="9"/>
  <c r="AC547" i="9"/>
  <c r="AD547" i="9"/>
  <c r="AE547" i="9"/>
  <c r="AF547" i="9"/>
  <c r="AG547" i="9"/>
  <c r="AH547" i="9"/>
  <c r="AI547" i="9"/>
  <c r="AJ547" i="9"/>
  <c r="AK547" i="9"/>
  <c r="AL547" i="9"/>
  <c r="AM547" i="9"/>
  <c r="AN547" i="9"/>
  <c r="K548" i="9"/>
  <c r="L548" i="9"/>
  <c r="M548" i="9"/>
  <c r="N548" i="9"/>
  <c r="O548" i="9"/>
  <c r="P548" i="9"/>
  <c r="Q548" i="9"/>
  <c r="R548" i="9"/>
  <c r="S548" i="9"/>
  <c r="T548" i="9"/>
  <c r="U548" i="9"/>
  <c r="V548" i="9"/>
  <c r="W548" i="9"/>
  <c r="X548" i="9"/>
  <c r="Y548" i="9"/>
  <c r="Z548" i="9"/>
  <c r="AA548" i="9"/>
  <c r="AB548" i="9"/>
  <c r="AC548" i="9"/>
  <c r="AD548" i="9"/>
  <c r="AE548" i="9"/>
  <c r="AF548" i="9"/>
  <c r="AG548" i="9"/>
  <c r="AH548" i="9"/>
  <c r="AI548" i="9"/>
  <c r="AJ548" i="9"/>
  <c r="AK548" i="9"/>
  <c r="AL548" i="9"/>
  <c r="AM548" i="9"/>
  <c r="AN548" i="9"/>
  <c r="K549" i="9"/>
  <c r="L549" i="9"/>
  <c r="M549" i="9"/>
  <c r="N549" i="9"/>
  <c r="O549" i="9"/>
  <c r="P549" i="9"/>
  <c r="Q549" i="9"/>
  <c r="R549" i="9"/>
  <c r="S549" i="9"/>
  <c r="T549" i="9"/>
  <c r="U549" i="9"/>
  <c r="V549" i="9"/>
  <c r="W549" i="9"/>
  <c r="X549" i="9"/>
  <c r="Y549" i="9"/>
  <c r="Z549" i="9"/>
  <c r="AA549" i="9"/>
  <c r="AB549" i="9"/>
  <c r="AC549" i="9"/>
  <c r="AD549" i="9"/>
  <c r="AE549" i="9"/>
  <c r="AF549" i="9"/>
  <c r="AG549" i="9"/>
  <c r="AH549" i="9"/>
  <c r="AI549" i="9"/>
  <c r="AJ549" i="9"/>
  <c r="AK549" i="9"/>
  <c r="AL549" i="9"/>
  <c r="AM549" i="9"/>
  <c r="AN549" i="9"/>
  <c r="K550" i="9"/>
  <c r="L550" i="9"/>
  <c r="M550" i="9"/>
  <c r="N550" i="9"/>
  <c r="O550" i="9"/>
  <c r="P550" i="9"/>
  <c r="Q550" i="9"/>
  <c r="R550" i="9"/>
  <c r="S550" i="9"/>
  <c r="T550" i="9"/>
  <c r="U550" i="9"/>
  <c r="V550" i="9"/>
  <c r="W550" i="9"/>
  <c r="X550" i="9"/>
  <c r="Y550" i="9"/>
  <c r="Z550" i="9"/>
  <c r="AA550" i="9"/>
  <c r="AB550" i="9"/>
  <c r="AC550" i="9"/>
  <c r="AD550" i="9"/>
  <c r="AE550" i="9"/>
  <c r="AF550" i="9"/>
  <c r="AG550" i="9"/>
  <c r="AH550" i="9"/>
  <c r="AI550" i="9"/>
  <c r="AJ550" i="9"/>
  <c r="AK550" i="9"/>
  <c r="AL550" i="9"/>
  <c r="AM550" i="9"/>
  <c r="AN550" i="9"/>
  <c r="K551" i="9"/>
  <c r="L551" i="9"/>
  <c r="M551" i="9"/>
  <c r="N551" i="9"/>
  <c r="O551" i="9"/>
  <c r="P551" i="9"/>
  <c r="Q551" i="9"/>
  <c r="R551" i="9"/>
  <c r="S551" i="9"/>
  <c r="T551" i="9"/>
  <c r="U551" i="9"/>
  <c r="V551" i="9"/>
  <c r="W551" i="9"/>
  <c r="X551" i="9"/>
  <c r="Y551" i="9"/>
  <c r="Z551" i="9"/>
  <c r="AA551" i="9"/>
  <c r="AB551" i="9"/>
  <c r="AC551" i="9"/>
  <c r="AD551" i="9"/>
  <c r="AE551" i="9"/>
  <c r="AF551" i="9"/>
  <c r="AG551" i="9"/>
  <c r="AH551" i="9"/>
  <c r="AI551" i="9"/>
  <c r="AJ551" i="9"/>
  <c r="AK551" i="9"/>
  <c r="AL551" i="9"/>
  <c r="AM551" i="9"/>
  <c r="AN551" i="9"/>
  <c r="K552" i="9"/>
  <c r="L552" i="9"/>
  <c r="M552" i="9"/>
  <c r="N552" i="9"/>
  <c r="O552" i="9"/>
  <c r="P552" i="9"/>
  <c r="Q552" i="9"/>
  <c r="R552" i="9"/>
  <c r="S552" i="9"/>
  <c r="T552" i="9"/>
  <c r="U552" i="9"/>
  <c r="V552" i="9"/>
  <c r="W552" i="9"/>
  <c r="X552" i="9"/>
  <c r="Y552" i="9"/>
  <c r="Z552" i="9"/>
  <c r="AA552" i="9"/>
  <c r="AB552" i="9"/>
  <c r="AC552" i="9"/>
  <c r="AD552" i="9"/>
  <c r="AE552" i="9"/>
  <c r="AF552" i="9"/>
  <c r="AG552" i="9"/>
  <c r="AH552" i="9"/>
  <c r="AI552" i="9"/>
  <c r="AJ552" i="9"/>
  <c r="AK552" i="9"/>
  <c r="AL552" i="9"/>
  <c r="AM552" i="9"/>
  <c r="AN552" i="9"/>
  <c r="K553" i="9"/>
  <c r="L553" i="9"/>
  <c r="M553" i="9"/>
  <c r="N553" i="9"/>
  <c r="O553" i="9"/>
  <c r="P553" i="9"/>
  <c r="Q553" i="9"/>
  <c r="R553" i="9"/>
  <c r="S553" i="9"/>
  <c r="T553" i="9"/>
  <c r="U553" i="9"/>
  <c r="V553" i="9"/>
  <c r="W553" i="9"/>
  <c r="X553" i="9"/>
  <c r="Y553" i="9"/>
  <c r="Z553" i="9"/>
  <c r="AA553" i="9"/>
  <c r="AB553" i="9"/>
  <c r="AC553" i="9"/>
  <c r="AD553" i="9"/>
  <c r="AE553" i="9"/>
  <c r="AF553" i="9"/>
  <c r="AG553" i="9"/>
  <c r="AH553" i="9"/>
  <c r="AI553" i="9"/>
  <c r="AJ553" i="9"/>
  <c r="AK553" i="9"/>
  <c r="AL553" i="9"/>
  <c r="AM553" i="9"/>
  <c r="AN553" i="9"/>
  <c r="K554" i="9"/>
  <c r="L554" i="9"/>
  <c r="M554" i="9"/>
  <c r="N554" i="9"/>
  <c r="O554" i="9"/>
  <c r="P554" i="9"/>
  <c r="Q554" i="9"/>
  <c r="R554" i="9"/>
  <c r="S554" i="9"/>
  <c r="T554" i="9"/>
  <c r="U554" i="9"/>
  <c r="V554" i="9"/>
  <c r="W554" i="9"/>
  <c r="X554" i="9"/>
  <c r="Y554" i="9"/>
  <c r="Z554" i="9"/>
  <c r="AA554" i="9"/>
  <c r="AB554" i="9"/>
  <c r="AC554" i="9"/>
  <c r="AD554" i="9"/>
  <c r="AE554" i="9"/>
  <c r="AF554" i="9"/>
  <c r="AG554" i="9"/>
  <c r="AH554" i="9"/>
  <c r="AI554" i="9"/>
  <c r="AJ554" i="9"/>
  <c r="AK554" i="9"/>
  <c r="AL554" i="9"/>
  <c r="AM554" i="9"/>
  <c r="AN554" i="9"/>
  <c r="K555" i="9"/>
  <c r="L555" i="9"/>
  <c r="M555" i="9"/>
  <c r="N555" i="9"/>
  <c r="O555" i="9"/>
  <c r="P555" i="9"/>
  <c r="Q555" i="9"/>
  <c r="R555" i="9"/>
  <c r="S555" i="9"/>
  <c r="T555" i="9"/>
  <c r="U555" i="9"/>
  <c r="V555" i="9"/>
  <c r="W555" i="9"/>
  <c r="X555" i="9"/>
  <c r="Y555" i="9"/>
  <c r="Z555" i="9"/>
  <c r="AA555" i="9"/>
  <c r="AB555" i="9"/>
  <c r="AC555" i="9"/>
  <c r="AD555" i="9"/>
  <c r="AE555" i="9"/>
  <c r="AF555" i="9"/>
  <c r="AG555" i="9"/>
  <c r="AH555" i="9"/>
  <c r="AI555" i="9"/>
  <c r="AJ555" i="9"/>
  <c r="AK555" i="9"/>
  <c r="AL555" i="9"/>
  <c r="AM555" i="9"/>
  <c r="AN555" i="9"/>
  <c r="K556" i="9"/>
  <c r="L556" i="9"/>
  <c r="M556" i="9"/>
  <c r="N556" i="9"/>
  <c r="O556" i="9"/>
  <c r="P556" i="9"/>
  <c r="Q556" i="9"/>
  <c r="R556" i="9"/>
  <c r="S556" i="9"/>
  <c r="T556" i="9"/>
  <c r="U556" i="9"/>
  <c r="V556" i="9"/>
  <c r="W556" i="9"/>
  <c r="X556" i="9"/>
  <c r="Y556" i="9"/>
  <c r="Z556" i="9"/>
  <c r="AA556" i="9"/>
  <c r="AB556" i="9"/>
  <c r="AC556" i="9"/>
  <c r="AD556" i="9"/>
  <c r="AE556" i="9"/>
  <c r="AF556" i="9"/>
  <c r="AG556" i="9"/>
  <c r="AH556" i="9"/>
  <c r="AI556" i="9"/>
  <c r="AJ556" i="9"/>
  <c r="AK556" i="9"/>
  <c r="AL556" i="9"/>
  <c r="AM556" i="9"/>
  <c r="AN556" i="9"/>
  <c r="K557" i="9"/>
  <c r="L557" i="9"/>
  <c r="M557" i="9"/>
  <c r="N557" i="9"/>
  <c r="O557" i="9"/>
  <c r="P557" i="9"/>
  <c r="Q557" i="9"/>
  <c r="R557" i="9"/>
  <c r="S557" i="9"/>
  <c r="T557" i="9"/>
  <c r="U557" i="9"/>
  <c r="V557" i="9"/>
  <c r="W557" i="9"/>
  <c r="X557" i="9"/>
  <c r="Y557" i="9"/>
  <c r="Z557" i="9"/>
  <c r="AA557" i="9"/>
  <c r="AB557" i="9"/>
  <c r="AC557" i="9"/>
  <c r="AD557" i="9"/>
  <c r="AE557" i="9"/>
  <c r="AF557" i="9"/>
  <c r="AG557" i="9"/>
  <c r="AH557" i="9"/>
  <c r="AI557" i="9"/>
  <c r="AJ557" i="9"/>
  <c r="AK557" i="9"/>
  <c r="AL557" i="9"/>
  <c r="AM557" i="9"/>
  <c r="AN557" i="9"/>
  <c r="K558" i="9"/>
  <c r="L558" i="9"/>
  <c r="M558" i="9"/>
  <c r="N558" i="9"/>
  <c r="O558" i="9"/>
  <c r="P558" i="9"/>
  <c r="Q558" i="9"/>
  <c r="R558" i="9"/>
  <c r="S558" i="9"/>
  <c r="T558" i="9"/>
  <c r="U558" i="9"/>
  <c r="V558" i="9"/>
  <c r="W558" i="9"/>
  <c r="X558" i="9"/>
  <c r="Y558" i="9"/>
  <c r="Z558" i="9"/>
  <c r="AA558" i="9"/>
  <c r="AB558" i="9"/>
  <c r="AC558" i="9"/>
  <c r="AD558" i="9"/>
  <c r="AE558" i="9"/>
  <c r="AF558" i="9"/>
  <c r="AG558" i="9"/>
  <c r="AH558" i="9"/>
  <c r="AI558" i="9"/>
  <c r="AJ558" i="9"/>
  <c r="AK558" i="9"/>
  <c r="AL558" i="9"/>
  <c r="AM558" i="9"/>
  <c r="AN558" i="9"/>
  <c r="K559" i="9"/>
  <c r="L559" i="9"/>
  <c r="M559" i="9"/>
  <c r="N559" i="9"/>
  <c r="O559" i="9"/>
  <c r="P559" i="9"/>
  <c r="Q559" i="9"/>
  <c r="R559" i="9"/>
  <c r="S559" i="9"/>
  <c r="T559" i="9"/>
  <c r="U559" i="9"/>
  <c r="V559" i="9"/>
  <c r="W559" i="9"/>
  <c r="X559" i="9"/>
  <c r="Y559" i="9"/>
  <c r="Z559" i="9"/>
  <c r="AA559" i="9"/>
  <c r="AB559" i="9"/>
  <c r="AC559" i="9"/>
  <c r="AD559" i="9"/>
  <c r="AE559" i="9"/>
  <c r="AF559" i="9"/>
  <c r="AG559" i="9"/>
  <c r="AH559" i="9"/>
  <c r="AI559" i="9"/>
  <c r="AJ559" i="9"/>
  <c r="AK559" i="9"/>
  <c r="AL559" i="9"/>
  <c r="AM559" i="9"/>
  <c r="AN559" i="9"/>
  <c r="K560" i="9"/>
  <c r="L560" i="9"/>
  <c r="M560" i="9"/>
  <c r="N560" i="9"/>
  <c r="O560" i="9"/>
  <c r="P560" i="9"/>
  <c r="Q560" i="9"/>
  <c r="R560" i="9"/>
  <c r="S560" i="9"/>
  <c r="T560" i="9"/>
  <c r="U560" i="9"/>
  <c r="V560" i="9"/>
  <c r="W560" i="9"/>
  <c r="X560" i="9"/>
  <c r="Y560" i="9"/>
  <c r="Z560" i="9"/>
  <c r="AA560" i="9"/>
  <c r="AB560" i="9"/>
  <c r="AC560" i="9"/>
  <c r="AD560" i="9"/>
  <c r="AE560" i="9"/>
  <c r="AF560" i="9"/>
  <c r="AG560" i="9"/>
  <c r="AH560" i="9"/>
  <c r="AI560" i="9"/>
  <c r="AJ560" i="9"/>
  <c r="AK560" i="9"/>
  <c r="AL560" i="9"/>
  <c r="AM560" i="9"/>
  <c r="AN560" i="9"/>
  <c r="K561" i="9"/>
  <c r="L561" i="9"/>
  <c r="M561" i="9"/>
  <c r="N561" i="9"/>
  <c r="O561" i="9"/>
  <c r="P561" i="9"/>
  <c r="Q561" i="9"/>
  <c r="R561" i="9"/>
  <c r="S561" i="9"/>
  <c r="T561" i="9"/>
  <c r="U561" i="9"/>
  <c r="V561" i="9"/>
  <c r="W561" i="9"/>
  <c r="X561" i="9"/>
  <c r="Y561" i="9"/>
  <c r="Z561" i="9"/>
  <c r="AA561" i="9"/>
  <c r="AB561" i="9"/>
  <c r="AC561" i="9"/>
  <c r="AD561" i="9"/>
  <c r="AE561" i="9"/>
  <c r="AF561" i="9"/>
  <c r="AG561" i="9"/>
  <c r="AH561" i="9"/>
  <c r="AI561" i="9"/>
  <c r="AJ561" i="9"/>
  <c r="AK561" i="9"/>
  <c r="AL561" i="9"/>
  <c r="AM561" i="9"/>
  <c r="AN561" i="9"/>
  <c r="K562" i="9"/>
  <c r="L562" i="9"/>
  <c r="M562" i="9"/>
  <c r="N562" i="9"/>
  <c r="O562" i="9"/>
  <c r="P562" i="9"/>
  <c r="Q562" i="9"/>
  <c r="R562" i="9"/>
  <c r="S562" i="9"/>
  <c r="T562" i="9"/>
  <c r="U562" i="9"/>
  <c r="V562" i="9"/>
  <c r="W562" i="9"/>
  <c r="X562" i="9"/>
  <c r="Y562" i="9"/>
  <c r="Z562" i="9"/>
  <c r="AA562" i="9"/>
  <c r="AB562" i="9"/>
  <c r="AC562" i="9"/>
  <c r="AD562" i="9"/>
  <c r="AE562" i="9"/>
  <c r="AF562" i="9"/>
  <c r="AG562" i="9"/>
  <c r="AH562" i="9"/>
  <c r="AI562" i="9"/>
  <c r="AJ562" i="9"/>
  <c r="AK562" i="9"/>
  <c r="AL562" i="9"/>
  <c r="AM562" i="9"/>
  <c r="AN562" i="9"/>
  <c r="K563" i="9"/>
  <c r="L563" i="9"/>
  <c r="M563" i="9"/>
  <c r="N563" i="9"/>
  <c r="O563" i="9"/>
  <c r="P563" i="9"/>
  <c r="Q563" i="9"/>
  <c r="R563" i="9"/>
  <c r="S563" i="9"/>
  <c r="T563" i="9"/>
  <c r="U563" i="9"/>
  <c r="V563" i="9"/>
  <c r="W563" i="9"/>
  <c r="X563" i="9"/>
  <c r="Y563" i="9"/>
  <c r="Z563" i="9"/>
  <c r="AA563" i="9"/>
  <c r="AB563" i="9"/>
  <c r="AC563" i="9"/>
  <c r="AD563" i="9"/>
  <c r="AE563" i="9"/>
  <c r="AF563" i="9"/>
  <c r="AG563" i="9"/>
  <c r="AH563" i="9"/>
  <c r="AI563" i="9"/>
  <c r="AJ563" i="9"/>
  <c r="AK563" i="9"/>
  <c r="AL563" i="9"/>
  <c r="AM563" i="9"/>
  <c r="AN563" i="9"/>
  <c r="K564" i="9"/>
  <c r="L564" i="9"/>
  <c r="M564" i="9"/>
  <c r="N564" i="9"/>
  <c r="O564" i="9"/>
  <c r="P564" i="9"/>
  <c r="Q564" i="9"/>
  <c r="R564" i="9"/>
  <c r="S564" i="9"/>
  <c r="T564" i="9"/>
  <c r="U564" i="9"/>
  <c r="V564" i="9"/>
  <c r="W564" i="9"/>
  <c r="X564" i="9"/>
  <c r="Y564" i="9"/>
  <c r="Z564" i="9"/>
  <c r="AA564" i="9"/>
  <c r="AB564" i="9"/>
  <c r="AC564" i="9"/>
  <c r="AD564" i="9"/>
  <c r="AE564" i="9"/>
  <c r="AF564" i="9"/>
  <c r="AG564" i="9"/>
  <c r="AH564" i="9"/>
  <c r="AI564" i="9"/>
  <c r="AJ564" i="9"/>
  <c r="AK564" i="9"/>
  <c r="AL564" i="9"/>
  <c r="AM564" i="9"/>
  <c r="AN564" i="9"/>
  <c r="K565" i="9"/>
  <c r="L565" i="9"/>
  <c r="M565" i="9"/>
  <c r="N565" i="9"/>
  <c r="O565" i="9"/>
  <c r="P565" i="9"/>
  <c r="Q565" i="9"/>
  <c r="R565" i="9"/>
  <c r="S565" i="9"/>
  <c r="T565" i="9"/>
  <c r="U565" i="9"/>
  <c r="V565" i="9"/>
  <c r="W565" i="9"/>
  <c r="X565" i="9"/>
  <c r="Y565" i="9"/>
  <c r="Z565" i="9"/>
  <c r="AA565" i="9"/>
  <c r="AB565" i="9"/>
  <c r="AC565" i="9"/>
  <c r="AD565" i="9"/>
  <c r="AE565" i="9"/>
  <c r="AF565" i="9"/>
  <c r="AG565" i="9"/>
  <c r="AH565" i="9"/>
  <c r="AI565" i="9"/>
  <c r="AJ565" i="9"/>
  <c r="AK565" i="9"/>
  <c r="AL565" i="9"/>
  <c r="AM565" i="9"/>
  <c r="AN565" i="9"/>
  <c r="K566" i="9"/>
  <c r="L566" i="9"/>
  <c r="M566" i="9"/>
  <c r="N566" i="9"/>
  <c r="O566" i="9"/>
  <c r="P566" i="9"/>
  <c r="Q566" i="9"/>
  <c r="R566" i="9"/>
  <c r="S566" i="9"/>
  <c r="T566" i="9"/>
  <c r="U566" i="9"/>
  <c r="V566" i="9"/>
  <c r="W566" i="9"/>
  <c r="X566" i="9"/>
  <c r="Y566" i="9"/>
  <c r="Z566" i="9"/>
  <c r="AA566" i="9"/>
  <c r="AB566" i="9"/>
  <c r="AC566" i="9"/>
  <c r="AD566" i="9"/>
  <c r="AE566" i="9"/>
  <c r="AF566" i="9"/>
  <c r="AG566" i="9"/>
  <c r="AH566" i="9"/>
  <c r="AI566" i="9"/>
  <c r="AJ566" i="9"/>
  <c r="AK566" i="9"/>
  <c r="AL566" i="9"/>
  <c r="AM566" i="9"/>
  <c r="AN566" i="9"/>
  <c r="K567" i="9"/>
  <c r="L567" i="9"/>
  <c r="M567" i="9"/>
  <c r="N567" i="9"/>
  <c r="O567" i="9"/>
  <c r="P567" i="9"/>
  <c r="Q567" i="9"/>
  <c r="R567" i="9"/>
  <c r="S567" i="9"/>
  <c r="T567" i="9"/>
  <c r="U567" i="9"/>
  <c r="V567" i="9"/>
  <c r="W567" i="9"/>
  <c r="X567" i="9"/>
  <c r="Y567" i="9"/>
  <c r="Z567" i="9"/>
  <c r="AA567" i="9"/>
  <c r="AB567" i="9"/>
  <c r="AC567" i="9"/>
  <c r="AD567" i="9"/>
  <c r="AE567" i="9"/>
  <c r="AF567" i="9"/>
  <c r="AG567" i="9"/>
  <c r="AH567" i="9"/>
  <c r="AI567" i="9"/>
  <c r="AJ567" i="9"/>
  <c r="AK567" i="9"/>
  <c r="AL567" i="9"/>
  <c r="AM567" i="9"/>
  <c r="AN567" i="9"/>
  <c r="K568" i="9"/>
  <c r="L568" i="9"/>
  <c r="M568" i="9"/>
  <c r="N568" i="9"/>
  <c r="O568" i="9"/>
  <c r="P568" i="9"/>
  <c r="Q568" i="9"/>
  <c r="R568" i="9"/>
  <c r="S568" i="9"/>
  <c r="T568" i="9"/>
  <c r="U568" i="9"/>
  <c r="V568" i="9"/>
  <c r="W568" i="9"/>
  <c r="X568" i="9"/>
  <c r="Y568" i="9"/>
  <c r="Z568" i="9"/>
  <c r="AA568" i="9"/>
  <c r="AB568" i="9"/>
  <c r="AC568" i="9"/>
  <c r="AD568" i="9"/>
  <c r="AE568" i="9"/>
  <c r="AF568" i="9"/>
  <c r="AG568" i="9"/>
  <c r="AH568" i="9"/>
  <c r="AI568" i="9"/>
  <c r="AJ568" i="9"/>
  <c r="AK568" i="9"/>
  <c r="AL568" i="9"/>
  <c r="AM568" i="9"/>
  <c r="AN568" i="9"/>
  <c r="K569" i="9"/>
  <c r="L569" i="9"/>
  <c r="M569" i="9"/>
  <c r="N569" i="9"/>
  <c r="O569" i="9"/>
  <c r="P569" i="9"/>
  <c r="Q569" i="9"/>
  <c r="R569" i="9"/>
  <c r="S569" i="9"/>
  <c r="T569" i="9"/>
  <c r="U569" i="9"/>
  <c r="V569" i="9"/>
  <c r="W569" i="9"/>
  <c r="X569" i="9"/>
  <c r="Y569" i="9"/>
  <c r="Z569" i="9"/>
  <c r="AA569" i="9"/>
  <c r="AB569" i="9"/>
  <c r="AC569" i="9"/>
  <c r="AD569" i="9"/>
  <c r="AE569" i="9"/>
  <c r="AF569" i="9"/>
  <c r="AG569" i="9"/>
  <c r="AH569" i="9"/>
  <c r="AI569" i="9"/>
  <c r="AJ569" i="9"/>
  <c r="AK569" i="9"/>
  <c r="AL569" i="9"/>
  <c r="AM569" i="9"/>
  <c r="AN569" i="9"/>
  <c r="K570" i="9"/>
  <c r="L570" i="9"/>
  <c r="M570" i="9"/>
  <c r="N570" i="9"/>
  <c r="O570" i="9"/>
  <c r="P570" i="9"/>
  <c r="Q570" i="9"/>
  <c r="R570" i="9"/>
  <c r="S570" i="9"/>
  <c r="T570" i="9"/>
  <c r="U570" i="9"/>
  <c r="V570" i="9"/>
  <c r="W570" i="9"/>
  <c r="X570" i="9"/>
  <c r="Y570" i="9"/>
  <c r="Z570" i="9"/>
  <c r="AA570" i="9"/>
  <c r="AB570" i="9"/>
  <c r="AC570" i="9"/>
  <c r="AD570" i="9"/>
  <c r="AE570" i="9"/>
  <c r="AF570" i="9"/>
  <c r="AG570" i="9"/>
  <c r="AH570" i="9"/>
  <c r="AI570" i="9"/>
  <c r="AJ570" i="9"/>
  <c r="AK570" i="9"/>
  <c r="AL570" i="9"/>
  <c r="AM570" i="9"/>
  <c r="AN570" i="9"/>
  <c r="K571" i="9"/>
  <c r="L571" i="9"/>
  <c r="M571" i="9"/>
  <c r="N571" i="9"/>
  <c r="O571" i="9"/>
  <c r="P571" i="9"/>
  <c r="Q571" i="9"/>
  <c r="R571" i="9"/>
  <c r="S571" i="9"/>
  <c r="T571" i="9"/>
  <c r="U571" i="9"/>
  <c r="V571" i="9"/>
  <c r="W571" i="9"/>
  <c r="X571" i="9"/>
  <c r="Y571" i="9"/>
  <c r="Z571" i="9"/>
  <c r="AA571" i="9"/>
  <c r="AB571" i="9"/>
  <c r="AC571" i="9"/>
  <c r="AD571" i="9"/>
  <c r="AE571" i="9"/>
  <c r="AF571" i="9"/>
  <c r="AG571" i="9"/>
  <c r="AH571" i="9"/>
  <c r="AI571" i="9"/>
  <c r="AJ571" i="9"/>
  <c r="AK571" i="9"/>
  <c r="AL571" i="9"/>
  <c r="AM571" i="9"/>
  <c r="AN571" i="9"/>
  <c r="K572" i="9"/>
  <c r="L572" i="9"/>
  <c r="M572" i="9"/>
  <c r="N572" i="9"/>
  <c r="O572" i="9"/>
  <c r="P572" i="9"/>
  <c r="Q572" i="9"/>
  <c r="R572" i="9"/>
  <c r="S572" i="9"/>
  <c r="T572" i="9"/>
  <c r="U572" i="9"/>
  <c r="V572" i="9"/>
  <c r="W572" i="9"/>
  <c r="X572" i="9"/>
  <c r="Y572" i="9"/>
  <c r="Z572" i="9"/>
  <c r="AA572" i="9"/>
  <c r="AB572" i="9"/>
  <c r="AC572" i="9"/>
  <c r="AD572" i="9"/>
  <c r="AE572" i="9"/>
  <c r="AF572" i="9"/>
  <c r="AG572" i="9"/>
  <c r="AH572" i="9"/>
  <c r="AI572" i="9"/>
  <c r="AJ572" i="9"/>
  <c r="AK572" i="9"/>
  <c r="AL572" i="9"/>
  <c r="AM572" i="9"/>
  <c r="AN572" i="9"/>
  <c r="K573" i="9"/>
  <c r="L573" i="9"/>
  <c r="M573" i="9"/>
  <c r="N573" i="9"/>
  <c r="O573" i="9"/>
  <c r="P573" i="9"/>
  <c r="Q573" i="9"/>
  <c r="R573" i="9"/>
  <c r="S573" i="9"/>
  <c r="T573" i="9"/>
  <c r="U573" i="9"/>
  <c r="V573" i="9"/>
  <c r="W573" i="9"/>
  <c r="X573" i="9"/>
  <c r="Y573" i="9"/>
  <c r="Z573" i="9"/>
  <c r="AA573" i="9"/>
  <c r="AB573" i="9"/>
  <c r="AC573" i="9"/>
  <c r="AD573" i="9"/>
  <c r="AE573" i="9"/>
  <c r="AF573" i="9"/>
  <c r="AG573" i="9"/>
  <c r="AH573" i="9"/>
  <c r="AI573" i="9"/>
  <c r="AJ573" i="9"/>
  <c r="AK573" i="9"/>
  <c r="AL573" i="9"/>
  <c r="AM573" i="9"/>
  <c r="AN573" i="9"/>
  <c r="K574" i="9"/>
  <c r="L574" i="9"/>
  <c r="M574" i="9"/>
  <c r="N574" i="9"/>
  <c r="O574" i="9"/>
  <c r="P574" i="9"/>
  <c r="Q574" i="9"/>
  <c r="R574" i="9"/>
  <c r="S574" i="9"/>
  <c r="T574" i="9"/>
  <c r="U574" i="9"/>
  <c r="V574" i="9"/>
  <c r="W574" i="9"/>
  <c r="X574" i="9"/>
  <c r="Y574" i="9"/>
  <c r="Z574" i="9"/>
  <c r="AA574" i="9"/>
  <c r="AB574" i="9"/>
  <c r="AC574" i="9"/>
  <c r="AD574" i="9"/>
  <c r="AE574" i="9"/>
  <c r="AF574" i="9"/>
  <c r="AG574" i="9"/>
  <c r="AH574" i="9"/>
  <c r="AI574" i="9"/>
  <c r="AJ574" i="9"/>
  <c r="AK574" i="9"/>
  <c r="AL574" i="9"/>
  <c r="AM574" i="9"/>
  <c r="AN574" i="9"/>
  <c r="K575" i="9"/>
  <c r="L575" i="9"/>
  <c r="M575" i="9"/>
  <c r="N575" i="9"/>
  <c r="O575" i="9"/>
  <c r="P575" i="9"/>
  <c r="Q575" i="9"/>
  <c r="R575" i="9"/>
  <c r="S575" i="9"/>
  <c r="T575" i="9"/>
  <c r="U575" i="9"/>
  <c r="V575" i="9"/>
  <c r="W575" i="9"/>
  <c r="X575" i="9"/>
  <c r="Y575" i="9"/>
  <c r="Z575" i="9"/>
  <c r="AA575" i="9"/>
  <c r="AB575" i="9"/>
  <c r="AC575" i="9"/>
  <c r="AD575" i="9"/>
  <c r="AE575" i="9"/>
  <c r="AF575" i="9"/>
  <c r="AG575" i="9"/>
  <c r="AH575" i="9"/>
  <c r="AI575" i="9"/>
  <c r="AJ575" i="9"/>
  <c r="AK575" i="9"/>
  <c r="AL575" i="9"/>
  <c r="AM575" i="9"/>
  <c r="AN575" i="9"/>
  <c r="K576" i="9"/>
  <c r="L576" i="9"/>
  <c r="M576" i="9"/>
  <c r="N576" i="9"/>
  <c r="O576" i="9"/>
  <c r="P576" i="9"/>
  <c r="Q576" i="9"/>
  <c r="R576" i="9"/>
  <c r="S576" i="9"/>
  <c r="T576" i="9"/>
  <c r="U576" i="9"/>
  <c r="V576" i="9"/>
  <c r="W576" i="9"/>
  <c r="X576" i="9"/>
  <c r="Y576" i="9"/>
  <c r="Z576" i="9"/>
  <c r="AA576" i="9"/>
  <c r="AB576" i="9"/>
  <c r="AC576" i="9"/>
  <c r="AD576" i="9"/>
  <c r="AE576" i="9"/>
  <c r="AF576" i="9"/>
  <c r="AG576" i="9"/>
  <c r="AH576" i="9"/>
  <c r="AI576" i="9"/>
  <c r="AJ576" i="9"/>
  <c r="AK576" i="9"/>
  <c r="AL576" i="9"/>
  <c r="AM576" i="9"/>
  <c r="AN576" i="9"/>
  <c r="K577" i="9"/>
  <c r="L577" i="9"/>
  <c r="M577" i="9"/>
  <c r="N577" i="9"/>
  <c r="O577" i="9"/>
  <c r="P577" i="9"/>
  <c r="Q577" i="9"/>
  <c r="R577" i="9"/>
  <c r="S577" i="9"/>
  <c r="T577" i="9"/>
  <c r="U577" i="9"/>
  <c r="V577" i="9"/>
  <c r="W577" i="9"/>
  <c r="X577" i="9"/>
  <c r="Y577" i="9"/>
  <c r="Z577" i="9"/>
  <c r="AA577" i="9"/>
  <c r="AB577" i="9"/>
  <c r="AC577" i="9"/>
  <c r="AD577" i="9"/>
  <c r="AE577" i="9"/>
  <c r="AF577" i="9"/>
  <c r="AG577" i="9"/>
  <c r="AH577" i="9"/>
  <c r="AI577" i="9"/>
  <c r="AJ577" i="9"/>
  <c r="AK577" i="9"/>
  <c r="AL577" i="9"/>
  <c r="AM577" i="9"/>
  <c r="AN577" i="9"/>
  <c r="K578" i="9"/>
  <c r="L578" i="9"/>
  <c r="M578" i="9"/>
  <c r="N578" i="9"/>
  <c r="O578" i="9"/>
  <c r="P578" i="9"/>
  <c r="Q578" i="9"/>
  <c r="R578" i="9"/>
  <c r="S578" i="9"/>
  <c r="T578" i="9"/>
  <c r="U578" i="9"/>
  <c r="V578" i="9"/>
  <c r="W578" i="9"/>
  <c r="X578" i="9"/>
  <c r="Y578" i="9"/>
  <c r="Z578" i="9"/>
  <c r="AA578" i="9"/>
  <c r="AB578" i="9"/>
  <c r="AC578" i="9"/>
  <c r="AD578" i="9"/>
  <c r="AE578" i="9"/>
  <c r="AF578" i="9"/>
  <c r="AG578" i="9"/>
  <c r="AH578" i="9"/>
  <c r="AI578" i="9"/>
  <c r="AJ578" i="9"/>
  <c r="AK578" i="9"/>
  <c r="AL578" i="9"/>
  <c r="AM578" i="9"/>
  <c r="AN578" i="9"/>
  <c r="K579" i="9"/>
  <c r="L579" i="9"/>
  <c r="M579" i="9"/>
  <c r="N579" i="9"/>
  <c r="O579" i="9"/>
  <c r="P579" i="9"/>
  <c r="Q579" i="9"/>
  <c r="R579" i="9"/>
  <c r="S579" i="9"/>
  <c r="T579" i="9"/>
  <c r="U579" i="9"/>
  <c r="V579" i="9"/>
  <c r="W579" i="9"/>
  <c r="X579" i="9"/>
  <c r="Y579" i="9"/>
  <c r="Z579" i="9"/>
  <c r="AA579" i="9"/>
  <c r="AB579" i="9"/>
  <c r="AC579" i="9"/>
  <c r="AD579" i="9"/>
  <c r="AE579" i="9"/>
  <c r="AF579" i="9"/>
  <c r="AG579" i="9"/>
  <c r="AH579" i="9"/>
  <c r="AI579" i="9"/>
  <c r="AJ579" i="9"/>
  <c r="AK579" i="9"/>
  <c r="AL579" i="9"/>
  <c r="AM579" i="9"/>
  <c r="AN579" i="9"/>
  <c r="K580" i="9"/>
  <c r="L580" i="9"/>
  <c r="M580" i="9"/>
  <c r="N580" i="9"/>
  <c r="O580" i="9"/>
  <c r="P580" i="9"/>
  <c r="Q580" i="9"/>
  <c r="R580" i="9"/>
  <c r="S580" i="9"/>
  <c r="T580" i="9"/>
  <c r="U580" i="9"/>
  <c r="V580" i="9"/>
  <c r="W580" i="9"/>
  <c r="X580" i="9"/>
  <c r="Y580" i="9"/>
  <c r="Z580" i="9"/>
  <c r="AA580" i="9"/>
  <c r="AB580" i="9"/>
  <c r="AC580" i="9"/>
  <c r="AD580" i="9"/>
  <c r="AE580" i="9"/>
  <c r="AF580" i="9"/>
  <c r="AG580" i="9"/>
  <c r="AH580" i="9"/>
  <c r="AI580" i="9"/>
  <c r="AJ580" i="9"/>
  <c r="AK580" i="9"/>
  <c r="AL580" i="9"/>
  <c r="AM580" i="9"/>
  <c r="AN580" i="9"/>
  <c r="K581" i="9"/>
  <c r="L581" i="9"/>
  <c r="M581" i="9"/>
  <c r="N581" i="9"/>
  <c r="O581" i="9"/>
  <c r="P581" i="9"/>
  <c r="Q581" i="9"/>
  <c r="R581" i="9"/>
  <c r="S581" i="9"/>
  <c r="T581" i="9"/>
  <c r="U581" i="9"/>
  <c r="V581" i="9"/>
  <c r="W581" i="9"/>
  <c r="X581" i="9"/>
  <c r="Y581" i="9"/>
  <c r="Z581" i="9"/>
  <c r="AA581" i="9"/>
  <c r="AB581" i="9"/>
  <c r="AC581" i="9"/>
  <c r="AD581" i="9"/>
  <c r="AE581" i="9"/>
  <c r="AF581" i="9"/>
  <c r="AG581" i="9"/>
  <c r="AH581" i="9"/>
  <c r="AI581" i="9"/>
  <c r="AJ581" i="9"/>
  <c r="AK581" i="9"/>
  <c r="AL581" i="9"/>
  <c r="AM581" i="9"/>
  <c r="AN581" i="9"/>
  <c r="K582" i="9"/>
  <c r="L582" i="9"/>
  <c r="M582" i="9"/>
  <c r="N582" i="9"/>
  <c r="O582" i="9"/>
  <c r="P582" i="9"/>
  <c r="Q582" i="9"/>
  <c r="R582" i="9"/>
  <c r="S582" i="9"/>
  <c r="T582" i="9"/>
  <c r="U582" i="9"/>
  <c r="V582" i="9"/>
  <c r="W582" i="9"/>
  <c r="X582" i="9"/>
  <c r="Y582" i="9"/>
  <c r="Z582" i="9"/>
  <c r="AA582" i="9"/>
  <c r="AB582" i="9"/>
  <c r="AC582" i="9"/>
  <c r="AD582" i="9"/>
  <c r="AE582" i="9"/>
  <c r="AF582" i="9"/>
  <c r="AG582" i="9"/>
  <c r="AH582" i="9"/>
  <c r="AI582" i="9"/>
  <c r="AJ582" i="9"/>
  <c r="AK582" i="9"/>
  <c r="AL582" i="9"/>
  <c r="AM582" i="9"/>
  <c r="AN582" i="9"/>
  <c r="K583" i="9"/>
  <c r="L583" i="9"/>
  <c r="M583" i="9"/>
  <c r="N583" i="9"/>
  <c r="O583" i="9"/>
  <c r="P583" i="9"/>
  <c r="Q583" i="9"/>
  <c r="R583" i="9"/>
  <c r="S583" i="9"/>
  <c r="T583" i="9"/>
  <c r="U583" i="9"/>
  <c r="V583" i="9"/>
  <c r="W583" i="9"/>
  <c r="X583" i="9"/>
  <c r="Y583" i="9"/>
  <c r="Z583" i="9"/>
  <c r="AA583" i="9"/>
  <c r="AB583" i="9"/>
  <c r="AC583" i="9"/>
  <c r="AD583" i="9"/>
  <c r="AE583" i="9"/>
  <c r="AF583" i="9"/>
  <c r="AG583" i="9"/>
  <c r="AH583" i="9"/>
  <c r="AI583" i="9"/>
  <c r="AJ583" i="9"/>
  <c r="AK583" i="9"/>
  <c r="AL583" i="9"/>
  <c r="AM583" i="9"/>
  <c r="AN583" i="9"/>
  <c r="K584" i="9"/>
  <c r="L584" i="9"/>
  <c r="M584" i="9"/>
  <c r="N584" i="9"/>
  <c r="O584" i="9"/>
  <c r="P584" i="9"/>
  <c r="Q584" i="9"/>
  <c r="R584" i="9"/>
  <c r="S584" i="9"/>
  <c r="T584" i="9"/>
  <c r="U584" i="9"/>
  <c r="V584" i="9"/>
  <c r="W584" i="9"/>
  <c r="X584" i="9"/>
  <c r="Y584" i="9"/>
  <c r="Z584" i="9"/>
  <c r="AA584" i="9"/>
  <c r="AB584" i="9"/>
  <c r="AC584" i="9"/>
  <c r="AD584" i="9"/>
  <c r="AE584" i="9"/>
  <c r="AF584" i="9"/>
  <c r="AG584" i="9"/>
  <c r="AH584" i="9"/>
  <c r="AI584" i="9"/>
  <c r="AJ584" i="9"/>
  <c r="AK584" i="9"/>
  <c r="AL584" i="9"/>
  <c r="AM584" i="9"/>
  <c r="AN584" i="9"/>
  <c r="K585" i="9"/>
  <c r="L585" i="9"/>
  <c r="M585" i="9"/>
  <c r="N585" i="9"/>
  <c r="O585" i="9"/>
  <c r="P585" i="9"/>
  <c r="Q585" i="9"/>
  <c r="R585" i="9"/>
  <c r="S585" i="9"/>
  <c r="T585" i="9"/>
  <c r="U585" i="9"/>
  <c r="V585" i="9"/>
  <c r="W585" i="9"/>
  <c r="X585" i="9"/>
  <c r="Y585" i="9"/>
  <c r="Z585" i="9"/>
  <c r="AA585" i="9"/>
  <c r="AB585" i="9"/>
  <c r="AC585" i="9"/>
  <c r="AD585" i="9"/>
  <c r="AE585" i="9"/>
  <c r="AF585" i="9"/>
  <c r="AG585" i="9"/>
  <c r="AH585" i="9"/>
  <c r="AI585" i="9"/>
  <c r="AJ585" i="9"/>
  <c r="AK585" i="9"/>
  <c r="AL585" i="9"/>
  <c r="AM585" i="9"/>
  <c r="AN585" i="9"/>
  <c r="K586" i="9"/>
  <c r="L586" i="9"/>
  <c r="M586" i="9"/>
  <c r="N586" i="9"/>
  <c r="O586" i="9"/>
  <c r="P586" i="9"/>
  <c r="Q586" i="9"/>
  <c r="R586" i="9"/>
  <c r="S586" i="9"/>
  <c r="T586" i="9"/>
  <c r="U586" i="9"/>
  <c r="V586" i="9"/>
  <c r="W586" i="9"/>
  <c r="X586" i="9"/>
  <c r="Y586" i="9"/>
  <c r="Z586" i="9"/>
  <c r="AA586" i="9"/>
  <c r="AB586" i="9"/>
  <c r="AC586" i="9"/>
  <c r="AD586" i="9"/>
  <c r="AE586" i="9"/>
  <c r="AF586" i="9"/>
  <c r="AG586" i="9"/>
  <c r="AH586" i="9"/>
  <c r="AI586" i="9"/>
  <c r="AJ586" i="9"/>
  <c r="AK586" i="9"/>
  <c r="AL586" i="9"/>
  <c r="AM586" i="9"/>
  <c r="AN586" i="9"/>
  <c r="K587" i="9"/>
  <c r="L587" i="9"/>
  <c r="M587" i="9"/>
  <c r="N587" i="9"/>
  <c r="O587" i="9"/>
  <c r="P587" i="9"/>
  <c r="Q587" i="9"/>
  <c r="R587" i="9"/>
  <c r="S587" i="9"/>
  <c r="T587" i="9"/>
  <c r="U587" i="9"/>
  <c r="V587" i="9"/>
  <c r="W587" i="9"/>
  <c r="X587" i="9"/>
  <c r="Y587" i="9"/>
  <c r="Z587" i="9"/>
  <c r="AA587" i="9"/>
  <c r="AB587" i="9"/>
  <c r="AC587" i="9"/>
  <c r="AD587" i="9"/>
  <c r="AE587" i="9"/>
  <c r="AF587" i="9"/>
  <c r="AG587" i="9"/>
  <c r="AH587" i="9"/>
  <c r="AI587" i="9"/>
  <c r="AJ587" i="9"/>
  <c r="AK587" i="9"/>
  <c r="AL587" i="9"/>
  <c r="AM587" i="9"/>
  <c r="AN587" i="9"/>
  <c r="K588" i="9"/>
  <c r="L588" i="9"/>
  <c r="M588" i="9"/>
  <c r="N588" i="9"/>
  <c r="O588" i="9"/>
  <c r="P588" i="9"/>
  <c r="Q588" i="9"/>
  <c r="R588" i="9"/>
  <c r="S588" i="9"/>
  <c r="T588" i="9"/>
  <c r="U588" i="9"/>
  <c r="V588" i="9"/>
  <c r="W588" i="9"/>
  <c r="X588" i="9"/>
  <c r="Y588" i="9"/>
  <c r="Z588" i="9"/>
  <c r="AA588" i="9"/>
  <c r="AB588" i="9"/>
  <c r="AC588" i="9"/>
  <c r="AD588" i="9"/>
  <c r="AE588" i="9"/>
  <c r="AF588" i="9"/>
  <c r="AG588" i="9"/>
  <c r="AH588" i="9"/>
  <c r="AI588" i="9"/>
  <c r="AJ588" i="9"/>
  <c r="AK588" i="9"/>
  <c r="AL588" i="9"/>
  <c r="AM588" i="9"/>
  <c r="AN588" i="9"/>
  <c r="K589" i="9"/>
  <c r="L589" i="9"/>
  <c r="M589" i="9"/>
  <c r="N589" i="9"/>
  <c r="O589" i="9"/>
  <c r="P589" i="9"/>
  <c r="Q589" i="9"/>
  <c r="R589" i="9"/>
  <c r="S589" i="9"/>
  <c r="T589" i="9"/>
  <c r="U589" i="9"/>
  <c r="V589" i="9"/>
  <c r="W589" i="9"/>
  <c r="X589" i="9"/>
  <c r="Y589" i="9"/>
  <c r="Z589" i="9"/>
  <c r="AA589" i="9"/>
  <c r="AB589" i="9"/>
  <c r="AC589" i="9"/>
  <c r="AD589" i="9"/>
  <c r="AE589" i="9"/>
  <c r="AF589" i="9"/>
  <c r="AG589" i="9"/>
  <c r="AH589" i="9"/>
  <c r="AI589" i="9"/>
  <c r="AJ589" i="9"/>
  <c r="AK589" i="9"/>
  <c r="AL589" i="9"/>
  <c r="AM589" i="9"/>
  <c r="AN589" i="9"/>
  <c r="K590" i="9"/>
  <c r="L590" i="9"/>
  <c r="M590" i="9"/>
  <c r="N590" i="9"/>
  <c r="O590" i="9"/>
  <c r="P590" i="9"/>
  <c r="Q590" i="9"/>
  <c r="R590" i="9"/>
  <c r="S590" i="9"/>
  <c r="T590" i="9"/>
  <c r="U590" i="9"/>
  <c r="V590" i="9"/>
  <c r="W590" i="9"/>
  <c r="X590" i="9"/>
  <c r="Y590" i="9"/>
  <c r="Z590" i="9"/>
  <c r="AA590" i="9"/>
  <c r="AB590" i="9"/>
  <c r="AC590" i="9"/>
  <c r="AD590" i="9"/>
  <c r="AE590" i="9"/>
  <c r="AF590" i="9"/>
  <c r="AG590" i="9"/>
  <c r="AH590" i="9"/>
  <c r="AI590" i="9"/>
  <c r="AJ590" i="9"/>
  <c r="AK590" i="9"/>
  <c r="AL590" i="9"/>
  <c r="AM590" i="9"/>
  <c r="AN590" i="9"/>
  <c r="K591" i="9"/>
  <c r="L591" i="9"/>
  <c r="M591" i="9"/>
  <c r="N591" i="9"/>
  <c r="O591" i="9"/>
  <c r="P591" i="9"/>
  <c r="Q591" i="9"/>
  <c r="R591" i="9"/>
  <c r="S591" i="9"/>
  <c r="T591" i="9"/>
  <c r="U591" i="9"/>
  <c r="V591" i="9"/>
  <c r="W591" i="9"/>
  <c r="X591" i="9"/>
  <c r="Y591" i="9"/>
  <c r="Z591" i="9"/>
  <c r="AA591" i="9"/>
  <c r="AB591" i="9"/>
  <c r="AC591" i="9"/>
  <c r="AD591" i="9"/>
  <c r="AE591" i="9"/>
  <c r="AF591" i="9"/>
  <c r="AG591" i="9"/>
  <c r="AH591" i="9"/>
  <c r="AI591" i="9"/>
  <c r="AJ591" i="9"/>
  <c r="AK591" i="9"/>
  <c r="AL591" i="9"/>
  <c r="AM591" i="9"/>
  <c r="AN591" i="9"/>
  <c r="K592" i="9"/>
  <c r="L592" i="9"/>
  <c r="M592" i="9"/>
  <c r="N592" i="9"/>
  <c r="O592" i="9"/>
  <c r="P592" i="9"/>
  <c r="Q592" i="9"/>
  <c r="R592" i="9"/>
  <c r="S592" i="9"/>
  <c r="T592" i="9"/>
  <c r="U592" i="9"/>
  <c r="V592" i="9"/>
  <c r="W592" i="9"/>
  <c r="X592" i="9"/>
  <c r="Y592" i="9"/>
  <c r="Z592" i="9"/>
  <c r="AA592" i="9"/>
  <c r="AB592" i="9"/>
  <c r="AC592" i="9"/>
  <c r="AD592" i="9"/>
  <c r="AE592" i="9"/>
  <c r="AF592" i="9"/>
  <c r="AG592" i="9"/>
  <c r="AH592" i="9"/>
  <c r="AI592" i="9"/>
  <c r="AJ592" i="9"/>
  <c r="AK592" i="9"/>
  <c r="AL592" i="9"/>
  <c r="AM592" i="9"/>
  <c r="AN592" i="9"/>
  <c r="K593" i="9"/>
  <c r="L593" i="9"/>
  <c r="M593" i="9"/>
  <c r="N593" i="9"/>
  <c r="O593" i="9"/>
  <c r="P593" i="9"/>
  <c r="Q593" i="9"/>
  <c r="R593" i="9"/>
  <c r="S593" i="9"/>
  <c r="T593" i="9"/>
  <c r="U593" i="9"/>
  <c r="V593" i="9"/>
  <c r="W593" i="9"/>
  <c r="X593" i="9"/>
  <c r="Y593" i="9"/>
  <c r="Z593" i="9"/>
  <c r="AA593" i="9"/>
  <c r="AB593" i="9"/>
  <c r="AC593" i="9"/>
  <c r="AD593" i="9"/>
  <c r="AE593" i="9"/>
  <c r="AF593" i="9"/>
  <c r="AG593" i="9"/>
  <c r="AH593" i="9"/>
  <c r="AI593" i="9"/>
  <c r="AJ593" i="9"/>
  <c r="AK593" i="9"/>
  <c r="AL593" i="9"/>
  <c r="AM593" i="9"/>
  <c r="AN593" i="9"/>
  <c r="K594" i="9"/>
  <c r="L594" i="9"/>
  <c r="M594" i="9"/>
  <c r="N594" i="9"/>
  <c r="O594" i="9"/>
  <c r="P594" i="9"/>
  <c r="Q594" i="9"/>
  <c r="R594" i="9"/>
  <c r="S594" i="9"/>
  <c r="T594" i="9"/>
  <c r="U594" i="9"/>
  <c r="V594" i="9"/>
  <c r="W594" i="9"/>
  <c r="X594" i="9"/>
  <c r="Y594" i="9"/>
  <c r="Z594" i="9"/>
  <c r="AA594" i="9"/>
  <c r="AB594" i="9"/>
  <c r="AC594" i="9"/>
  <c r="AD594" i="9"/>
  <c r="AE594" i="9"/>
  <c r="AF594" i="9"/>
  <c r="AG594" i="9"/>
  <c r="AH594" i="9"/>
  <c r="AI594" i="9"/>
  <c r="AJ594" i="9"/>
  <c r="AK594" i="9"/>
  <c r="AL594" i="9"/>
  <c r="AM594" i="9"/>
  <c r="AN594" i="9"/>
  <c r="K595" i="9"/>
  <c r="L595" i="9"/>
  <c r="M595" i="9"/>
  <c r="N595" i="9"/>
  <c r="O595" i="9"/>
  <c r="P595" i="9"/>
  <c r="Q595" i="9"/>
  <c r="R595" i="9"/>
  <c r="S595" i="9"/>
  <c r="T595" i="9"/>
  <c r="U595" i="9"/>
  <c r="V595" i="9"/>
  <c r="W595" i="9"/>
  <c r="X595" i="9"/>
  <c r="Y595" i="9"/>
  <c r="Z595" i="9"/>
  <c r="AA595" i="9"/>
  <c r="AB595" i="9"/>
  <c r="AC595" i="9"/>
  <c r="AD595" i="9"/>
  <c r="AE595" i="9"/>
  <c r="AF595" i="9"/>
  <c r="AG595" i="9"/>
  <c r="AH595" i="9"/>
  <c r="AI595" i="9"/>
  <c r="AJ595" i="9"/>
  <c r="AK595" i="9"/>
  <c r="AL595" i="9"/>
  <c r="AM595" i="9"/>
  <c r="AN595" i="9"/>
  <c r="K596" i="9"/>
  <c r="L596" i="9"/>
  <c r="M596" i="9"/>
  <c r="N596" i="9"/>
  <c r="O596" i="9"/>
  <c r="P596" i="9"/>
  <c r="Q596" i="9"/>
  <c r="R596" i="9"/>
  <c r="S596" i="9"/>
  <c r="T596" i="9"/>
  <c r="U596" i="9"/>
  <c r="V596" i="9"/>
  <c r="W596" i="9"/>
  <c r="X596" i="9"/>
  <c r="Y596" i="9"/>
  <c r="Z596" i="9"/>
  <c r="AA596" i="9"/>
  <c r="AB596" i="9"/>
  <c r="AC596" i="9"/>
  <c r="AD596" i="9"/>
  <c r="AE596" i="9"/>
  <c r="AF596" i="9"/>
  <c r="AG596" i="9"/>
  <c r="AH596" i="9"/>
  <c r="AI596" i="9"/>
  <c r="AJ596" i="9"/>
  <c r="AK596" i="9"/>
  <c r="AL596" i="9"/>
  <c r="AM596" i="9"/>
  <c r="AN596" i="9"/>
  <c r="K597" i="9"/>
  <c r="L597" i="9"/>
  <c r="M597" i="9"/>
  <c r="N597" i="9"/>
  <c r="O597" i="9"/>
  <c r="P597" i="9"/>
  <c r="Q597" i="9"/>
  <c r="R597" i="9"/>
  <c r="S597" i="9"/>
  <c r="T597" i="9"/>
  <c r="U597" i="9"/>
  <c r="V597" i="9"/>
  <c r="W597" i="9"/>
  <c r="X597" i="9"/>
  <c r="Y597" i="9"/>
  <c r="Z597" i="9"/>
  <c r="AA597" i="9"/>
  <c r="AB597" i="9"/>
  <c r="AC597" i="9"/>
  <c r="AD597" i="9"/>
  <c r="AE597" i="9"/>
  <c r="AF597" i="9"/>
  <c r="AG597" i="9"/>
  <c r="AH597" i="9"/>
  <c r="AI597" i="9"/>
  <c r="AJ597" i="9"/>
  <c r="AK597" i="9"/>
  <c r="AL597" i="9"/>
  <c r="AM597" i="9"/>
  <c r="AN597" i="9"/>
  <c r="K598" i="9"/>
  <c r="L598" i="9"/>
  <c r="M598" i="9"/>
  <c r="N598" i="9"/>
  <c r="O598" i="9"/>
  <c r="P598" i="9"/>
  <c r="Q598" i="9"/>
  <c r="R598" i="9"/>
  <c r="S598" i="9"/>
  <c r="T598" i="9"/>
  <c r="U598" i="9"/>
  <c r="V598" i="9"/>
  <c r="W598" i="9"/>
  <c r="X598" i="9"/>
  <c r="Y598" i="9"/>
  <c r="Z598" i="9"/>
  <c r="AA598" i="9"/>
  <c r="AB598" i="9"/>
  <c r="AC598" i="9"/>
  <c r="AD598" i="9"/>
  <c r="AE598" i="9"/>
  <c r="AF598" i="9"/>
  <c r="AG598" i="9"/>
  <c r="AH598" i="9"/>
  <c r="AI598" i="9"/>
  <c r="AJ598" i="9"/>
  <c r="AK598" i="9"/>
  <c r="AL598" i="9"/>
  <c r="AM598" i="9"/>
  <c r="AN598" i="9"/>
  <c r="K599" i="9"/>
  <c r="L599" i="9"/>
  <c r="M599" i="9"/>
  <c r="N599" i="9"/>
  <c r="O599" i="9"/>
  <c r="P599" i="9"/>
  <c r="Q599" i="9"/>
  <c r="R599" i="9"/>
  <c r="S599" i="9"/>
  <c r="T599" i="9"/>
  <c r="U599" i="9"/>
  <c r="V599" i="9"/>
  <c r="W599" i="9"/>
  <c r="X599" i="9"/>
  <c r="Y599" i="9"/>
  <c r="Z599" i="9"/>
  <c r="AA599" i="9"/>
  <c r="AB599" i="9"/>
  <c r="AC599" i="9"/>
  <c r="AD599" i="9"/>
  <c r="AE599" i="9"/>
  <c r="AF599" i="9"/>
  <c r="AG599" i="9"/>
  <c r="AH599" i="9"/>
  <c r="AI599" i="9"/>
  <c r="AJ599" i="9"/>
  <c r="AK599" i="9"/>
  <c r="AL599" i="9"/>
  <c r="AM599" i="9"/>
  <c r="AN599" i="9"/>
  <c r="K600" i="9"/>
  <c r="L600" i="9"/>
  <c r="M600" i="9"/>
  <c r="N600" i="9"/>
  <c r="O600" i="9"/>
  <c r="P600" i="9"/>
  <c r="Q600" i="9"/>
  <c r="R600" i="9"/>
  <c r="S600" i="9"/>
  <c r="T600" i="9"/>
  <c r="U600" i="9"/>
  <c r="V600" i="9"/>
  <c r="W600" i="9"/>
  <c r="X600" i="9"/>
  <c r="Y600" i="9"/>
  <c r="Z600" i="9"/>
  <c r="AA600" i="9"/>
  <c r="AB600" i="9"/>
  <c r="AC600" i="9"/>
  <c r="AD600" i="9"/>
  <c r="AE600" i="9"/>
  <c r="AF600" i="9"/>
  <c r="AG600" i="9"/>
  <c r="AH600" i="9"/>
  <c r="AI600" i="9"/>
  <c r="AJ600" i="9"/>
  <c r="AK600" i="9"/>
  <c r="AL600" i="9"/>
  <c r="AM600" i="9"/>
  <c r="AN600" i="9"/>
  <c r="K601" i="9"/>
  <c r="L601" i="9"/>
  <c r="M601" i="9"/>
  <c r="N601" i="9"/>
  <c r="O601" i="9"/>
  <c r="P601" i="9"/>
  <c r="Q601" i="9"/>
  <c r="R601" i="9"/>
  <c r="S601" i="9"/>
  <c r="T601" i="9"/>
  <c r="U601" i="9"/>
  <c r="V601" i="9"/>
  <c r="W601" i="9"/>
  <c r="X601" i="9"/>
  <c r="Y601" i="9"/>
  <c r="Z601" i="9"/>
  <c r="AA601" i="9"/>
  <c r="AB601" i="9"/>
  <c r="AC601" i="9"/>
  <c r="AD601" i="9"/>
  <c r="AE601" i="9"/>
  <c r="AF601" i="9"/>
  <c r="AG601" i="9"/>
  <c r="AH601" i="9"/>
  <c r="AI601" i="9"/>
  <c r="AJ601" i="9"/>
  <c r="AK601" i="9"/>
  <c r="AL601" i="9"/>
  <c r="AM601" i="9"/>
  <c r="AN601" i="9"/>
  <c r="K602" i="9"/>
  <c r="L602" i="9"/>
  <c r="M602" i="9"/>
  <c r="N602" i="9"/>
  <c r="O602" i="9"/>
  <c r="P602" i="9"/>
  <c r="Q602" i="9"/>
  <c r="R602" i="9"/>
  <c r="S602" i="9"/>
  <c r="T602" i="9"/>
  <c r="U602" i="9"/>
  <c r="V602" i="9"/>
  <c r="W602" i="9"/>
  <c r="X602" i="9"/>
  <c r="Y602" i="9"/>
  <c r="Z602" i="9"/>
  <c r="AA602" i="9"/>
  <c r="AB602" i="9"/>
  <c r="AC602" i="9"/>
  <c r="AD602" i="9"/>
  <c r="AE602" i="9"/>
  <c r="AF602" i="9"/>
  <c r="AG602" i="9"/>
  <c r="AH602" i="9"/>
  <c r="AI602" i="9"/>
  <c r="AJ602" i="9"/>
  <c r="AK602" i="9"/>
  <c r="AL602" i="9"/>
  <c r="AM602" i="9"/>
  <c r="AN602" i="9"/>
  <c r="K603" i="9"/>
  <c r="L603" i="9"/>
  <c r="M603" i="9"/>
  <c r="N603" i="9"/>
  <c r="O603" i="9"/>
  <c r="P603" i="9"/>
  <c r="Q603" i="9"/>
  <c r="R603" i="9"/>
  <c r="S603" i="9"/>
  <c r="T603" i="9"/>
  <c r="U603" i="9"/>
  <c r="V603" i="9"/>
  <c r="W603" i="9"/>
  <c r="X603" i="9"/>
  <c r="Y603" i="9"/>
  <c r="Z603" i="9"/>
  <c r="AA603" i="9"/>
  <c r="AB603" i="9"/>
  <c r="AC603" i="9"/>
  <c r="AD603" i="9"/>
  <c r="AE603" i="9"/>
  <c r="AF603" i="9"/>
  <c r="AG603" i="9"/>
  <c r="AH603" i="9"/>
  <c r="AI603" i="9"/>
  <c r="AJ603" i="9"/>
  <c r="AK603" i="9"/>
  <c r="AL603" i="9"/>
  <c r="AM603" i="9"/>
  <c r="AN603" i="9"/>
  <c r="K604" i="9"/>
  <c r="L604" i="9"/>
  <c r="M604" i="9"/>
  <c r="N604" i="9"/>
  <c r="O604" i="9"/>
  <c r="P604" i="9"/>
  <c r="Q604" i="9"/>
  <c r="R604" i="9"/>
  <c r="S604" i="9"/>
  <c r="T604" i="9"/>
  <c r="U604" i="9"/>
  <c r="V604" i="9"/>
  <c r="W604" i="9"/>
  <c r="X604" i="9"/>
  <c r="Y604" i="9"/>
  <c r="Z604" i="9"/>
  <c r="AA604" i="9"/>
  <c r="AB604" i="9"/>
  <c r="AC604" i="9"/>
  <c r="AD604" i="9"/>
  <c r="AE604" i="9"/>
  <c r="AF604" i="9"/>
  <c r="AG604" i="9"/>
  <c r="AH604" i="9"/>
  <c r="AI604" i="9"/>
  <c r="AJ604" i="9"/>
  <c r="AK604" i="9"/>
  <c r="AL604" i="9"/>
  <c r="AM604" i="9"/>
  <c r="AN604" i="9"/>
  <c r="K605" i="9"/>
  <c r="L605" i="9"/>
  <c r="M605" i="9"/>
  <c r="N605" i="9"/>
  <c r="O605" i="9"/>
  <c r="P605" i="9"/>
  <c r="Q605" i="9"/>
  <c r="R605" i="9"/>
  <c r="S605" i="9"/>
  <c r="T605" i="9"/>
  <c r="U605" i="9"/>
  <c r="V605" i="9"/>
  <c r="W605" i="9"/>
  <c r="X605" i="9"/>
  <c r="Y605" i="9"/>
  <c r="Z605" i="9"/>
  <c r="AA605" i="9"/>
  <c r="AB605" i="9"/>
  <c r="AC605" i="9"/>
  <c r="AD605" i="9"/>
  <c r="AE605" i="9"/>
  <c r="AF605" i="9"/>
  <c r="AG605" i="9"/>
  <c r="AH605" i="9"/>
  <c r="AI605" i="9"/>
  <c r="AJ605" i="9"/>
  <c r="AK605" i="9"/>
  <c r="AL605" i="9"/>
  <c r="AM605" i="9"/>
  <c r="AN605" i="9"/>
  <c r="K606" i="9"/>
  <c r="L606" i="9"/>
  <c r="M606" i="9"/>
  <c r="N606" i="9"/>
  <c r="O606" i="9"/>
  <c r="P606" i="9"/>
  <c r="Q606" i="9"/>
  <c r="R606" i="9"/>
  <c r="S606" i="9"/>
  <c r="T606" i="9"/>
  <c r="U606" i="9"/>
  <c r="V606" i="9"/>
  <c r="W606" i="9"/>
  <c r="X606" i="9"/>
  <c r="Y606" i="9"/>
  <c r="Z606" i="9"/>
  <c r="AA606" i="9"/>
  <c r="AB606" i="9"/>
  <c r="AC606" i="9"/>
  <c r="AD606" i="9"/>
  <c r="AE606" i="9"/>
  <c r="AF606" i="9"/>
  <c r="AG606" i="9"/>
  <c r="AH606" i="9"/>
  <c r="AI606" i="9"/>
  <c r="AJ606" i="9"/>
  <c r="AK606" i="9"/>
  <c r="AL606" i="9"/>
  <c r="AM606" i="9"/>
  <c r="AN606" i="9"/>
  <c r="K607" i="9"/>
  <c r="L607" i="9"/>
  <c r="M607" i="9"/>
  <c r="N607" i="9"/>
  <c r="O607" i="9"/>
  <c r="P607" i="9"/>
  <c r="Q607" i="9"/>
  <c r="R607" i="9"/>
  <c r="S607" i="9"/>
  <c r="T607" i="9"/>
  <c r="U607" i="9"/>
  <c r="V607" i="9"/>
  <c r="W607" i="9"/>
  <c r="X607" i="9"/>
  <c r="Y607" i="9"/>
  <c r="Z607" i="9"/>
  <c r="AA607" i="9"/>
  <c r="AB607" i="9"/>
  <c r="AC607" i="9"/>
  <c r="AD607" i="9"/>
  <c r="AE607" i="9"/>
  <c r="AF607" i="9"/>
  <c r="AG607" i="9"/>
  <c r="AH607" i="9"/>
  <c r="AI607" i="9"/>
  <c r="AJ607" i="9"/>
  <c r="AK607" i="9"/>
  <c r="AL607" i="9"/>
  <c r="AM607" i="9"/>
  <c r="AN607" i="9"/>
  <c r="K608" i="9"/>
  <c r="L608" i="9"/>
  <c r="M608" i="9"/>
  <c r="N608" i="9"/>
  <c r="O608" i="9"/>
  <c r="P608" i="9"/>
  <c r="Q608" i="9"/>
  <c r="R608" i="9"/>
  <c r="S608" i="9"/>
  <c r="T608" i="9"/>
  <c r="U608" i="9"/>
  <c r="V608" i="9"/>
  <c r="W608" i="9"/>
  <c r="X608" i="9"/>
  <c r="Y608" i="9"/>
  <c r="Z608" i="9"/>
  <c r="AA608" i="9"/>
  <c r="AB608" i="9"/>
  <c r="AC608" i="9"/>
  <c r="AD608" i="9"/>
  <c r="AE608" i="9"/>
  <c r="AF608" i="9"/>
  <c r="AG608" i="9"/>
  <c r="AH608" i="9"/>
  <c r="AI608" i="9"/>
  <c r="AJ608" i="9"/>
  <c r="AK608" i="9"/>
  <c r="AL608" i="9"/>
  <c r="AM608" i="9"/>
  <c r="AN608" i="9"/>
  <c r="K609" i="9"/>
  <c r="L609" i="9"/>
  <c r="M609" i="9"/>
  <c r="N609" i="9"/>
  <c r="O609" i="9"/>
  <c r="P609" i="9"/>
  <c r="Q609" i="9"/>
  <c r="R609" i="9"/>
  <c r="S609" i="9"/>
  <c r="T609" i="9"/>
  <c r="U609" i="9"/>
  <c r="V609" i="9"/>
  <c r="W609" i="9"/>
  <c r="X609" i="9"/>
  <c r="Y609" i="9"/>
  <c r="Z609" i="9"/>
  <c r="AA609" i="9"/>
  <c r="AB609" i="9"/>
  <c r="AC609" i="9"/>
  <c r="AD609" i="9"/>
  <c r="AE609" i="9"/>
  <c r="AF609" i="9"/>
  <c r="AG609" i="9"/>
  <c r="AH609" i="9"/>
  <c r="AI609" i="9"/>
  <c r="AJ609" i="9"/>
  <c r="AK609" i="9"/>
  <c r="AL609" i="9"/>
  <c r="AM609" i="9"/>
  <c r="AN609" i="9"/>
  <c r="K610" i="9"/>
  <c r="L610" i="9"/>
  <c r="M610" i="9"/>
  <c r="N610" i="9"/>
  <c r="O610" i="9"/>
  <c r="P610" i="9"/>
  <c r="Q610" i="9"/>
  <c r="R610" i="9"/>
  <c r="S610" i="9"/>
  <c r="T610" i="9"/>
  <c r="U610" i="9"/>
  <c r="V610" i="9"/>
  <c r="W610" i="9"/>
  <c r="X610" i="9"/>
  <c r="Y610" i="9"/>
  <c r="Z610" i="9"/>
  <c r="AA610" i="9"/>
  <c r="AB610" i="9"/>
  <c r="AC610" i="9"/>
  <c r="AD610" i="9"/>
  <c r="AE610" i="9"/>
  <c r="AF610" i="9"/>
  <c r="AG610" i="9"/>
  <c r="AH610" i="9"/>
  <c r="AI610" i="9"/>
  <c r="AJ610" i="9"/>
  <c r="AK610" i="9"/>
  <c r="AL610" i="9"/>
  <c r="AM610" i="9"/>
  <c r="AN610" i="9"/>
  <c r="K611" i="9"/>
  <c r="L611" i="9"/>
  <c r="M611" i="9"/>
  <c r="N611" i="9"/>
  <c r="O611" i="9"/>
  <c r="P611" i="9"/>
  <c r="Q611" i="9"/>
  <c r="R611" i="9"/>
  <c r="S611" i="9"/>
  <c r="T611" i="9"/>
  <c r="U611" i="9"/>
  <c r="V611" i="9"/>
  <c r="W611" i="9"/>
  <c r="X611" i="9"/>
  <c r="Y611" i="9"/>
  <c r="Z611" i="9"/>
  <c r="AA611" i="9"/>
  <c r="AB611" i="9"/>
  <c r="AC611" i="9"/>
  <c r="AD611" i="9"/>
  <c r="AE611" i="9"/>
  <c r="AF611" i="9"/>
  <c r="AG611" i="9"/>
  <c r="AH611" i="9"/>
  <c r="AI611" i="9"/>
  <c r="AJ611" i="9"/>
  <c r="AK611" i="9"/>
  <c r="AL611" i="9"/>
  <c r="AM611" i="9"/>
  <c r="AN611" i="9"/>
  <c r="K612" i="9"/>
  <c r="L612" i="9"/>
  <c r="M612" i="9"/>
  <c r="N612" i="9"/>
  <c r="O612" i="9"/>
  <c r="P612" i="9"/>
  <c r="Q612" i="9"/>
  <c r="R612" i="9"/>
  <c r="S612" i="9"/>
  <c r="T612" i="9"/>
  <c r="U612" i="9"/>
  <c r="V612" i="9"/>
  <c r="W612" i="9"/>
  <c r="X612" i="9"/>
  <c r="Y612" i="9"/>
  <c r="Z612" i="9"/>
  <c r="AA612" i="9"/>
  <c r="AB612" i="9"/>
  <c r="AC612" i="9"/>
  <c r="AD612" i="9"/>
  <c r="AE612" i="9"/>
  <c r="AF612" i="9"/>
  <c r="AG612" i="9"/>
  <c r="AH612" i="9"/>
  <c r="AI612" i="9"/>
  <c r="AJ612" i="9"/>
  <c r="AK612" i="9"/>
  <c r="AL612" i="9"/>
  <c r="AM612" i="9"/>
  <c r="AN612" i="9"/>
  <c r="K613" i="9"/>
  <c r="L613" i="9"/>
  <c r="M613" i="9"/>
  <c r="N613" i="9"/>
  <c r="O613" i="9"/>
  <c r="P613" i="9"/>
  <c r="Q613" i="9"/>
  <c r="R613" i="9"/>
  <c r="S613" i="9"/>
  <c r="T613" i="9"/>
  <c r="U613" i="9"/>
  <c r="V613" i="9"/>
  <c r="W613" i="9"/>
  <c r="X613" i="9"/>
  <c r="Y613" i="9"/>
  <c r="Z613" i="9"/>
  <c r="AA613" i="9"/>
  <c r="AB613" i="9"/>
  <c r="AC613" i="9"/>
  <c r="AD613" i="9"/>
  <c r="AE613" i="9"/>
  <c r="AF613" i="9"/>
  <c r="AG613" i="9"/>
  <c r="AH613" i="9"/>
  <c r="AI613" i="9"/>
  <c r="AJ613" i="9"/>
  <c r="AK613" i="9"/>
  <c r="AL613" i="9"/>
  <c r="AM613" i="9"/>
  <c r="AN613" i="9"/>
  <c r="K614" i="9"/>
  <c r="L614" i="9"/>
  <c r="M614" i="9"/>
  <c r="N614" i="9"/>
  <c r="O614" i="9"/>
  <c r="P614" i="9"/>
  <c r="Q614" i="9"/>
  <c r="R614" i="9"/>
  <c r="S614" i="9"/>
  <c r="T614" i="9"/>
  <c r="U614" i="9"/>
  <c r="V614" i="9"/>
  <c r="W614" i="9"/>
  <c r="X614" i="9"/>
  <c r="Y614" i="9"/>
  <c r="Z614" i="9"/>
  <c r="AA614" i="9"/>
  <c r="AB614" i="9"/>
  <c r="AC614" i="9"/>
  <c r="AD614" i="9"/>
  <c r="AE614" i="9"/>
  <c r="AF614" i="9"/>
  <c r="AG614" i="9"/>
  <c r="AH614" i="9"/>
  <c r="AI614" i="9"/>
  <c r="AJ614" i="9"/>
  <c r="AK614" i="9"/>
  <c r="AL614" i="9"/>
  <c r="AM614" i="9"/>
  <c r="AN614" i="9"/>
  <c r="K615" i="9"/>
  <c r="L615" i="9"/>
  <c r="M615" i="9"/>
  <c r="N615" i="9"/>
  <c r="O615" i="9"/>
  <c r="P615" i="9"/>
  <c r="Q615" i="9"/>
  <c r="R615" i="9"/>
  <c r="S615" i="9"/>
  <c r="T615" i="9"/>
  <c r="U615" i="9"/>
  <c r="V615" i="9"/>
  <c r="W615" i="9"/>
  <c r="X615" i="9"/>
  <c r="Y615" i="9"/>
  <c r="Z615" i="9"/>
  <c r="AA615" i="9"/>
  <c r="AB615" i="9"/>
  <c r="AC615" i="9"/>
  <c r="AD615" i="9"/>
  <c r="AE615" i="9"/>
  <c r="AF615" i="9"/>
  <c r="AG615" i="9"/>
  <c r="AH615" i="9"/>
  <c r="AI615" i="9"/>
  <c r="AJ615" i="9"/>
  <c r="AK615" i="9"/>
  <c r="AL615" i="9"/>
  <c r="AM615" i="9"/>
  <c r="AN615" i="9"/>
  <c r="K616" i="9"/>
  <c r="L616" i="9"/>
  <c r="M616" i="9"/>
  <c r="N616" i="9"/>
  <c r="O616" i="9"/>
  <c r="P616" i="9"/>
  <c r="Q616" i="9"/>
  <c r="R616" i="9"/>
  <c r="S616" i="9"/>
  <c r="T616" i="9"/>
  <c r="U616" i="9"/>
  <c r="V616" i="9"/>
  <c r="W616" i="9"/>
  <c r="X616" i="9"/>
  <c r="Y616" i="9"/>
  <c r="Z616" i="9"/>
  <c r="AA616" i="9"/>
  <c r="AB616" i="9"/>
  <c r="AC616" i="9"/>
  <c r="AD616" i="9"/>
  <c r="AE616" i="9"/>
  <c r="AF616" i="9"/>
  <c r="AG616" i="9"/>
  <c r="AH616" i="9"/>
  <c r="AI616" i="9"/>
  <c r="AJ616" i="9"/>
  <c r="AK616" i="9"/>
  <c r="AL616" i="9"/>
  <c r="AM616" i="9"/>
  <c r="AN616" i="9"/>
  <c r="K617" i="9"/>
  <c r="L617" i="9"/>
  <c r="M617" i="9"/>
  <c r="N617" i="9"/>
  <c r="O617" i="9"/>
  <c r="P617" i="9"/>
  <c r="Q617" i="9"/>
  <c r="R617" i="9"/>
  <c r="S617" i="9"/>
  <c r="T617" i="9"/>
  <c r="U617" i="9"/>
  <c r="V617" i="9"/>
  <c r="W617" i="9"/>
  <c r="X617" i="9"/>
  <c r="Y617" i="9"/>
  <c r="Z617" i="9"/>
  <c r="AA617" i="9"/>
  <c r="AB617" i="9"/>
  <c r="AC617" i="9"/>
  <c r="AD617" i="9"/>
  <c r="AE617" i="9"/>
  <c r="AF617" i="9"/>
  <c r="AG617" i="9"/>
  <c r="AH617" i="9"/>
  <c r="AI617" i="9"/>
  <c r="AJ617" i="9"/>
  <c r="AK617" i="9"/>
  <c r="AL617" i="9"/>
  <c r="AM617" i="9"/>
  <c r="AN617" i="9"/>
  <c r="K618" i="9"/>
  <c r="L618" i="9"/>
  <c r="M618" i="9"/>
  <c r="N618" i="9"/>
  <c r="O618" i="9"/>
  <c r="P618" i="9"/>
  <c r="Q618" i="9"/>
  <c r="R618" i="9"/>
  <c r="S618" i="9"/>
  <c r="T618" i="9"/>
  <c r="U618" i="9"/>
  <c r="V618" i="9"/>
  <c r="W618" i="9"/>
  <c r="X618" i="9"/>
  <c r="Y618" i="9"/>
  <c r="Z618" i="9"/>
  <c r="AA618" i="9"/>
  <c r="AB618" i="9"/>
  <c r="AC618" i="9"/>
  <c r="AD618" i="9"/>
  <c r="AE618" i="9"/>
  <c r="AF618" i="9"/>
  <c r="AG618" i="9"/>
  <c r="AH618" i="9"/>
  <c r="AI618" i="9"/>
  <c r="AJ618" i="9"/>
  <c r="AK618" i="9"/>
  <c r="AL618" i="9"/>
  <c r="AM618" i="9"/>
  <c r="AN618" i="9"/>
  <c r="K619" i="9"/>
  <c r="L619" i="9"/>
  <c r="M619" i="9"/>
  <c r="N619" i="9"/>
  <c r="O619" i="9"/>
  <c r="P619" i="9"/>
  <c r="Q619" i="9"/>
  <c r="R619" i="9"/>
  <c r="S619" i="9"/>
  <c r="T619" i="9"/>
  <c r="U619" i="9"/>
  <c r="V619" i="9"/>
  <c r="W619" i="9"/>
  <c r="X619" i="9"/>
  <c r="Y619" i="9"/>
  <c r="Z619" i="9"/>
  <c r="AA619" i="9"/>
  <c r="AB619" i="9"/>
  <c r="AC619" i="9"/>
  <c r="AD619" i="9"/>
  <c r="AE619" i="9"/>
  <c r="AF619" i="9"/>
  <c r="AG619" i="9"/>
  <c r="AH619" i="9"/>
  <c r="AI619" i="9"/>
  <c r="AJ619" i="9"/>
  <c r="AK619" i="9"/>
  <c r="AL619" i="9"/>
  <c r="AM619" i="9"/>
  <c r="AN619" i="9"/>
  <c r="K620" i="9"/>
  <c r="L620" i="9"/>
  <c r="M620" i="9"/>
  <c r="N620" i="9"/>
  <c r="O620" i="9"/>
  <c r="P620" i="9"/>
  <c r="Q620" i="9"/>
  <c r="R620" i="9"/>
  <c r="S620" i="9"/>
  <c r="T620" i="9"/>
  <c r="U620" i="9"/>
  <c r="V620" i="9"/>
  <c r="W620" i="9"/>
  <c r="X620" i="9"/>
  <c r="Y620" i="9"/>
  <c r="Z620" i="9"/>
  <c r="AA620" i="9"/>
  <c r="AB620" i="9"/>
  <c r="AC620" i="9"/>
  <c r="AD620" i="9"/>
  <c r="AE620" i="9"/>
  <c r="AF620" i="9"/>
  <c r="AG620" i="9"/>
  <c r="AH620" i="9"/>
  <c r="AI620" i="9"/>
  <c r="AJ620" i="9"/>
  <c r="AK620" i="9"/>
  <c r="AL620" i="9"/>
  <c r="AM620" i="9"/>
  <c r="AN620" i="9"/>
  <c r="K621" i="9"/>
  <c r="L621" i="9"/>
  <c r="M621" i="9"/>
  <c r="N621" i="9"/>
  <c r="O621" i="9"/>
  <c r="P621" i="9"/>
  <c r="Q621" i="9"/>
  <c r="R621" i="9"/>
  <c r="S621" i="9"/>
  <c r="T621" i="9"/>
  <c r="U621" i="9"/>
  <c r="V621" i="9"/>
  <c r="W621" i="9"/>
  <c r="X621" i="9"/>
  <c r="Y621" i="9"/>
  <c r="Z621" i="9"/>
  <c r="AA621" i="9"/>
  <c r="AB621" i="9"/>
  <c r="AC621" i="9"/>
  <c r="AD621" i="9"/>
  <c r="AE621" i="9"/>
  <c r="AF621" i="9"/>
  <c r="AG621" i="9"/>
  <c r="AH621" i="9"/>
  <c r="AI621" i="9"/>
  <c r="AJ621" i="9"/>
  <c r="AK621" i="9"/>
  <c r="AL621" i="9"/>
  <c r="AM621" i="9"/>
  <c r="AN621" i="9"/>
  <c r="K622" i="9"/>
  <c r="L622" i="9"/>
  <c r="M622" i="9"/>
  <c r="N622" i="9"/>
  <c r="O622" i="9"/>
  <c r="P622" i="9"/>
  <c r="Q622" i="9"/>
  <c r="R622" i="9"/>
  <c r="S622" i="9"/>
  <c r="T622" i="9"/>
  <c r="U622" i="9"/>
  <c r="V622" i="9"/>
  <c r="W622" i="9"/>
  <c r="X622" i="9"/>
  <c r="Y622" i="9"/>
  <c r="Z622" i="9"/>
  <c r="AA622" i="9"/>
  <c r="AB622" i="9"/>
  <c r="AC622" i="9"/>
  <c r="AD622" i="9"/>
  <c r="AE622" i="9"/>
  <c r="AF622" i="9"/>
  <c r="AG622" i="9"/>
  <c r="AH622" i="9"/>
  <c r="AI622" i="9"/>
  <c r="AJ622" i="9"/>
  <c r="AK622" i="9"/>
  <c r="AL622" i="9"/>
  <c r="AM622" i="9"/>
  <c r="AN622" i="9"/>
  <c r="K623" i="9"/>
  <c r="L623" i="9"/>
  <c r="M623" i="9"/>
  <c r="N623" i="9"/>
  <c r="O623" i="9"/>
  <c r="P623" i="9"/>
  <c r="Q623" i="9"/>
  <c r="R623" i="9"/>
  <c r="S623" i="9"/>
  <c r="T623" i="9"/>
  <c r="U623" i="9"/>
  <c r="V623" i="9"/>
  <c r="W623" i="9"/>
  <c r="X623" i="9"/>
  <c r="Y623" i="9"/>
  <c r="Z623" i="9"/>
  <c r="AA623" i="9"/>
  <c r="AB623" i="9"/>
  <c r="AC623" i="9"/>
  <c r="AD623" i="9"/>
  <c r="AE623" i="9"/>
  <c r="AF623" i="9"/>
  <c r="AG623" i="9"/>
  <c r="AH623" i="9"/>
  <c r="AI623" i="9"/>
  <c r="AJ623" i="9"/>
  <c r="AK623" i="9"/>
  <c r="AL623" i="9"/>
  <c r="AM623" i="9"/>
  <c r="AN623" i="9"/>
  <c r="K624" i="9"/>
  <c r="L624" i="9"/>
  <c r="M624" i="9"/>
  <c r="N624" i="9"/>
  <c r="O624" i="9"/>
  <c r="P624" i="9"/>
  <c r="Q624" i="9"/>
  <c r="R624" i="9"/>
  <c r="S624" i="9"/>
  <c r="T624" i="9"/>
  <c r="U624" i="9"/>
  <c r="V624" i="9"/>
  <c r="W624" i="9"/>
  <c r="X624" i="9"/>
  <c r="Y624" i="9"/>
  <c r="Z624" i="9"/>
  <c r="AA624" i="9"/>
  <c r="AB624" i="9"/>
  <c r="AC624" i="9"/>
  <c r="AD624" i="9"/>
  <c r="AE624" i="9"/>
  <c r="AF624" i="9"/>
  <c r="AG624" i="9"/>
  <c r="AH624" i="9"/>
  <c r="AI624" i="9"/>
  <c r="AJ624" i="9"/>
  <c r="AK624" i="9"/>
  <c r="AL624" i="9"/>
  <c r="AM624" i="9"/>
  <c r="AN624" i="9"/>
  <c r="K625" i="9"/>
  <c r="L625" i="9"/>
  <c r="M625" i="9"/>
  <c r="N625" i="9"/>
  <c r="O625" i="9"/>
  <c r="P625" i="9"/>
  <c r="Q625" i="9"/>
  <c r="R625" i="9"/>
  <c r="S625" i="9"/>
  <c r="T625" i="9"/>
  <c r="U625" i="9"/>
  <c r="V625" i="9"/>
  <c r="W625" i="9"/>
  <c r="X625" i="9"/>
  <c r="Y625" i="9"/>
  <c r="Z625" i="9"/>
  <c r="AA625" i="9"/>
  <c r="AB625" i="9"/>
  <c r="AC625" i="9"/>
  <c r="AD625" i="9"/>
  <c r="AE625" i="9"/>
  <c r="AF625" i="9"/>
  <c r="AG625" i="9"/>
  <c r="AH625" i="9"/>
  <c r="AI625" i="9"/>
  <c r="AJ625" i="9"/>
  <c r="AK625" i="9"/>
  <c r="AL625" i="9"/>
  <c r="AM625" i="9"/>
  <c r="AN625" i="9"/>
  <c r="K626" i="9"/>
  <c r="L626" i="9"/>
  <c r="M626" i="9"/>
  <c r="N626" i="9"/>
  <c r="O626" i="9"/>
  <c r="P626" i="9"/>
  <c r="Q626" i="9"/>
  <c r="R626" i="9"/>
  <c r="S626" i="9"/>
  <c r="T626" i="9"/>
  <c r="U626" i="9"/>
  <c r="V626" i="9"/>
  <c r="W626" i="9"/>
  <c r="X626" i="9"/>
  <c r="Y626" i="9"/>
  <c r="Z626" i="9"/>
  <c r="AA626" i="9"/>
  <c r="AB626" i="9"/>
  <c r="AC626" i="9"/>
  <c r="AD626" i="9"/>
  <c r="AE626" i="9"/>
  <c r="AF626" i="9"/>
  <c r="AG626" i="9"/>
  <c r="AH626" i="9"/>
  <c r="AI626" i="9"/>
  <c r="AJ626" i="9"/>
  <c r="AK626" i="9"/>
  <c r="AL626" i="9"/>
  <c r="AM626" i="9"/>
  <c r="AN626" i="9"/>
  <c r="K627" i="9"/>
  <c r="L627" i="9"/>
  <c r="M627" i="9"/>
  <c r="N627" i="9"/>
  <c r="O627" i="9"/>
  <c r="P627" i="9"/>
  <c r="Q627" i="9"/>
  <c r="R627" i="9"/>
  <c r="S627" i="9"/>
  <c r="T627" i="9"/>
  <c r="U627" i="9"/>
  <c r="V627" i="9"/>
  <c r="W627" i="9"/>
  <c r="X627" i="9"/>
  <c r="Y627" i="9"/>
  <c r="Z627" i="9"/>
  <c r="AA627" i="9"/>
  <c r="AB627" i="9"/>
  <c r="AC627" i="9"/>
  <c r="AD627" i="9"/>
  <c r="AE627" i="9"/>
  <c r="AF627" i="9"/>
  <c r="AG627" i="9"/>
  <c r="AH627" i="9"/>
  <c r="AI627" i="9"/>
  <c r="AJ627" i="9"/>
  <c r="AK627" i="9"/>
  <c r="AL627" i="9"/>
  <c r="AM627" i="9"/>
  <c r="AN627" i="9"/>
  <c r="K628" i="9"/>
  <c r="L628" i="9"/>
  <c r="M628" i="9"/>
  <c r="N628" i="9"/>
  <c r="O628" i="9"/>
  <c r="P628" i="9"/>
  <c r="Q628" i="9"/>
  <c r="R628" i="9"/>
  <c r="S628" i="9"/>
  <c r="T628" i="9"/>
  <c r="U628" i="9"/>
  <c r="V628" i="9"/>
  <c r="W628" i="9"/>
  <c r="X628" i="9"/>
  <c r="Y628" i="9"/>
  <c r="Z628" i="9"/>
  <c r="AA628" i="9"/>
  <c r="AB628" i="9"/>
  <c r="AC628" i="9"/>
  <c r="AD628" i="9"/>
  <c r="AE628" i="9"/>
  <c r="AF628" i="9"/>
  <c r="AG628" i="9"/>
  <c r="AH628" i="9"/>
  <c r="AI628" i="9"/>
  <c r="AJ628" i="9"/>
  <c r="AK628" i="9"/>
  <c r="AL628" i="9"/>
  <c r="AM628" i="9"/>
  <c r="AN628" i="9"/>
  <c r="K629" i="9"/>
  <c r="L629" i="9"/>
  <c r="M629" i="9"/>
  <c r="N629" i="9"/>
  <c r="O629" i="9"/>
  <c r="P629" i="9"/>
  <c r="Q629" i="9"/>
  <c r="R629" i="9"/>
  <c r="S629" i="9"/>
  <c r="T629" i="9"/>
  <c r="U629" i="9"/>
  <c r="V629" i="9"/>
  <c r="W629" i="9"/>
  <c r="X629" i="9"/>
  <c r="Y629" i="9"/>
  <c r="Z629" i="9"/>
  <c r="AA629" i="9"/>
  <c r="AB629" i="9"/>
  <c r="AC629" i="9"/>
  <c r="AD629" i="9"/>
  <c r="AE629" i="9"/>
  <c r="AF629" i="9"/>
  <c r="AG629" i="9"/>
  <c r="AH629" i="9"/>
  <c r="AI629" i="9"/>
  <c r="AJ629" i="9"/>
  <c r="AK629" i="9"/>
  <c r="AL629" i="9"/>
  <c r="AM629" i="9"/>
  <c r="AN629" i="9"/>
  <c r="K630" i="9"/>
  <c r="L630" i="9"/>
  <c r="M630" i="9"/>
  <c r="N630" i="9"/>
  <c r="O630" i="9"/>
  <c r="P630" i="9"/>
  <c r="Q630" i="9"/>
  <c r="R630" i="9"/>
  <c r="S630" i="9"/>
  <c r="T630" i="9"/>
  <c r="U630" i="9"/>
  <c r="V630" i="9"/>
  <c r="W630" i="9"/>
  <c r="X630" i="9"/>
  <c r="Y630" i="9"/>
  <c r="Z630" i="9"/>
  <c r="AA630" i="9"/>
  <c r="AB630" i="9"/>
  <c r="AC630" i="9"/>
  <c r="AD630" i="9"/>
  <c r="AE630" i="9"/>
  <c r="AF630" i="9"/>
  <c r="AG630" i="9"/>
  <c r="AH630" i="9"/>
  <c r="AI630" i="9"/>
  <c r="AJ630" i="9"/>
  <c r="AK630" i="9"/>
  <c r="AL630" i="9"/>
  <c r="AM630" i="9"/>
  <c r="AN630" i="9"/>
  <c r="K631" i="9"/>
  <c r="L631" i="9"/>
  <c r="M631" i="9"/>
  <c r="N631" i="9"/>
  <c r="O631" i="9"/>
  <c r="P631" i="9"/>
  <c r="Q631" i="9"/>
  <c r="R631" i="9"/>
  <c r="S631" i="9"/>
  <c r="T631" i="9"/>
  <c r="U631" i="9"/>
  <c r="V631" i="9"/>
  <c r="W631" i="9"/>
  <c r="X631" i="9"/>
  <c r="Y631" i="9"/>
  <c r="Z631" i="9"/>
  <c r="AA631" i="9"/>
  <c r="AB631" i="9"/>
  <c r="AC631" i="9"/>
  <c r="AD631" i="9"/>
  <c r="AE631" i="9"/>
  <c r="AF631" i="9"/>
  <c r="AG631" i="9"/>
  <c r="AH631" i="9"/>
  <c r="AI631" i="9"/>
  <c r="AJ631" i="9"/>
  <c r="AK631" i="9"/>
  <c r="AL631" i="9"/>
  <c r="AM631" i="9"/>
  <c r="AN631" i="9"/>
  <c r="K632" i="9"/>
  <c r="L632" i="9"/>
  <c r="M632" i="9"/>
  <c r="N632" i="9"/>
  <c r="O632" i="9"/>
  <c r="P632" i="9"/>
  <c r="Q632" i="9"/>
  <c r="R632" i="9"/>
  <c r="S632" i="9"/>
  <c r="T632" i="9"/>
  <c r="U632" i="9"/>
  <c r="V632" i="9"/>
  <c r="W632" i="9"/>
  <c r="X632" i="9"/>
  <c r="Y632" i="9"/>
  <c r="Z632" i="9"/>
  <c r="AA632" i="9"/>
  <c r="AB632" i="9"/>
  <c r="AC632" i="9"/>
  <c r="AD632" i="9"/>
  <c r="AE632" i="9"/>
  <c r="AF632" i="9"/>
  <c r="AG632" i="9"/>
  <c r="AH632" i="9"/>
  <c r="AI632" i="9"/>
  <c r="AJ632" i="9"/>
  <c r="AK632" i="9"/>
  <c r="AL632" i="9"/>
  <c r="AM632" i="9"/>
  <c r="AN632" i="9"/>
  <c r="K633" i="9"/>
  <c r="L633" i="9"/>
  <c r="M633" i="9"/>
  <c r="N633" i="9"/>
  <c r="O633" i="9"/>
  <c r="P633" i="9"/>
  <c r="Q633" i="9"/>
  <c r="R633" i="9"/>
  <c r="S633" i="9"/>
  <c r="T633" i="9"/>
  <c r="U633" i="9"/>
  <c r="V633" i="9"/>
  <c r="W633" i="9"/>
  <c r="X633" i="9"/>
  <c r="Y633" i="9"/>
  <c r="Z633" i="9"/>
  <c r="AA633" i="9"/>
  <c r="AB633" i="9"/>
  <c r="AC633" i="9"/>
  <c r="AD633" i="9"/>
  <c r="AE633" i="9"/>
  <c r="AF633" i="9"/>
  <c r="AG633" i="9"/>
  <c r="AH633" i="9"/>
  <c r="AI633" i="9"/>
  <c r="AJ633" i="9"/>
  <c r="AK633" i="9"/>
  <c r="AL633" i="9"/>
  <c r="AM633" i="9"/>
  <c r="AN633" i="9"/>
  <c r="K634" i="9"/>
  <c r="L634" i="9"/>
  <c r="M634" i="9"/>
  <c r="N634" i="9"/>
  <c r="O634" i="9"/>
  <c r="P634" i="9"/>
  <c r="Q634" i="9"/>
  <c r="R634" i="9"/>
  <c r="S634" i="9"/>
  <c r="T634" i="9"/>
  <c r="U634" i="9"/>
  <c r="V634" i="9"/>
  <c r="W634" i="9"/>
  <c r="X634" i="9"/>
  <c r="Y634" i="9"/>
  <c r="Z634" i="9"/>
  <c r="AA634" i="9"/>
  <c r="AB634" i="9"/>
  <c r="AC634" i="9"/>
  <c r="AD634" i="9"/>
  <c r="AE634" i="9"/>
  <c r="AF634" i="9"/>
  <c r="AG634" i="9"/>
  <c r="AH634" i="9"/>
  <c r="AI634" i="9"/>
  <c r="AJ634" i="9"/>
  <c r="AK634" i="9"/>
  <c r="AL634" i="9"/>
  <c r="AM634" i="9"/>
  <c r="AN634" i="9"/>
  <c r="K635" i="9"/>
  <c r="L635" i="9"/>
  <c r="M635" i="9"/>
  <c r="N635" i="9"/>
  <c r="O635" i="9"/>
  <c r="P635" i="9"/>
  <c r="Q635" i="9"/>
  <c r="R635" i="9"/>
  <c r="S635" i="9"/>
  <c r="T635" i="9"/>
  <c r="U635" i="9"/>
  <c r="V635" i="9"/>
  <c r="W635" i="9"/>
  <c r="X635" i="9"/>
  <c r="Y635" i="9"/>
  <c r="Z635" i="9"/>
  <c r="AA635" i="9"/>
  <c r="AB635" i="9"/>
  <c r="AC635" i="9"/>
  <c r="AD635" i="9"/>
  <c r="AE635" i="9"/>
  <c r="AF635" i="9"/>
  <c r="AG635" i="9"/>
  <c r="AH635" i="9"/>
  <c r="AI635" i="9"/>
  <c r="AJ635" i="9"/>
  <c r="AK635" i="9"/>
  <c r="AL635" i="9"/>
  <c r="AM635" i="9"/>
  <c r="AN635" i="9"/>
  <c r="K636" i="9"/>
  <c r="L636" i="9"/>
  <c r="M636" i="9"/>
  <c r="N636" i="9"/>
  <c r="O636" i="9"/>
  <c r="P636" i="9"/>
  <c r="Q636" i="9"/>
  <c r="R636" i="9"/>
  <c r="S636" i="9"/>
  <c r="T636" i="9"/>
  <c r="U636" i="9"/>
  <c r="V636" i="9"/>
  <c r="W636" i="9"/>
  <c r="X636" i="9"/>
  <c r="Y636" i="9"/>
  <c r="Z636" i="9"/>
  <c r="AA636" i="9"/>
  <c r="AB636" i="9"/>
  <c r="AC636" i="9"/>
  <c r="AD636" i="9"/>
  <c r="AE636" i="9"/>
  <c r="AF636" i="9"/>
  <c r="AG636" i="9"/>
  <c r="AH636" i="9"/>
  <c r="AI636" i="9"/>
  <c r="AJ636" i="9"/>
  <c r="AK636" i="9"/>
  <c r="AL636" i="9"/>
  <c r="AM636" i="9"/>
  <c r="AN636" i="9"/>
  <c r="K637" i="9"/>
  <c r="L637" i="9"/>
  <c r="M637" i="9"/>
  <c r="N637" i="9"/>
  <c r="O637" i="9"/>
  <c r="P637" i="9"/>
  <c r="Q637" i="9"/>
  <c r="R637" i="9"/>
  <c r="S637" i="9"/>
  <c r="T637" i="9"/>
  <c r="U637" i="9"/>
  <c r="V637" i="9"/>
  <c r="W637" i="9"/>
  <c r="X637" i="9"/>
  <c r="Y637" i="9"/>
  <c r="Z637" i="9"/>
  <c r="AA637" i="9"/>
  <c r="AB637" i="9"/>
  <c r="AC637" i="9"/>
  <c r="AD637" i="9"/>
  <c r="AE637" i="9"/>
  <c r="AF637" i="9"/>
  <c r="AG637" i="9"/>
  <c r="AH637" i="9"/>
  <c r="AI637" i="9"/>
  <c r="AJ637" i="9"/>
  <c r="AK637" i="9"/>
  <c r="AL637" i="9"/>
  <c r="AM637" i="9"/>
  <c r="AN637" i="9"/>
  <c r="K638" i="9"/>
  <c r="L638" i="9"/>
  <c r="M638" i="9"/>
  <c r="N638" i="9"/>
  <c r="O638" i="9"/>
  <c r="P638" i="9"/>
  <c r="Q638" i="9"/>
  <c r="R638" i="9"/>
  <c r="S638" i="9"/>
  <c r="T638" i="9"/>
  <c r="U638" i="9"/>
  <c r="V638" i="9"/>
  <c r="W638" i="9"/>
  <c r="X638" i="9"/>
  <c r="Y638" i="9"/>
  <c r="Z638" i="9"/>
  <c r="AA638" i="9"/>
  <c r="AB638" i="9"/>
  <c r="AC638" i="9"/>
  <c r="AD638" i="9"/>
  <c r="AE638" i="9"/>
  <c r="AF638" i="9"/>
  <c r="AG638" i="9"/>
  <c r="AH638" i="9"/>
  <c r="AI638" i="9"/>
  <c r="AJ638" i="9"/>
  <c r="AK638" i="9"/>
  <c r="AL638" i="9"/>
  <c r="AM638" i="9"/>
  <c r="AN638" i="9"/>
  <c r="K639" i="9"/>
  <c r="L639" i="9"/>
  <c r="M639" i="9"/>
  <c r="N639" i="9"/>
  <c r="O639" i="9"/>
  <c r="P639" i="9"/>
  <c r="Q639" i="9"/>
  <c r="R639" i="9"/>
  <c r="S639" i="9"/>
  <c r="T639" i="9"/>
  <c r="U639" i="9"/>
  <c r="V639" i="9"/>
  <c r="W639" i="9"/>
  <c r="X639" i="9"/>
  <c r="Y639" i="9"/>
  <c r="Z639" i="9"/>
  <c r="AA639" i="9"/>
  <c r="AB639" i="9"/>
  <c r="AC639" i="9"/>
  <c r="AD639" i="9"/>
  <c r="AE639" i="9"/>
  <c r="AF639" i="9"/>
  <c r="AG639" i="9"/>
  <c r="AH639" i="9"/>
  <c r="AI639" i="9"/>
  <c r="AJ639" i="9"/>
  <c r="AK639" i="9"/>
  <c r="AL639" i="9"/>
  <c r="AM639" i="9"/>
  <c r="AN639" i="9"/>
  <c r="K640" i="9"/>
  <c r="L640" i="9"/>
  <c r="M640" i="9"/>
  <c r="N640" i="9"/>
  <c r="O640" i="9"/>
  <c r="P640" i="9"/>
  <c r="Q640" i="9"/>
  <c r="R640" i="9"/>
  <c r="S640" i="9"/>
  <c r="T640" i="9"/>
  <c r="U640" i="9"/>
  <c r="V640" i="9"/>
  <c r="W640" i="9"/>
  <c r="X640" i="9"/>
  <c r="Y640" i="9"/>
  <c r="Z640" i="9"/>
  <c r="AA640" i="9"/>
  <c r="AB640" i="9"/>
  <c r="AC640" i="9"/>
  <c r="AD640" i="9"/>
  <c r="AE640" i="9"/>
  <c r="AF640" i="9"/>
  <c r="AG640" i="9"/>
  <c r="AH640" i="9"/>
  <c r="AI640" i="9"/>
  <c r="AJ640" i="9"/>
  <c r="AK640" i="9"/>
  <c r="AL640" i="9"/>
  <c r="AM640" i="9"/>
  <c r="AN640" i="9"/>
  <c r="K641" i="9"/>
  <c r="L641" i="9"/>
  <c r="M641" i="9"/>
  <c r="N641" i="9"/>
  <c r="O641" i="9"/>
  <c r="P641" i="9"/>
  <c r="Q641" i="9"/>
  <c r="R641" i="9"/>
  <c r="S641" i="9"/>
  <c r="T641" i="9"/>
  <c r="U641" i="9"/>
  <c r="V641" i="9"/>
  <c r="W641" i="9"/>
  <c r="X641" i="9"/>
  <c r="Y641" i="9"/>
  <c r="Z641" i="9"/>
  <c r="AA641" i="9"/>
  <c r="AB641" i="9"/>
  <c r="AC641" i="9"/>
  <c r="AD641" i="9"/>
  <c r="AE641" i="9"/>
  <c r="AF641" i="9"/>
  <c r="AG641" i="9"/>
  <c r="AH641" i="9"/>
  <c r="AI641" i="9"/>
  <c r="AJ641" i="9"/>
  <c r="AK641" i="9"/>
  <c r="AL641" i="9"/>
  <c r="AM641" i="9"/>
  <c r="AN641" i="9"/>
  <c r="K642" i="9"/>
  <c r="L642" i="9"/>
  <c r="M642" i="9"/>
  <c r="N642" i="9"/>
  <c r="O642" i="9"/>
  <c r="P642" i="9"/>
  <c r="Q642" i="9"/>
  <c r="R642" i="9"/>
  <c r="S642" i="9"/>
  <c r="T642" i="9"/>
  <c r="U642" i="9"/>
  <c r="V642" i="9"/>
  <c r="W642" i="9"/>
  <c r="X642" i="9"/>
  <c r="Y642" i="9"/>
  <c r="Z642" i="9"/>
  <c r="AA642" i="9"/>
  <c r="AB642" i="9"/>
  <c r="AC642" i="9"/>
  <c r="AD642" i="9"/>
  <c r="AE642" i="9"/>
  <c r="AF642" i="9"/>
  <c r="AG642" i="9"/>
  <c r="AH642" i="9"/>
  <c r="AI642" i="9"/>
  <c r="AJ642" i="9"/>
  <c r="AK642" i="9"/>
  <c r="AL642" i="9"/>
  <c r="AM642" i="9"/>
  <c r="AN642" i="9"/>
  <c r="K643" i="9"/>
  <c r="L643" i="9"/>
  <c r="M643" i="9"/>
  <c r="N643" i="9"/>
  <c r="O643" i="9"/>
  <c r="P643" i="9"/>
  <c r="Q643" i="9"/>
  <c r="R643" i="9"/>
  <c r="S643" i="9"/>
  <c r="T643" i="9"/>
  <c r="U643" i="9"/>
  <c r="V643" i="9"/>
  <c r="W643" i="9"/>
  <c r="X643" i="9"/>
  <c r="Y643" i="9"/>
  <c r="Z643" i="9"/>
  <c r="AA643" i="9"/>
  <c r="AB643" i="9"/>
  <c r="AC643" i="9"/>
  <c r="AD643" i="9"/>
  <c r="AE643" i="9"/>
  <c r="AF643" i="9"/>
  <c r="AG643" i="9"/>
  <c r="AH643" i="9"/>
  <c r="AI643" i="9"/>
  <c r="AJ643" i="9"/>
  <c r="AK643" i="9"/>
  <c r="AL643" i="9"/>
  <c r="AM643" i="9"/>
  <c r="AN643" i="9"/>
  <c r="K644" i="9"/>
  <c r="L644" i="9"/>
  <c r="M644" i="9"/>
  <c r="N644" i="9"/>
  <c r="O644" i="9"/>
  <c r="P644" i="9"/>
  <c r="Q644" i="9"/>
  <c r="R644" i="9"/>
  <c r="S644" i="9"/>
  <c r="T644" i="9"/>
  <c r="U644" i="9"/>
  <c r="V644" i="9"/>
  <c r="W644" i="9"/>
  <c r="X644" i="9"/>
  <c r="Y644" i="9"/>
  <c r="Z644" i="9"/>
  <c r="AA644" i="9"/>
  <c r="AB644" i="9"/>
  <c r="AC644" i="9"/>
  <c r="AD644" i="9"/>
  <c r="AE644" i="9"/>
  <c r="AF644" i="9"/>
  <c r="AG644" i="9"/>
  <c r="AH644" i="9"/>
  <c r="AI644" i="9"/>
  <c r="AJ644" i="9"/>
  <c r="AK644" i="9"/>
  <c r="AL644" i="9"/>
  <c r="AM644" i="9"/>
  <c r="AN644" i="9"/>
  <c r="K645" i="9"/>
  <c r="L645" i="9"/>
  <c r="M645" i="9"/>
  <c r="N645" i="9"/>
  <c r="O645" i="9"/>
  <c r="P645" i="9"/>
  <c r="Q645" i="9"/>
  <c r="R645" i="9"/>
  <c r="S645" i="9"/>
  <c r="T645" i="9"/>
  <c r="U645" i="9"/>
  <c r="V645" i="9"/>
  <c r="W645" i="9"/>
  <c r="X645" i="9"/>
  <c r="Y645" i="9"/>
  <c r="Z645" i="9"/>
  <c r="AA645" i="9"/>
  <c r="AB645" i="9"/>
  <c r="AC645" i="9"/>
  <c r="AD645" i="9"/>
  <c r="AE645" i="9"/>
  <c r="AF645" i="9"/>
  <c r="AG645" i="9"/>
  <c r="AH645" i="9"/>
  <c r="AI645" i="9"/>
  <c r="AJ645" i="9"/>
  <c r="AK645" i="9"/>
  <c r="AL645" i="9"/>
  <c r="AM645" i="9"/>
  <c r="AN645" i="9"/>
  <c r="K646" i="9"/>
  <c r="L646" i="9"/>
  <c r="M646" i="9"/>
  <c r="N646" i="9"/>
  <c r="O646" i="9"/>
  <c r="P646" i="9"/>
  <c r="Q646" i="9"/>
  <c r="R646" i="9"/>
  <c r="S646" i="9"/>
  <c r="T646" i="9"/>
  <c r="U646" i="9"/>
  <c r="V646" i="9"/>
  <c r="W646" i="9"/>
  <c r="X646" i="9"/>
  <c r="Y646" i="9"/>
  <c r="Z646" i="9"/>
  <c r="AA646" i="9"/>
  <c r="AB646" i="9"/>
  <c r="AC646" i="9"/>
  <c r="AD646" i="9"/>
  <c r="AE646" i="9"/>
  <c r="AF646" i="9"/>
  <c r="AG646" i="9"/>
  <c r="AH646" i="9"/>
  <c r="AI646" i="9"/>
  <c r="AJ646" i="9"/>
  <c r="AK646" i="9"/>
  <c r="AL646" i="9"/>
  <c r="AM646" i="9"/>
  <c r="AN646" i="9"/>
  <c r="K647" i="9"/>
  <c r="L647" i="9"/>
  <c r="M647" i="9"/>
  <c r="N647" i="9"/>
  <c r="O647" i="9"/>
  <c r="P647" i="9"/>
  <c r="Q647" i="9"/>
  <c r="R647" i="9"/>
  <c r="S647" i="9"/>
  <c r="T647" i="9"/>
  <c r="U647" i="9"/>
  <c r="V647" i="9"/>
  <c r="W647" i="9"/>
  <c r="X647" i="9"/>
  <c r="Y647" i="9"/>
  <c r="Z647" i="9"/>
  <c r="AA647" i="9"/>
  <c r="AB647" i="9"/>
  <c r="AC647" i="9"/>
  <c r="AD647" i="9"/>
  <c r="AE647" i="9"/>
  <c r="AF647" i="9"/>
  <c r="AG647" i="9"/>
  <c r="AH647" i="9"/>
  <c r="AI647" i="9"/>
  <c r="AJ647" i="9"/>
  <c r="AK647" i="9"/>
  <c r="AL647" i="9"/>
  <c r="AM647" i="9"/>
  <c r="AN647" i="9"/>
  <c r="K648" i="9"/>
  <c r="L648" i="9"/>
  <c r="M648" i="9"/>
  <c r="N648" i="9"/>
  <c r="O648" i="9"/>
  <c r="P648" i="9"/>
  <c r="Q648" i="9"/>
  <c r="R648" i="9"/>
  <c r="S648" i="9"/>
  <c r="T648" i="9"/>
  <c r="U648" i="9"/>
  <c r="V648" i="9"/>
  <c r="W648" i="9"/>
  <c r="X648" i="9"/>
  <c r="Y648" i="9"/>
  <c r="Z648" i="9"/>
  <c r="AA648" i="9"/>
  <c r="AB648" i="9"/>
  <c r="AC648" i="9"/>
  <c r="AD648" i="9"/>
  <c r="AE648" i="9"/>
  <c r="AF648" i="9"/>
  <c r="AG648" i="9"/>
  <c r="AH648" i="9"/>
  <c r="AI648" i="9"/>
  <c r="AJ648" i="9"/>
  <c r="AK648" i="9"/>
  <c r="AL648" i="9"/>
  <c r="AM648" i="9"/>
  <c r="AN648" i="9"/>
  <c r="K649" i="9"/>
  <c r="L649" i="9"/>
  <c r="M649" i="9"/>
  <c r="N649" i="9"/>
  <c r="O649" i="9"/>
  <c r="P649" i="9"/>
  <c r="Q649" i="9"/>
  <c r="R649" i="9"/>
  <c r="S649" i="9"/>
  <c r="T649" i="9"/>
  <c r="U649" i="9"/>
  <c r="V649" i="9"/>
  <c r="W649" i="9"/>
  <c r="X649" i="9"/>
  <c r="Y649" i="9"/>
  <c r="Z649" i="9"/>
  <c r="AA649" i="9"/>
  <c r="AB649" i="9"/>
  <c r="AC649" i="9"/>
  <c r="AD649" i="9"/>
  <c r="AE649" i="9"/>
  <c r="AF649" i="9"/>
  <c r="AG649" i="9"/>
  <c r="AH649" i="9"/>
  <c r="AI649" i="9"/>
  <c r="AJ649" i="9"/>
  <c r="AK649" i="9"/>
  <c r="AL649" i="9"/>
  <c r="AM649" i="9"/>
  <c r="AN649" i="9"/>
  <c r="K650" i="9"/>
  <c r="L650" i="9"/>
  <c r="M650" i="9"/>
  <c r="N650" i="9"/>
  <c r="O650" i="9"/>
  <c r="P650" i="9"/>
  <c r="Q650" i="9"/>
  <c r="R650" i="9"/>
  <c r="S650" i="9"/>
  <c r="T650" i="9"/>
  <c r="U650" i="9"/>
  <c r="V650" i="9"/>
  <c r="W650" i="9"/>
  <c r="X650" i="9"/>
  <c r="Y650" i="9"/>
  <c r="Z650" i="9"/>
  <c r="AA650" i="9"/>
  <c r="AB650" i="9"/>
  <c r="AC650" i="9"/>
  <c r="AD650" i="9"/>
  <c r="AE650" i="9"/>
  <c r="AF650" i="9"/>
  <c r="AG650" i="9"/>
  <c r="AH650" i="9"/>
  <c r="AI650" i="9"/>
  <c r="AJ650" i="9"/>
  <c r="AK650" i="9"/>
  <c r="AL650" i="9"/>
  <c r="AM650" i="9"/>
  <c r="AN650" i="9"/>
  <c r="K651" i="9"/>
  <c r="L651" i="9"/>
  <c r="M651" i="9"/>
  <c r="N651" i="9"/>
  <c r="O651" i="9"/>
  <c r="P651" i="9"/>
  <c r="Q651" i="9"/>
  <c r="R651" i="9"/>
  <c r="S651" i="9"/>
  <c r="T651" i="9"/>
  <c r="U651" i="9"/>
  <c r="V651" i="9"/>
  <c r="W651" i="9"/>
  <c r="X651" i="9"/>
  <c r="Y651" i="9"/>
  <c r="Z651" i="9"/>
  <c r="AA651" i="9"/>
  <c r="AB651" i="9"/>
  <c r="AC651" i="9"/>
  <c r="AD651" i="9"/>
  <c r="AE651" i="9"/>
  <c r="AF651" i="9"/>
  <c r="AG651" i="9"/>
  <c r="AH651" i="9"/>
  <c r="AI651" i="9"/>
  <c r="AJ651" i="9"/>
  <c r="AK651" i="9"/>
  <c r="AL651" i="9"/>
  <c r="AM651" i="9"/>
  <c r="AN651" i="9"/>
  <c r="K652" i="9"/>
  <c r="L652" i="9"/>
  <c r="M652" i="9"/>
  <c r="N652" i="9"/>
  <c r="O652" i="9"/>
  <c r="P652" i="9"/>
  <c r="Q652" i="9"/>
  <c r="R652" i="9"/>
  <c r="S652" i="9"/>
  <c r="T652" i="9"/>
  <c r="U652" i="9"/>
  <c r="V652" i="9"/>
  <c r="W652" i="9"/>
  <c r="X652" i="9"/>
  <c r="Y652" i="9"/>
  <c r="Z652" i="9"/>
  <c r="AA652" i="9"/>
  <c r="AB652" i="9"/>
  <c r="AC652" i="9"/>
  <c r="AD652" i="9"/>
  <c r="AE652" i="9"/>
  <c r="AF652" i="9"/>
  <c r="AG652" i="9"/>
  <c r="AH652" i="9"/>
  <c r="AI652" i="9"/>
  <c r="AJ652" i="9"/>
  <c r="AK652" i="9"/>
  <c r="AL652" i="9"/>
  <c r="AM652" i="9"/>
  <c r="AN652" i="9"/>
  <c r="K653" i="9"/>
  <c r="L653" i="9"/>
  <c r="M653" i="9"/>
  <c r="N653" i="9"/>
  <c r="O653" i="9"/>
  <c r="P653" i="9"/>
  <c r="Q653" i="9"/>
  <c r="R653" i="9"/>
  <c r="S653" i="9"/>
  <c r="T653" i="9"/>
  <c r="U653" i="9"/>
  <c r="V653" i="9"/>
  <c r="W653" i="9"/>
  <c r="X653" i="9"/>
  <c r="Y653" i="9"/>
  <c r="Z653" i="9"/>
  <c r="AA653" i="9"/>
  <c r="AB653" i="9"/>
  <c r="AC653" i="9"/>
  <c r="AD653" i="9"/>
  <c r="AE653" i="9"/>
  <c r="AF653" i="9"/>
  <c r="AG653" i="9"/>
  <c r="AH653" i="9"/>
  <c r="AI653" i="9"/>
  <c r="AJ653" i="9"/>
  <c r="AK653" i="9"/>
  <c r="AL653" i="9"/>
  <c r="AM653" i="9"/>
  <c r="AN653" i="9"/>
  <c r="K654" i="9"/>
  <c r="L654" i="9"/>
  <c r="M654" i="9"/>
  <c r="N654" i="9"/>
  <c r="O654" i="9"/>
  <c r="P654" i="9"/>
  <c r="Q654" i="9"/>
  <c r="R654" i="9"/>
  <c r="S654" i="9"/>
  <c r="T654" i="9"/>
  <c r="U654" i="9"/>
  <c r="V654" i="9"/>
  <c r="W654" i="9"/>
  <c r="X654" i="9"/>
  <c r="Y654" i="9"/>
  <c r="Z654" i="9"/>
  <c r="AA654" i="9"/>
  <c r="AB654" i="9"/>
  <c r="AC654" i="9"/>
  <c r="AD654" i="9"/>
  <c r="AE654" i="9"/>
  <c r="AF654" i="9"/>
  <c r="AG654" i="9"/>
  <c r="AH654" i="9"/>
  <c r="AI654" i="9"/>
  <c r="AJ654" i="9"/>
  <c r="AK654" i="9"/>
  <c r="AL654" i="9"/>
  <c r="AM654" i="9"/>
  <c r="AN654" i="9"/>
  <c r="K655" i="9"/>
  <c r="L655" i="9"/>
  <c r="M655" i="9"/>
  <c r="N655" i="9"/>
  <c r="O655" i="9"/>
  <c r="P655" i="9"/>
  <c r="Q655" i="9"/>
  <c r="R655" i="9"/>
  <c r="S655" i="9"/>
  <c r="T655" i="9"/>
  <c r="U655" i="9"/>
  <c r="V655" i="9"/>
  <c r="W655" i="9"/>
  <c r="X655" i="9"/>
  <c r="Y655" i="9"/>
  <c r="Z655" i="9"/>
  <c r="AA655" i="9"/>
  <c r="AB655" i="9"/>
  <c r="AC655" i="9"/>
  <c r="AD655" i="9"/>
  <c r="AE655" i="9"/>
  <c r="AF655" i="9"/>
  <c r="AG655" i="9"/>
  <c r="AH655" i="9"/>
  <c r="AI655" i="9"/>
  <c r="AJ655" i="9"/>
  <c r="AK655" i="9"/>
  <c r="AL655" i="9"/>
  <c r="AM655" i="9"/>
  <c r="AN655" i="9"/>
  <c r="K656" i="9"/>
  <c r="L656" i="9"/>
  <c r="M656" i="9"/>
  <c r="N656" i="9"/>
  <c r="O656" i="9"/>
  <c r="P656" i="9"/>
  <c r="Q656" i="9"/>
  <c r="R656" i="9"/>
  <c r="S656" i="9"/>
  <c r="T656" i="9"/>
  <c r="U656" i="9"/>
  <c r="V656" i="9"/>
  <c r="W656" i="9"/>
  <c r="X656" i="9"/>
  <c r="Y656" i="9"/>
  <c r="Z656" i="9"/>
  <c r="AA656" i="9"/>
  <c r="AB656" i="9"/>
  <c r="AC656" i="9"/>
  <c r="AD656" i="9"/>
  <c r="AE656" i="9"/>
  <c r="AF656" i="9"/>
  <c r="AG656" i="9"/>
  <c r="AH656" i="9"/>
  <c r="AI656" i="9"/>
  <c r="AJ656" i="9"/>
  <c r="AK656" i="9"/>
  <c r="AL656" i="9"/>
  <c r="AM656" i="9"/>
  <c r="AN656" i="9"/>
  <c r="K657" i="9"/>
  <c r="L657" i="9"/>
  <c r="M657" i="9"/>
  <c r="N657" i="9"/>
  <c r="O657" i="9"/>
  <c r="P657" i="9"/>
  <c r="Q657" i="9"/>
  <c r="R657" i="9"/>
  <c r="S657" i="9"/>
  <c r="T657" i="9"/>
  <c r="U657" i="9"/>
  <c r="V657" i="9"/>
  <c r="W657" i="9"/>
  <c r="X657" i="9"/>
  <c r="Y657" i="9"/>
  <c r="Z657" i="9"/>
  <c r="AA657" i="9"/>
  <c r="AB657" i="9"/>
  <c r="AC657" i="9"/>
  <c r="AD657" i="9"/>
  <c r="AE657" i="9"/>
  <c r="AF657" i="9"/>
  <c r="AG657" i="9"/>
  <c r="AH657" i="9"/>
  <c r="AI657" i="9"/>
  <c r="AJ657" i="9"/>
  <c r="AK657" i="9"/>
  <c r="AL657" i="9"/>
  <c r="AM657" i="9"/>
  <c r="AN657" i="9"/>
  <c r="K658" i="9"/>
  <c r="L658" i="9"/>
  <c r="M658" i="9"/>
  <c r="N658" i="9"/>
  <c r="O658" i="9"/>
  <c r="P658" i="9"/>
  <c r="Q658" i="9"/>
  <c r="R658" i="9"/>
  <c r="S658" i="9"/>
  <c r="T658" i="9"/>
  <c r="U658" i="9"/>
  <c r="V658" i="9"/>
  <c r="W658" i="9"/>
  <c r="X658" i="9"/>
  <c r="Y658" i="9"/>
  <c r="Z658" i="9"/>
  <c r="AA658" i="9"/>
  <c r="AB658" i="9"/>
  <c r="AC658" i="9"/>
  <c r="AD658" i="9"/>
  <c r="AE658" i="9"/>
  <c r="AF658" i="9"/>
  <c r="AG658" i="9"/>
  <c r="AH658" i="9"/>
  <c r="AI658" i="9"/>
  <c r="AJ658" i="9"/>
  <c r="AK658" i="9"/>
  <c r="AL658" i="9"/>
  <c r="AM658" i="9"/>
  <c r="AN658" i="9"/>
  <c r="K659" i="9"/>
  <c r="L659" i="9"/>
  <c r="M659" i="9"/>
  <c r="N659" i="9"/>
  <c r="O659" i="9"/>
  <c r="P659" i="9"/>
  <c r="Q659" i="9"/>
  <c r="R659" i="9"/>
  <c r="S659" i="9"/>
  <c r="T659" i="9"/>
  <c r="U659" i="9"/>
  <c r="V659" i="9"/>
  <c r="W659" i="9"/>
  <c r="X659" i="9"/>
  <c r="Y659" i="9"/>
  <c r="Z659" i="9"/>
  <c r="AA659" i="9"/>
  <c r="AB659" i="9"/>
  <c r="AC659" i="9"/>
  <c r="AD659" i="9"/>
  <c r="AE659" i="9"/>
  <c r="AF659" i="9"/>
  <c r="AG659" i="9"/>
  <c r="AH659" i="9"/>
  <c r="AI659" i="9"/>
  <c r="AJ659" i="9"/>
  <c r="AK659" i="9"/>
  <c r="AL659" i="9"/>
  <c r="AM659" i="9"/>
  <c r="AN659" i="9"/>
  <c r="K660" i="9"/>
  <c r="L660" i="9"/>
  <c r="M660" i="9"/>
  <c r="N660" i="9"/>
  <c r="O660" i="9"/>
  <c r="P660" i="9"/>
  <c r="Q660" i="9"/>
  <c r="R660" i="9"/>
  <c r="S660" i="9"/>
  <c r="T660" i="9"/>
  <c r="U660" i="9"/>
  <c r="V660" i="9"/>
  <c r="W660" i="9"/>
  <c r="X660" i="9"/>
  <c r="Y660" i="9"/>
  <c r="Z660" i="9"/>
  <c r="AA660" i="9"/>
  <c r="AB660" i="9"/>
  <c r="AC660" i="9"/>
  <c r="AD660" i="9"/>
  <c r="AE660" i="9"/>
  <c r="AF660" i="9"/>
  <c r="AG660" i="9"/>
  <c r="AH660" i="9"/>
  <c r="AI660" i="9"/>
  <c r="AJ660" i="9"/>
  <c r="AK660" i="9"/>
  <c r="AL660" i="9"/>
  <c r="AM660" i="9"/>
  <c r="AN660" i="9"/>
  <c r="K661" i="9"/>
  <c r="L661" i="9"/>
  <c r="M661" i="9"/>
  <c r="N661" i="9"/>
  <c r="O661" i="9"/>
  <c r="P661" i="9"/>
  <c r="Q661" i="9"/>
  <c r="R661" i="9"/>
  <c r="S661" i="9"/>
  <c r="T661" i="9"/>
  <c r="U661" i="9"/>
  <c r="V661" i="9"/>
  <c r="W661" i="9"/>
  <c r="X661" i="9"/>
  <c r="Y661" i="9"/>
  <c r="Z661" i="9"/>
  <c r="AA661" i="9"/>
  <c r="AB661" i="9"/>
  <c r="AC661" i="9"/>
  <c r="AD661" i="9"/>
  <c r="AE661" i="9"/>
  <c r="AF661" i="9"/>
  <c r="AG661" i="9"/>
  <c r="AH661" i="9"/>
  <c r="AI661" i="9"/>
  <c r="AJ661" i="9"/>
  <c r="AK661" i="9"/>
  <c r="AL661" i="9"/>
  <c r="AM661" i="9"/>
  <c r="AN661" i="9"/>
  <c r="K662" i="9"/>
  <c r="L662" i="9"/>
  <c r="M662" i="9"/>
  <c r="N662" i="9"/>
  <c r="O662" i="9"/>
  <c r="P662" i="9"/>
  <c r="Q662" i="9"/>
  <c r="R662" i="9"/>
  <c r="S662" i="9"/>
  <c r="T662" i="9"/>
  <c r="U662" i="9"/>
  <c r="V662" i="9"/>
  <c r="W662" i="9"/>
  <c r="X662" i="9"/>
  <c r="Y662" i="9"/>
  <c r="Z662" i="9"/>
  <c r="AA662" i="9"/>
  <c r="AB662" i="9"/>
  <c r="AC662" i="9"/>
  <c r="AD662" i="9"/>
  <c r="AE662" i="9"/>
  <c r="AF662" i="9"/>
  <c r="AG662" i="9"/>
  <c r="AH662" i="9"/>
  <c r="AI662" i="9"/>
  <c r="AJ662" i="9"/>
  <c r="AK662" i="9"/>
  <c r="AL662" i="9"/>
  <c r="AM662" i="9"/>
  <c r="AN662" i="9"/>
  <c r="K663" i="9"/>
  <c r="L663" i="9"/>
  <c r="M663" i="9"/>
  <c r="N663" i="9"/>
  <c r="O663" i="9"/>
  <c r="P663" i="9"/>
  <c r="Q663" i="9"/>
  <c r="R663" i="9"/>
  <c r="S663" i="9"/>
  <c r="T663" i="9"/>
  <c r="U663" i="9"/>
  <c r="V663" i="9"/>
  <c r="W663" i="9"/>
  <c r="X663" i="9"/>
  <c r="Y663" i="9"/>
  <c r="Z663" i="9"/>
  <c r="AA663" i="9"/>
  <c r="AB663" i="9"/>
  <c r="AC663" i="9"/>
  <c r="AD663" i="9"/>
  <c r="AE663" i="9"/>
  <c r="AF663" i="9"/>
  <c r="AG663" i="9"/>
  <c r="AH663" i="9"/>
  <c r="AI663" i="9"/>
  <c r="AJ663" i="9"/>
  <c r="AK663" i="9"/>
  <c r="AL663" i="9"/>
  <c r="AM663" i="9"/>
  <c r="AN663" i="9"/>
  <c r="K664" i="9"/>
  <c r="L664" i="9"/>
  <c r="M664" i="9"/>
  <c r="N664" i="9"/>
  <c r="O664" i="9"/>
  <c r="P664" i="9"/>
  <c r="Q664" i="9"/>
  <c r="R664" i="9"/>
  <c r="S664" i="9"/>
  <c r="T664" i="9"/>
  <c r="U664" i="9"/>
  <c r="V664" i="9"/>
  <c r="W664" i="9"/>
  <c r="X664" i="9"/>
  <c r="Y664" i="9"/>
  <c r="Z664" i="9"/>
  <c r="AA664" i="9"/>
  <c r="AB664" i="9"/>
  <c r="AC664" i="9"/>
  <c r="AD664" i="9"/>
  <c r="AE664" i="9"/>
  <c r="AF664" i="9"/>
  <c r="AG664" i="9"/>
  <c r="AH664" i="9"/>
  <c r="AI664" i="9"/>
  <c r="AJ664" i="9"/>
  <c r="AK664" i="9"/>
  <c r="AL664" i="9"/>
  <c r="AM664" i="9"/>
  <c r="AN664" i="9"/>
  <c r="K665" i="9"/>
  <c r="L665" i="9"/>
  <c r="M665" i="9"/>
  <c r="N665" i="9"/>
  <c r="O665" i="9"/>
  <c r="P665" i="9"/>
  <c r="Q665" i="9"/>
  <c r="R665" i="9"/>
  <c r="S665" i="9"/>
  <c r="T665" i="9"/>
  <c r="U665" i="9"/>
  <c r="V665" i="9"/>
  <c r="W665" i="9"/>
  <c r="X665" i="9"/>
  <c r="Y665" i="9"/>
  <c r="Z665" i="9"/>
  <c r="AA665" i="9"/>
  <c r="AB665" i="9"/>
  <c r="AC665" i="9"/>
  <c r="AD665" i="9"/>
  <c r="AE665" i="9"/>
  <c r="AF665" i="9"/>
  <c r="AG665" i="9"/>
  <c r="AH665" i="9"/>
  <c r="AI665" i="9"/>
  <c r="AJ665" i="9"/>
  <c r="AK665" i="9"/>
  <c r="AL665" i="9"/>
  <c r="AM665" i="9"/>
  <c r="AN665" i="9"/>
  <c r="K666" i="9"/>
  <c r="L666" i="9"/>
  <c r="M666" i="9"/>
  <c r="N666" i="9"/>
  <c r="O666" i="9"/>
  <c r="P666" i="9"/>
  <c r="Q666" i="9"/>
  <c r="R666" i="9"/>
  <c r="S666" i="9"/>
  <c r="T666" i="9"/>
  <c r="U666" i="9"/>
  <c r="V666" i="9"/>
  <c r="W666" i="9"/>
  <c r="X666" i="9"/>
  <c r="Y666" i="9"/>
  <c r="Z666" i="9"/>
  <c r="AA666" i="9"/>
  <c r="AB666" i="9"/>
  <c r="AC666" i="9"/>
  <c r="AD666" i="9"/>
  <c r="AE666" i="9"/>
  <c r="AF666" i="9"/>
  <c r="AG666" i="9"/>
  <c r="AH666" i="9"/>
  <c r="AI666" i="9"/>
  <c r="AJ666" i="9"/>
  <c r="AK666" i="9"/>
  <c r="AL666" i="9"/>
  <c r="AM666" i="9"/>
  <c r="AN666" i="9"/>
  <c r="K667" i="9"/>
  <c r="L667" i="9"/>
  <c r="M667" i="9"/>
  <c r="N667" i="9"/>
  <c r="O667" i="9"/>
  <c r="P667" i="9"/>
  <c r="Q667" i="9"/>
  <c r="R667" i="9"/>
  <c r="S667" i="9"/>
  <c r="T667" i="9"/>
  <c r="U667" i="9"/>
  <c r="V667" i="9"/>
  <c r="W667" i="9"/>
  <c r="X667" i="9"/>
  <c r="Y667" i="9"/>
  <c r="Z667" i="9"/>
  <c r="AA667" i="9"/>
  <c r="AB667" i="9"/>
  <c r="AC667" i="9"/>
  <c r="AD667" i="9"/>
  <c r="AE667" i="9"/>
  <c r="AF667" i="9"/>
  <c r="AG667" i="9"/>
  <c r="AH667" i="9"/>
  <c r="AI667" i="9"/>
  <c r="AJ667" i="9"/>
  <c r="AK667" i="9"/>
  <c r="AL667" i="9"/>
  <c r="AM667" i="9"/>
  <c r="AN667" i="9"/>
  <c r="K668" i="9"/>
  <c r="L668" i="9"/>
  <c r="M668" i="9"/>
  <c r="N668" i="9"/>
  <c r="O668" i="9"/>
  <c r="P668" i="9"/>
  <c r="Q668" i="9"/>
  <c r="R668" i="9"/>
  <c r="S668" i="9"/>
  <c r="T668" i="9"/>
  <c r="U668" i="9"/>
  <c r="V668" i="9"/>
  <c r="W668" i="9"/>
  <c r="X668" i="9"/>
  <c r="Y668" i="9"/>
  <c r="Z668" i="9"/>
  <c r="AA668" i="9"/>
  <c r="AB668" i="9"/>
  <c r="AC668" i="9"/>
  <c r="AD668" i="9"/>
  <c r="AE668" i="9"/>
  <c r="AF668" i="9"/>
  <c r="AG668" i="9"/>
  <c r="AH668" i="9"/>
  <c r="AI668" i="9"/>
  <c r="AJ668" i="9"/>
  <c r="AK668" i="9"/>
  <c r="AL668" i="9"/>
  <c r="AM668" i="9"/>
  <c r="AN668" i="9"/>
  <c r="K669" i="9"/>
  <c r="L669" i="9"/>
  <c r="M669" i="9"/>
  <c r="N669" i="9"/>
  <c r="O669" i="9"/>
  <c r="P669" i="9"/>
  <c r="Q669" i="9"/>
  <c r="R669" i="9"/>
  <c r="S669" i="9"/>
  <c r="T669" i="9"/>
  <c r="U669" i="9"/>
  <c r="V669" i="9"/>
  <c r="W669" i="9"/>
  <c r="X669" i="9"/>
  <c r="Y669" i="9"/>
  <c r="Z669" i="9"/>
  <c r="AA669" i="9"/>
  <c r="AB669" i="9"/>
  <c r="AC669" i="9"/>
  <c r="AD669" i="9"/>
  <c r="AE669" i="9"/>
  <c r="AF669" i="9"/>
  <c r="AG669" i="9"/>
  <c r="AH669" i="9"/>
  <c r="AI669" i="9"/>
  <c r="AJ669" i="9"/>
  <c r="AK669" i="9"/>
  <c r="AL669" i="9"/>
  <c r="AM669" i="9"/>
  <c r="AN669" i="9"/>
  <c r="K670" i="9"/>
  <c r="L670" i="9"/>
  <c r="M670" i="9"/>
  <c r="N670" i="9"/>
  <c r="O670" i="9"/>
  <c r="P670" i="9"/>
  <c r="Q670" i="9"/>
  <c r="R670" i="9"/>
  <c r="S670" i="9"/>
  <c r="T670" i="9"/>
  <c r="U670" i="9"/>
  <c r="V670" i="9"/>
  <c r="W670" i="9"/>
  <c r="X670" i="9"/>
  <c r="Y670" i="9"/>
  <c r="Z670" i="9"/>
  <c r="AA670" i="9"/>
  <c r="AB670" i="9"/>
  <c r="AC670" i="9"/>
  <c r="AD670" i="9"/>
  <c r="AE670" i="9"/>
  <c r="AF670" i="9"/>
  <c r="AG670" i="9"/>
  <c r="AH670" i="9"/>
  <c r="AI670" i="9"/>
  <c r="AJ670" i="9"/>
  <c r="AK670" i="9"/>
  <c r="AL670" i="9"/>
  <c r="AM670" i="9"/>
  <c r="AN670" i="9"/>
  <c r="K671" i="9"/>
  <c r="L671" i="9"/>
  <c r="M671" i="9"/>
  <c r="N671" i="9"/>
  <c r="O671" i="9"/>
  <c r="P671" i="9"/>
  <c r="Q671" i="9"/>
  <c r="R671" i="9"/>
  <c r="S671" i="9"/>
  <c r="T671" i="9"/>
  <c r="U671" i="9"/>
  <c r="V671" i="9"/>
  <c r="W671" i="9"/>
  <c r="X671" i="9"/>
  <c r="Y671" i="9"/>
  <c r="Z671" i="9"/>
  <c r="AA671" i="9"/>
  <c r="AB671" i="9"/>
  <c r="AC671" i="9"/>
  <c r="AD671" i="9"/>
  <c r="AE671" i="9"/>
  <c r="AF671" i="9"/>
  <c r="AG671" i="9"/>
  <c r="AH671" i="9"/>
  <c r="AI671" i="9"/>
  <c r="AJ671" i="9"/>
  <c r="AK671" i="9"/>
  <c r="AL671" i="9"/>
  <c r="AM671" i="9"/>
  <c r="AN671" i="9"/>
  <c r="K672" i="9"/>
  <c r="L672" i="9"/>
  <c r="M672" i="9"/>
  <c r="N672" i="9"/>
  <c r="O672" i="9"/>
  <c r="P672" i="9"/>
  <c r="Q672" i="9"/>
  <c r="R672" i="9"/>
  <c r="S672" i="9"/>
  <c r="T672" i="9"/>
  <c r="U672" i="9"/>
  <c r="V672" i="9"/>
  <c r="W672" i="9"/>
  <c r="X672" i="9"/>
  <c r="Y672" i="9"/>
  <c r="Z672" i="9"/>
  <c r="AA672" i="9"/>
  <c r="AB672" i="9"/>
  <c r="AC672" i="9"/>
  <c r="AD672" i="9"/>
  <c r="AE672" i="9"/>
  <c r="AF672" i="9"/>
  <c r="AG672" i="9"/>
  <c r="AH672" i="9"/>
  <c r="AI672" i="9"/>
  <c r="AJ672" i="9"/>
  <c r="AK672" i="9"/>
  <c r="AL672" i="9"/>
  <c r="AM672" i="9"/>
  <c r="AN672" i="9"/>
  <c r="K673" i="9"/>
  <c r="L673" i="9"/>
  <c r="M673" i="9"/>
  <c r="N673" i="9"/>
  <c r="O673" i="9"/>
  <c r="P673" i="9"/>
  <c r="Q673" i="9"/>
  <c r="R673" i="9"/>
  <c r="S673" i="9"/>
  <c r="T673" i="9"/>
  <c r="U673" i="9"/>
  <c r="V673" i="9"/>
  <c r="W673" i="9"/>
  <c r="X673" i="9"/>
  <c r="Y673" i="9"/>
  <c r="Z673" i="9"/>
  <c r="AA673" i="9"/>
  <c r="AB673" i="9"/>
  <c r="AC673" i="9"/>
  <c r="AD673" i="9"/>
  <c r="AE673" i="9"/>
  <c r="AF673" i="9"/>
  <c r="AG673" i="9"/>
  <c r="AH673" i="9"/>
  <c r="AI673" i="9"/>
  <c r="AJ673" i="9"/>
  <c r="AK673" i="9"/>
  <c r="AL673" i="9"/>
  <c r="AM673" i="9"/>
  <c r="AN673" i="9"/>
  <c r="K674" i="9"/>
  <c r="L674" i="9"/>
  <c r="M674" i="9"/>
  <c r="N674" i="9"/>
  <c r="O674" i="9"/>
  <c r="P674" i="9"/>
  <c r="Q674" i="9"/>
  <c r="R674" i="9"/>
  <c r="S674" i="9"/>
  <c r="T674" i="9"/>
  <c r="U674" i="9"/>
  <c r="V674" i="9"/>
  <c r="W674" i="9"/>
  <c r="X674" i="9"/>
  <c r="Y674" i="9"/>
  <c r="Z674" i="9"/>
  <c r="AA674" i="9"/>
  <c r="AB674" i="9"/>
  <c r="AC674" i="9"/>
  <c r="AD674" i="9"/>
  <c r="AE674" i="9"/>
  <c r="AF674" i="9"/>
  <c r="AG674" i="9"/>
  <c r="AH674" i="9"/>
  <c r="AI674" i="9"/>
  <c r="AJ674" i="9"/>
  <c r="AK674" i="9"/>
  <c r="AL674" i="9"/>
  <c r="AM674" i="9"/>
  <c r="AN674" i="9"/>
  <c r="K675" i="9"/>
  <c r="L675" i="9"/>
  <c r="M675" i="9"/>
  <c r="N675" i="9"/>
  <c r="O675" i="9"/>
  <c r="P675" i="9"/>
  <c r="Q675" i="9"/>
  <c r="R675" i="9"/>
  <c r="S675" i="9"/>
  <c r="T675" i="9"/>
  <c r="U675" i="9"/>
  <c r="V675" i="9"/>
  <c r="W675" i="9"/>
  <c r="X675" i="9"/>
  <c r="Y675" i="9"/>
  <c r="Z675" i="9"/>
  <c r="AA675" i="9"/>
  <c r="AB675" i="9"/>
  <c r="AC675" i="9"/>
  <c r="AD675" i="9"/>
  <c r="AE675" i="9"/>
  <c r="AF675" i="9"/>
  <c r="AG675" i="9"/>
  <c r="AH675" i="9"/>
  <c r="AI675" i="9"/>
  <c r="AJ675" i="9"/>
  <c r="AK675" i="9"/>
  <c r="AL675" i="9"/>
  <c r="AM675" i="9"/>
  <c r="AN675" i="9"/>
  <c r="K676" i="9"/>
  <c r="L676" i="9"/>
  <c r="M676" i="9"/>
  <c r="N676" i="9"/>
  <c r="O676" i="9"/>
  <c r="P676" i="9"/>
  <c r="Q676" i="9"/>
  <c r="R676" i="9"/>
  <c r="S676" i="9"/>
  <c r="T676" i="9"/>
  <c r="U676" i="9"/>
  <c r="V676" i="9"/>
  <c r="W676" i="9"/>
  <c r="X676" i="9"/>
  <c r="Y676" i="9"/>
  <c r="Z676" i="9"/>
  <c r="AA676" i="9"/>
  <c r="AB676" i="9"/>
  <c r="AC676" i="9"/>
  <c r="AD676" i="9"/>
  <c r="AE676" i="9"/>
  <c r="AF676" i="9"/>
  <c r="AG676" i="9"/>
  <c r="AH676" i="9"/>
  <c r="AI676" i="9"/>
  <c r="AJ676" i="9"/>
  <c r="AK676" i="9"/>
  <c r="AL676" i="9"/>
  <c r="AM676" i="9"/>
  <c r="AN676" i="9"/>
  <c r="K677" i="9"/>
  <c r="L677" i="9"/>
  <c r="M677" i="9"/>
  <c r="N677" i="9"/>
  <c r="O677" i="9"/>
  <c r="P677" i="9"/>
  <c r="Q677" i="9"/>
  <c r="R677" i="9"/>
  <c r="S677" i="9"/>
  <c r="T677" i="9"/>
  <c r="U677" i="9"/>
  <c r="V677" i="9"/>
  <c r="W677" i="9"/>
  <c r="X677" i="9"/>
  <c r="Y677" i="9"/>
  <c r="Z677" i="9"/>
  <c r="AA677" i="9"/>
  <c r="AB677" i="9"/>
  <c r="AC677" i="9"/>
  <c r="AD677" i="9"/>
  <c r="AE677" i="9"/>
  <c r="AF677" i="9"/>
  <c r="AG677" i="9"/>
  <c r="AH677" i="9"/>
  <c r="AI677" i="9"/>
  <c r="AJ677" i="9"/>
  <c r="AK677" i="9"/>
  <c r="AL677" i="9"/>
  <c r="AM677" i="9"/>
  <c r="AN677" i="9"/>
  <c r="K678" i="9"/>
  <c r="L678" i="9"/>
  <c r="M678" i="9"/>
  <c r="N678" i="9"/>
  <c r="O678" i="9"/>
  <c r="P678" i="9"/>
  <c r="Q678" i="9"/>
  <c r="R678" i="9"/>
  <c r="S678" i="9"/>
  <c r="T678" i="9"/>
  <c r="U678" i="9"/>
  <c r="V678" i="9"/>
  <c r="W678" i="9"/>
  <c r="X678" i="9"/>
  <c r="Y678" i="9"/>
  <c r="Z678" i="9"/>
  <c r="AA678" i="9"/>
  <c r="AB678" i="9"/>
  <c r="AC678" i="9"/>
  <c r="AD678" i="9"/>
  <c r="AE678" i="9"/>
  <c r="AF678" i="9"/>
  <c r="AG678" i="9"/>
  <c r="AH678" i="9"/>
  <c r="AI678" i="9"/>
  <c r="AJ678" i="9"/>
  <c r="AK678" i="9"/>
  <c r="AL678" i="9"/>
  <c r="AM678" i="9"/>
  <c r="AN678" i="9"/>
  <c r="K679" i="9"/>
  <c r="L679" i="9"/>
  <c r="M679" i="9"/>
  <c r="N679" i="9"/>
  <c r="O679" i="9"/>
  <c r="P679" i="9"/>
  <c r="Q679" i="9"/>
  <c r="R679" i="9"/>
  <c r="S679" i="9"/>
  <c r="T679" i="9"/>
  <c r="U679" i="9"/>
  <c r="V679" i="9"/>
  <c r="W679" i="9"/>
  <c r="X679" i="9"/>
  <c r="Y679" i="9"/>
  <c r="Z679" i="9"/>
  <c r="AA679" i="9"/>
  <c r="AB679" i="9"/>
  <c r="AC679" i="9"/>
  <c r="AD679" i="9"/>
  <c r="AE679" i="9"/>
  <c r="AF679" i="9"/>
  <c r="AG679" i="9"/>
  <c r="AH679" i="9"/>
  <c r="AI679" i="9"/>
  <c r="AJ679" i="9"/>
  <c r="AK679" i="9"/>
  <c r="AL679" i="9"/>
  <c r="AM679" i="9"/>
  <c r="AN679" i="9"/>
  <c r="K680" i="9"/>
  <c r="L680" i="9"/>
  <c r="M680" i="9"/>
  <c r="N680" i="9"/>
  <c r="O680" i="9"/>
  <c r="P680" i="9"/>
  <c r="Q680" i="9"/>
  <c r="R680" i="9"/>
  <c r="S680" i="9"/>
  <c r="T680" i="9"/>
  <c r="U680" i="9"/>
  <c r="V680" i="9"/>
  <c r="W680" i="9"/>
  <c r="X680" i="9"/>
  <c r="Y680" i="9"/>
  <c r="Z680" i="9"/>
  <c r="AA680" i="9"/>
  <c r="AB680" i="9"/>
  <c r="AC680" i="9"/>
  <c r="AD680" i="9"/>
  <c r="AE680" i="9"/>
  <c r="AF680" i="9"/>
  <c r="AG680" i="9"/>
  <c r="AH680" i="9"/>
  <c r="AI680" i="9"/>
  <c r="AJ680" i="9"/>
  <c r="AK680" i="9"/>
  <c r="AL680" i="9"/>
  <c r="AM680" i="9"/>
  <c r="AN680" i="9"/>
  <c r="K681" i="9"/>
  <c r="L681" i="9"/>
  <c r="M681" i="9"/>
  <c r="N681" i="9"/>
  <c r="O681" i="9"/>
  <c r="P681" i="9"/>
  <c r="Q681" i="9"/>
  <c r="R681" i="9"/>
  <c r="S681" i="9"/>
  <c r="T681" i="9"/>
  <c r="U681" i="9"/>
  <c r="V681" i="9"/>
  <c r="W681" i="9"/>
  <c r="X681" i="9"/>
  <c r="Y681" i="9"/>
  <c r="Z681" i="9"/>
  <c r="AA681" i="9"/>
  <c r="AB681" i="9"/>
  <c r="AC681" i="9"/>
  <c r="AD681" i="9"/>
  <c r="AE681" i="9"/>
  <c r="AF681" i="9"/>
  <c r="AG681" i="9"/>
  <c r="AH681" i="9"/>
  <c r="AI681" i="9"/>
  <c r="AJ681" i="9"/>
  <c r="AK681" i="9"/>
  <c r="AL681" i="9"/>
  <c r="AM681" i="9"/>
  <c r="AN681" i="9"/>
  <c r="K682" i="9"/>
  <c r="L682" i="9"/>
  <c r="M682" i="9"/>
  <c r="N682" i="9"/>
  <c r="O682" i="9"/>
  <c r="P682" i="9"/>
  <c r="Q682" i="9"/>
  <c r="R682" i="9"/>
  <c r="S682" i="9"/>
  <c r="T682" i="9"/>
  <c r="U682" i="9"/>
  <c r="V682" i="9"/>
  <c r="W682" i="9"/>
  <c r="X682" i="9"/>
  <c r="Y682" i="9"/>
  <c r="Z682" i="9"/>
  <c r="AA682" i="9"/>
  <c r="AB682" i="9"/>
  <c r="AC682" i="9"/>
  <c r="AD682" i="9"/>
  <c r="AE682" i="9"/>
  <c r="AF682" i="9"/>
  <c r="AG682" i="9"/>
  <c r="AH682" i="9"/>
  <c r="AI682" i="9"/>
  <c r="AJ682" i="9"/>
  <c r="AK682" i="9"/>
  <c r="AL682" i="9"/>
  <c r="AM682" i="9"/>
  <c r="AN682" i="9"/>
  <c r="K683" i="9"/>
  <c r="L683" i="9"/>
  <c r="M683" i="9"/>
  <c r="N683" i="9"/>
  <c r="O683" i="9"/>
  <c r="P683" i="9"/>
  <c r="Q683" i="9"/>
  <c r="R683" i="9"/>
  <c r="S683" i="9"/>
  <c r="T683" i="9"/>
  <c r="U683" i="9"/>
  <c r="V683" i="9"/>
  <c r="W683" i="9"/>
  <c r="X683" i="9"/>
  <c r="Y683" i="9"/>
  <c r="Z683" i="9"/>
  <c r="AA683" i="9"/>
  <c r="AB683" i="9"/>
  <c r="AC683" i="9"/>
  <c r="AD683" i="9"/>
  <c r="AE683" i="9"/>
  <c r="AF683" i="9"/>
  <c r="AG683" i="9"/>
  <c r="AH683" i="9"/>
  <c r="AI683" i="9"/>
  <c r="AJ683" i="9"/>
  <c r="AK683" i="9"/>
  <c r="AL683" i="9"/>
  <c r="AM683" i="9"/>
  <c r="AN683" i="9"/>
  <c r="K684" i="9"/>
  <c r="L684" i="9"/>
  <c r="M684" i="9"/>
  <c r="N684" i="9"/>
  <c r="O684" i="9"/>
  <c r="P684" i="9"/>
  <c r="Q684" i="9"/>
  <c r="R684" i="9"/>
  <c r="S684" i="9"/>
  <c r="T684" i="9"/>
  <c r="U684" i="9"/>
  <c r="V684" i="9"/>
  <c r="W684" i="9"/>
  <c r="X684" i="9"/>
  <c r="Y684" i="9"/>
  <c r="Z684" i="9"/>
  <c r="AA684" i="9"/>
  <c r="AB684" i="9"/>
  <c r="AC684" i="9"/>
  <c r="AD684" i="9"/>
  <c r="AE684" i="9"/>
  <c r="AF684" i="9"/>
  <c r="AG684" i="9"/>
  <c r="AH684" i="9"/>
  <c r="AI684" i="9"/>
  <c r="AJ684" i="9"/>
  <c r="AK684" i="9"/>
  <c r="AL684" i="9"/>
  <c r="AM684" i="9"/>
  <c r="AN684" i="9"/>
  <c r="K685" i="9"/>
  <c r="L685" i="9"/>
  <c r="M685" i="9"/>
  <c r="N685" i="9"/>
  <c r="O685" i="9"/>
  <c r="P685" i="9"/>
  <c r="Q685" i="9"/>
  <c r="R685" i="9"/>
  <c r="S685" i="9"/>
  <c r="T685" i="9"/>
  <c r="U685" i="9"/>
  <c r="V685" i="9"/>
  <c r="W685" i="9"/>
  <c r="X685" i="9"/>
  <c r="Y685" i="9"/>
  <c r="Z685" i="9"/>
  <c r="AA685" i="9"/>
  <c r="AB685" i="9"/>
  <c r="AC685" i="9"/>
  <c r="AD685" i="9"/>
  <c r="AE685" i="9"/>
  <c r="AF685" i="9"/>
  <c r="AG685" i="9"/>
  <c r="AH685" i="9"/>
  <c r="AI685" i="9"/>
  <c r="AJ685" i="9"/>
  <c r="AK685" i="9"/>
  <c r="AL685" i="9"/>
  <c r="AM685" i="9"/>
  <c r="AN685" i="9"/>
  <c r="K686" i="9"/>
  <c r="L686" i="9"/>
  <c r="M686" i="9"/>
  <c r="N686" i="9"/>
  <c r="O686" i="9"/>
  <c r="P686" i="9"/>
  <c r="Q686" i="9"/>
  <c r="R686" i="9"/>
  <c r="S686" i="9"/>
  <c r="T686" i="9"/>
  <c r="U686" i="9"/>
  <c r="V686" i="9"/>
  <c r="W686" i="9"/>
  <c r="X686" i="9"/>
  <c r="Y686" i="9"/>
  <c r="Z686" i="9"/>
  <c r="AA686" i="9"/>
  <c r="AB686" i="9"/>
  <c r="AC686" i="9"/>
  <c r="AD686" i="9"/>
  <c r="AE686" i="9"/>
  <c r="AF686" i="9"/>
  <c r="AG686" i="9"/>
  <c r="AH686" i="9"/>
  <c r="AI686" i="9"/>
  <c r="AJ686" i="9"/>
  <c r="AK686" i="9"/>
  <c r="AL686" i="9"/>
  <c r="AM686" i="9"/>
  <c r="AN686" i="9"/>
  <c r="K687" i="9"/>
  <c r="L687" i="9"/>
  <c r="M687" i="9"/>
  <c r="N687" i="9"/>
  <c r="O687" i="9"/>
  <c r="P687" i="9"/>
  <c r="Q687" i="9"/>
  <c r="R687" i="9"/>
  <c r="S687" i="9"/>
  <c r="T687" i="9"/>
  <c r="U687" i="9"/>
  <c r="V687" i="9"/>
  <c r="W687" i="9"/>
  <c r="X687" i="9"/>
  <c r="Y687" i="9"/>
  <c r="Z687" i="9"/>
  <c r="AA687" i="9"/>
  <c r="AB687" i="9"/>
  <c r="AC687" i="9"/>
  <c r="AD687" i="9"/>
  <c r="AE687" i="9"/>
  <c r="AF687" i="9"/>
  <c r="AG687" i="9"/>
  <c r="AH687" i="9"/>
  <c r="AI687" i="9"/>
  <c r="AJ687" i="9"/>
  <c r="AK687" i="9"/>
  <c r="AL687" i="9"/>
  <c r="AM687" i="9"/>
  <c r="AN687" i="9"/>
  <c r="K688" i="9"/>
  <c r="L688" i="9"/>
  <c r="M688" i="9"/>
  <c r="N688" i="9"/>
  <c r="O688" i="9"/>
  <c r="P688" i="9"/>
  <c r="Q688" i="9"/>
  <c r="R688" i="9"/>
  <c r="S688" i="9"/>
  <c r="T688" i="9"/>
  <c r="U688" i="9"/>
  <c r="V688" i="9"/>
  <c r="W688" i="9"/>
  <c r="X688" i="9"/>
  <c r="Y688" i="9"/>
  <c r="Z688" i="9"/>
  <c r="AA688" i="9"/>
  <c r="AB688" i="9"/>
  <c r="AC688" i="9"/>
  <c r="AD688" i="9"/>
  <c r="AE688" i="9"/>
  <c r="AF688" i="9"/>
  <c r="AG688" i="9"/>
  <c r="AH688" i="9"/>
  <c r="AI688" i="9"/>
  <c r="AJ688" i="9"/>
  <c r="AK688" i="9"/>
  <c r="AL688" i="9"/>
  <c r="AM688" i="9"/>
  <c r="AN688" i="9"/>
  <c r="K689" i="9"/>
  <c r="L689" i="9"/>
  <c r="M689" i="9"/>
  <c r="N689" i="9"/>
  <c r="O689" i="9"/>
  <c r="P689" i="9"/>
  <c r="Q689" i="9"/>
  <c r="R689" i="9"/>
  <c r="S689" i="9"/>
  <c r="T689" i="9"/>
  <c r="U689" i="9"/>
  <c r="V689" i="9"/>
  <c r="W689" i="9"/>
  <c r="X689" i="9"/>
  <c r="Y689" i="9"/>
  <c r="Z689" i="9"/>
  <c r="AA689" i="9"/>
  <c r="AB689" i="9"/>
  <c r="AC689" i="9"/>
  <c r="AD689" i="9"/>
  <c r="AE689" i="9"/>
  <c r="AF689" i="9"/>
  <c r="AG689" i="9"/>
  <c r="AH689" i="9"/>
  <c r="AI689" i="9"/>
  <c r="AJ689" i="9"/>
  <c r="AK689" i="9"/>
  <c r="AL689" i="9"/>
  <c r="AM689" i="9"/>
  <c r="AN689" i="9"/>
  <c r="K690" i="9"/>
  <c r="L690" i="9"/>
  <c r="M690" i="9"/>
  <c r="N690" i="9"/>
  <c r="O690" i="9"/>
  <c r="P690" i="9"/>
  <c r="Q690" i="9"/>
  <c r="R690" i="9"/>
  <c r="S690" i="9"/>
  <c r="T690" i="9"/>
  <c r="U690" i="9"/>
  <c r="V690" i="9"/>
  <c r="W690" i="9"/>
  <c r="X690" i="9"/>
  <c r="Y690" i="9"/>
  <c r="Z690" i="9"/>
  <c r="AA690" i="9"/>
  <c r="AB690" i="9"/>
  <c r="AC690" i="9"/>
  <c r="AD690" i="9"/>
  <c r="AE690" i="9"/>
  <c r="AF690" i="9"/>
  <c r="AG690" i="9"/>
  <c r="AH690" i="9"/>
  <c r="AI690" i="9"/>
  <c r="AJ690" i="9"/>
  <c r="AK690" i="9"/>
  <c r="AL690" i="9"/>
  <c r="AM690" i="9"/>
  <c r="AN690" i="9"/>
  <c r="K691" i="9"/>
  <c r="L691" i="9"/>
  <c r="M691" i="9"/>
  <c r="N691" i="9"/>
  <c r="O691" i="9"/>
  <c r="P691" i="9"/>
  <c r="Q691" i="9"/>
  <c r="R691" i="9"/>
  <c r="S691" i="9"/>
  <c r="T691" i="9"/>
  <c r="U691" i="9"/>
  <c r="V691" i="9"/>
  <c r="W691" i="9"/>
  <c r="X691" i="9"/>
  <c r="Y691" i="9"/>
  <c r="Z691" i="9"/>
  <c r="AA691" i="9"/>
  <c r="AB691" i="9"/>
  <c r="AC691" i="9"/>
  <c r="AD691" i="9"/>
  <c r="AE691" i="9"/>
  <c r="AF691" i="9"/>
  <c r="AG691" i="9"/>
  <c r="AH691" i="9"/>
  <c r="AI691" i="9"/>
  <c r="AJ691" i="9"/>
  <c r="AK691" i="9"/>
  <c r="AL691" i="9"/>
  <c r="AM691" i="9"/>
  <c r="AN691" i="9"/>
  <c r="K692" i="9"/>
  <c r="L692" i="9"/>
  <c r="M692" i="9"/>
  <c r="N692" i="9"/>
  <c r="O692" i="9"/>
  <c r="P692" i="9"/>
  <c r="Q692" i="9"/>
  <c r="R692" i="9"/>
  <c r="S692" i="9"/>
  <c r="T692" i="9"/>
  <c r="U692" i="9"/>
  <c r="V692" i="9"/>
  <c r="W692" i="9"/>
  <c r="X692" i="9"/>
  <c r="Y692" i="9"/>
  <c r="Z692" i="9"/>
  <c r="AA692" i="9"/>
  <c r="AB692" i="9"/>
  <c r="AC692" i="9"/>
  <c r="AD692" i="9"/>
  <c r="AE692" i="9"/>
  <c r="AF692" i="9"/>
  <c r="AG692" i="9"/>
  <c r="AH692" i="9"/>
  <c r="AI692" i="9"/>
  <c r="AJ692" i="9"/>
  <c r="AK692" i="9"/>
  <c r="AL692" i="9"/>
  <c r="AM692" i="9"/>
  <c r="AN692" i="9"/>
  <c r="K693" i="9"/>
  <c r="L693" i="9"/>
  <c r="M693" i="9"/>
  <c r="N693" i="9"/>
  <c r="O693" i="9"/>
  <c r="P693" i="9"/>
  <c r="Q693" i="9"/>
  <c r="R693" i="9"/>
  <c r="S693" i="9"/>
  <c r="T693" i="9"/>
  <c r="U693" i="9"/>
  <c r="V693" i="9"/>
  <c r="W693" i="9"/>
  <c r="X693" i="9"/>
  <c r="Y693" i="9"/>
  <c r="Z693" i="9"/>
  <c r="AA693" i="9"/>
  <c r="AB693" i="9"/>
  <c r="AC693" i="9"/>
  <c r="AD693" i="9"/>
  <c r="AE693" i="9"/>
  <c r="AF693" i="9"/>
  <c r="AG693" i="9"/>
  <c r="AH693" i="9"/>
  <c r="AI693" i="9"/>
  <c r="AJ693" i="9"/>
  <c r="AK693" i="9"/>
  <c r="AL693" i="9"/>
  <c r="AM693" i="9"/>
  <c r="AN693" i="9"/>
  <c r="K694" i="9"/>
  <c r="L694" i="9"/>
  <c r="M694" i="9"/>
  <c r="N694" i="9"/>
  <c r="O694" i="9"/>
  <c r="P694" i="9"/>
  <c r="Q694" i="9"/>
  <c r="R694" i="9"/>
  <c r="S694" i="9"/>
  <c r="T694" i="9"/>
  <c r="U694" i="9"/>
  <c r="V694" i="9"/>
  <c r="W694" i="9"/>
  <c r="X694" i="9"/>
  <c r="Y694" i="9"/>
  <c r="Z694" i="9"/>
  <c r="AA694" i="9"/>
  <c r="AB694" i="9"/>
  <c r="AC694" i="9"/>
  <c r="AD694" i="9"/>
  <c r="AE694" i="9"/>
  <c r="AF694" i="9"/>
  <c r="AG694" i="9"/>
  <c r="AH694" i="9"/>
  <c r="AI694" i="9"/>
  <c r="AJ694" i="9"/>
  <c r="AK694" i="9"/>
  <c r="AL694" i="9"/>
  <c r="AM694" i="9"/>
  <c r="AN694" i="9"/>
  <c r="K695" i="9"/>
  <c r="L695" i="9"/>
  <c r="M695" i="9"/>
  <c r="N695" i="9"/>
  <c r="O695" i="9"/>
  <c r="P695" i="9"/>
  <c r="Q695" i="9"/>
  <c r="R695" i="9"/>
  <c r="S695" i="9"/>
  <c r="T695" i="9"/>
  <c r="U695" i="9"/>
  <c r="V695" i="9"/>
  <c r="W695" i="9"/>
  <c r="X695" i="9"/>
  <c r="Y695" i="9"/>
  <c r="Z695" i="9"/>
  <c r="AA695" i="9"/>
  <c r="AB695" i="9"/>
  <c r="AC695" i="9"/>
  <c r="AD695" i="9"/>
  <c r="AE695" i="9"/>
  <c r="AF695" i="9"/>
  <c r="AG695" i="9"/>
  <c r="AH695" i="9"/>
  <c r="AI695" i="9"/>
  <c r="AJ695" i="9"/>
  <c r="AK695" i="9"/>
  <c r="AL695" i="9"/>
  <c r="AM695" i="9"/>
  <c r="AN695" i="9"/>
  <c r="K696" i="9"/>
  <c r="L696" i="9"/>
  <c r="M696" i="9"/>
  <c r="N696" i="9"/>
  <c r="O696" i="9"/>
  <c r="P696" i="9"/>
  <c r="Q696" i="9"/>
  <c r="R696" i="9"/>
  <c r="S696" i="9"/>
  <c r="T696" i="9"/>
  <c r="U696" i="9"/>
  <c r="V696" i="9"/>
  <c r="W696" i="9"/>
  <c r="X696" i="9"/>
  <c r="Y696" i="9"/>
  <c r="Z696" i="9"/>
  <c r="AA696" i="9"/>
  <c r="AB696" i="9"/>
  <c r="AC696" i="9"/>
  <c r="AD696" i="9"/>
  <c r="AE696" i="9"/>
  <c r="AF696" i="9"/>
  <c r="AG696" i="9"/>
  <c r="AH696" i="9"/>
  <c r="AI696" i="9"/>
  <c r="AJ696" i="9"/>
  <c r="AK696" i="9"/>
  <c r="AL696" i="9"/>
  <c r="AM696" i="9"/>
  <c r="AN696" i="9"/>
  <c r="K697" i="9"/>
  <c r="L697" i="9"/>
  <c r="M697" i="9"/>
  <c r="N697" i="9"/>
  <c r="O697" i="9"/>
  <c r="P697" i="9"/>
  <c r="Q697" i="9"/>
  <c r="R697" i="9"/>
  <c r="S697" i="9"/>
  <c r="T697" i="9"/>
  <c r="U697" i="9"/>
  <c r="V697" i="9"/>
  <c r="W697" i="9"/>
  <c r="X697" i="9"/>
  <c r="Y697" i="9"/>
  <c r="Z697" i="9"/>
  <c r="AA697" i="9"/>
  <c r="AB697" i="9"/>
  <c r="AC697" i="9"/>
  <c r="AD697" i="9"/>
  <c r="AE697" i="9"/>
  <c r="AF697" i="9"/>
  <c r="AG697" i="9"/>
  <c r="AH697" i="9"/>
  <c r="AI697" i="9"/>
  <c r="AJ697" i="9"/>
  <c r="AK697" i="9"/>
  <c r="AL697" i="9"/>
  <c r="AM697" i="9"/>
  <c r="AN697" i="9"/>
  <c r="K698" i="9"/>
  <c r="L698" i="9"/>
  <c r="M698" i="9"/>
  <c r="N698" i="9"/>
  <c r="O698" i="9"/>
  <c r="P698" i="9"/>
  <c r="Q698" i="9"/>
  <c r="R698" i="9"/>
  <c r="S698" i="9"/>
  <c r="T698" i="9"/>
  <c r="U698" i="9"/>
  <c r="V698" i="9"/>
  <c r="W698" i="9"/>
  <c r="X698" i="9"/>
  <c r="Y698" i="9"/>
  <c r="Z698" i="9"/>
  <c r="AA698" i="9"/>
  <c r="AB698" i="9"/>
  <c r="AC698" i="9"/>
  <c r="AD698" i="9"/>
  <c r="AE698" i="9"/>
  <c r="AF698" i="9"/>
  <c r="AG698" i="9"/>
  <c r="AH698" i="9"/>
  <c r="AI698" i="9"/>
  <c r="AJ698" i="9"/>
  <c r="AK698" i="9"/>
  <c r="AL698" i="9"/>
  <c r="AM698" i="9"/>
  <c r="AN698" i="9"/>
  <c r="K699" i="9"/>
  <c r="L699" i="9"/>
  <c r="M699" i="9"/>
  <c r="N699" i="9"/>
  <c r="O699" i="9"/>
  <c r="P699" i="9"/>
  <c r="Q699" i="9"/>
  <c r="R699" i="9"/>
  <c r="S699" i="9"/>
  <c r="T699" i="9"/>
  <c r="U699" i="9"/>
  <c r="V699" i="9"/>
  <c r="W699" i="9"/>
  <c r="X699" i="9"/>
  <c r="Y699" i="9"/>
  <c r="Z699" i="9"/>
  <c r="AA699" i="9"/>
  <c r="AB699" i="9"/>
  <c r="AC699" i="9"/>
  <c r="AD699" i="9"/>
  <c r="AE699" i="9"/>
  <c r="AF699" i="9"/>
  <c r="AG699" i="9"/>
  <c r="AH699" i="9"/>
  <c r="AI699" i="9"/>
  <c r="AJ699" i="9"/>
  <c r="AK699" i="9"/>
  <c r="AL699" i="9"/>
  <c r="AM699" i="9"/>
  <c r="AN699" i="9"/>
  <c r="K700" i="9"/>
  <c r="L700" i="9"/>
  <c r="M700" i="9"/>
  <c r="N700" i="9"/>
  <c r="O700" i="9"/>
  <c r="P700" i="9"/>
  <c r="Q700" i="9"/>
  <c r="R700" i="9"/>
  <c r="S700" i="9"/>
  <c r="T700" i="9"/>
  <c r="U700" i="9"/>
  <c r="V700" i="9"/>
  <c r="W700" i="9"/>
  <c r="X700" i="9"/>
  <c r="Y700" i="9"/>
  <c r="Z700" i="9"/>
  <c r="AA700" i="9"/>
  <c r="AB700" i="9"/>
  <c r="AC700" i="9"/>
  <c r="AD700" i="9"/>
  <c r="AE700" i="9"/>
  <c r="AF700" i="9"/>
  <c r="AG700" i="9"/>
  <c r="AH700" i="9"/>
  <c r="AI700" i="9"/>
  <c r="AJ700" i="9"/>
  <c r="AK700" i="9"/>
  <c r="AL700" i="9"/>
  <c r="AM700" i="9"/>
  <c r="AN700" i="9"/>
  <c r="K701" i="9"/>
  <c r="L701" i="9"/>
  <c r="M701" i="9"/>
  <c r="N701" i="9"/>
  <c r="O701" i="9"/>
  <c r="P701" i="9"/>
  <c r="Q701" i="9"/>
  <c r="R701" i="9"/>
  <c r="S701" i="9"/>
  <c r="T701" i="9"/>
  <c r="U701" i="9"/>
  <c r="V701" i="9"/>
  <c r="W701" i="9"/>
  <c r="X701" i="9"/>
  <c r="Y701" i="9"/>
  <c r="Z701" i="9"/>
  <c r="AA701" i="9"/>
  <c r="AB701" i="9"/>
  <c r="AC701" i="9"/>
  <c r="AD701" i="9"/>
  <c r="AE701" i="9"/>
  <c r="AF701" i="9"/>
  <c r="AG701" i="9"/>
  <c r="AH701" i="9"/>
  <c r="AI701" i="9"/>
  <c r="AJ701" i="9"/>
  <c r="AK701" i="9"/>
  <c r="AL701" i="9"/>
  <c r="AM701" i="9"/>
  <c r="AN701" i="9"/>
  <c r="K702" i="9"/>
  <c r="L702" i="9"/>
  <c r="M702" i="9"/>
  <c r="N702" i="9"/>
  <c r="O702" i="9"/>
  <c r="P702" i="9"/>
  <c r="Q702" i="9"/>
  <c r="R702" i="9"/>
  <c r="S702" i="9"/>
  <c r="T702" i="9"/>
  <c r="U702" i="9"/>
  <c r="V702" i="9"/>
  <c r="W702" i="9"/>
  <c r="X702" i="9"/>
  <c r="Y702" i="9"/>
  <c r="Z702" i="9"/>
  <c r="AA702" i="9"/>
  <c r="AB702" i="9"/>
  <c r="AC702" i="9"/>
  <c r="AD702" i="9"/>
  <c r="AE702" i="9"/>
  <c r="AF702" i="9"/>
  <c r="AG702" i="9"/>
  <c r="AH702" i="9"/>
  <c r="AI702" i="9"/>
  <c r="AJ702" i="9"/>
  <c r="AK702" i="9"/>
  <c r="AL702" i="9"/>
  <c r="AM702" i="9"/>
  <c r="AN702" i="9"/>
  <c r="K703" i="9"/>
  <c r="L703" i="9"/>
  <c r="M703" i="9"/>
  <c r="N703" i="9"/>
  <c r="O703" i="9"/>
  <c r="P703" i="9"/>
  <c r="Q703" i="9"/>
  <c r="R703" i="9"/>
  <c r="S703" i="9"/>
  <c r="T703" i="9"/>
  <c r="U703" i="9"/>
  <c r="V703" i="9"/>
  <c r="W703" i="9"/>
  <c r="X703" i="9"/>
  <c r="Y703" i="9"/>
  <c r="Z703" i="9"/>
  <c r="AA703" i="9"/>
  <c r="AB703" i="9"/>
  <c r="AC703" i="9"/>
  <c r="AD703" i="9"/>
  <c r="AE703" i="9"/>
  <c r="AF703" i="9"/>
  <c r="AG703" i="9"/>
  <c r="AH703" i="9"/>
  <c r="AI703" i="9"/>
  <c r="AJ703" i="9"/>
  <c r="AK703" i="9"/>
  <c r="AL703" i="9"/>
  <c r="AM703" i="9"/>
  <c r="AN703" i="9"/>
  <c r="K704" i="9"/>
  <c r="L704" i="9"/>
  <c r="M704" i="9"/>
  <c r="N704" i="9"/>
  <c r="O704" i="9"/>
  <c r="P704" i="9"/>
  <c r="Q704" i="9"/>
  <c r="R704" i="9"/>
  <c r="S704" i="9"/>
  <c r="T704" i="9"/>
  <c r="U704" i="9"/>
  <c r="V704" i="9"/>
  <c r="W704" i="9"/>
  <c r="X704" i="9"/>
  <c r="Y704" i="9"/>
  <c r="Z704" i="9"/>
  <c r="AA704" i="9"/>
  <c r="AB704" i="9"/>
  <c r="AC704" i="9"/>
  <c r="AD704" i="9"/>
  <c r="AE704" i="9"/>
  <c r="AF704" i="9"/>
  <c r="AG704" i="9"/>
  <c r="AH704" i="9"/>
  <c r="AI704" i="9"/>
  <c r="AJ704" i="9"/>
  <c r="AK704" i="9"/>
  <c r="AL704" i="9"/>
  <c r="AM704" i="9"/>
  <c r="AN704" i="9"/>
  <c r="K705" i="9"/>
  <c r="L705" i="9"/>
  <c r="M705" i="9"/>
  <c r="N705" i="9"/>
  <c r="O705" i="9"/>
  <c r="P705" i="9"/>
  <c r="Q705" i="9"/>
  <c r="R705" i="9"/>
  <c r="S705" i="9"/>
  <c r="T705" i="9"/>
  <c r="U705" i="9"/>
  <c r="V705" i="9"/>
  <c r="W705" i="9"/>
  <c r="X705" i="9"/>
  <c r="Y705" i="9"/>
  <c r="Z705" i="9"/>
  <c r="AA705" i="9"/>
  <c r="AB705" i="9"/>
  <c r="AC705" i="9"/>
  <c r="AD705" i="9"/>
  <c r="AE705" i="9"/>
  <c r="AF705" i="9"/>
  <c r="AG705" i="9"/>
  <c r="AH705" i="9"/>
  <c r="AI705" i="9"/>
  <c r="AJ705" i="9"/>
  <c r="AK705" i="9"/>
  <c r="AL705" i="9"/>
  <c r="AM705" i="9"/>
  <c r="AN705" i="9"/>
  <c r="K706" i="9"/>
  <c r="L706" i="9"/>
  <c r="M706" i="9"/>
  <c r="N706" i="9"/>
  <c r="O706" i="9"/>
  <c r="P706" i="9"/>
  <c r="Q706" i="9"/>
  <c r="R706" i="9"/>
  <c r="S706" i="9"/>
  <c r="T706" i="9"/>
  <c r="U706" i="9"/>
  <c r="V706" i="9"/>
  <c r="W706" i="9"/>
  <c r="X706" i="9"/>
  <c r="Y706" i="9"/>
  <c r="Z706" i="9"/>
  <c r="AA706" i="9"/>
  <c r="AB706" i="9"/>
  <c r="AC706" i="9"/>
  <c r="AD706" i="9"/>
  <c r="AE706" i="9"/>
  <c r="AF706" i="9"/>
  <c r="AG706" i="9"/>
  <c r="AH706" i="9"/>
  <c r="AI706" i="9"/>
  <c r="AJ706" i="9"/>
  <c r="AK706" i="9"/>
  <c r="AL706" i="9"/>
  <c r="AM706" i="9"/>
  <c r="AN706" i="9"/>
  <c r="K707" i="9"/>
  <c r="L707" i="9"/>
  <c r="M707" i="9"/>
  <c r="N707" i="9"/>
  <c r="O707" i="9"/>
  <c r="P707" i="9"/>
  <c r="Q707" i="9"/>
  <c r="R707" i="9"/>
  <c r="S707" i="9"/>
  <c r="T707" i="9"/>
  <c r="U707" i="9"/>
  <c r="V707" i="9"/>
  <c r="W707" i="9"/>
  <c r="X707" i="9"/>
  <c r="Y707" i="9"/>
  <c r="Z707" i="9"/>
  <c r="AA707" i="9"/>
  <c r="AB707" i="9"/>
  <c r="AC707" i="9"/>
  <c r="AD707" i="9"/>
  <c r="AE707" i="9"/>
  <c r="AF707" i="9"/>
  <c r="AG707" i="9"/>
  <c r="AH707" i="9"/>
  <c r="AI707" i="9"/>
  <c r="AJ707" i="9"/>
  <c r="AK707" i="9"/>
  <c r="AL707" i="9"/>
  <c r="AM707" i="9"/>
  <c r="AN707" i="9"/>
  <c r="K708" i="9"/>
  <c r="L708" i="9"/>
  <c r="M708" i="9"/>
  <c r="N708" i="9"/>
  <c r="O708" i="9"/>
  <c r="P708" i="9"/>
  <c r="Q708" i="9"/>
  <c r="R708" i="9"/>
  <c r="S708" i="9"/>
  <c r="T708" i="9"/>
  <c r="U708" i="9"/>
  <c r="V708" i="9"/>
  <c r="W708" i="9"/>
  <c r="X708" i="9"/>
  <c r="Y708" i="9"/>
  <c r="Z708" i="9"/>
  <c r="AA708" i="9"/>
  <c r="AB708" i="9"/>
  <c r="AC708" i="9"/>
  <c r="AD708" i="9"/>
  <c r="AE708" i="9"/>
  <c r="AF708" i="9"/>
  <c r="AG708" i="9"/>
  <c r="AH708" i="9"/>
  <c r="AI708" i="9"/>
  <c r="AJ708" i="9"/>
  <c r="AK708" i="9"/>
  <c r="AL708" i="9"/>
  <c r="AM708" i="9"/>
  <c r="AN708" i="9"/>
  <c r="K709" i="9"/>
  <c r="L709" i="9"/>
  <c r="M709" i="9"/>
  <c r="N709" i="9"/>
  <c r="O709" i="9"/>
  <c r="P709" i="9"/>
  <c r="Q709" i="9"/>
  <c r="R709" i="9"/>
  <c r="S709" i="9"/>
  <c r="T709" i="9"/>
  <c r="U709" i="9"/>
  <c r="V709" i="9"/>
  <c r="W709" i="9"/>
  <c r="X709" i="9"/>
  <c r="Y709" i="9"/>
  <c r="Z709" i="9"/>
  <c r="AA709" i="9"/>
  <c r="AB709" i="9"/>
  <c r="AC709" i="9"/>
  <c r="AD709" i="9"/>
  <c r="AE709" i="9"/>
  <c r="AF709" i="9"/>
  <c r="AG709" i="9"/>
  <c r="AH709" i="9"/>
  <c r="AI709" i="9"/>
  <c r="AJ709" i="9"/>
  <c r="AK709" i="9"/>
  <c r="AL709" i="9"/>
  <c r="AM709" i="9"/>
  <c r="AN709" i="9"/>
  <c r="K710" i="9"/>
  <c r="L710" i="9"/>
  <c r="M710" i="9"/>
  <c r="N710" i="9"/>
  <c r="O710" i="9"/>
  <c r="P710" i="9"/>
  <c r="Q710" i="9"/>
  <c r="R710" i="9"/>
  <c r="S710" i="9"/>
  <c r="T710" i="9"/>
  <c r="U710" i="9"/>
  <c r="V710" i="9"/>
  <c r="W710" i="9"/>
  <c r="X710" i="9"/>
  <c r="Y710" i="9"/>
  <c r="Z710" i="9"/>
  <c r="AA710" i="9"/>
  <c r="AB710" i="9"/>
  <c r="AC710" i="9"/>
  <c r="AD710" i="9"/>
  <c r="AE710" i="9"/>
  <c r="AF710" i="9"/>
  <c r="AG710" i="9"/>
  <c r="AH710" i="9"/>
  <c r="AI710" i="9"/>
  <c r="AJ710" i="9"/>
  <c r="AK710" i="9"/>
  <c r="AL710" i="9"/>
  <c r="AM710" i="9"/>
  <c r="AN710" i="9"/>
  <c r="K711" i="9"/>
  <c r="L711" i="9"/>
  <c r="M711" i="9"/>
  <c r="N711" i="9"/>
  <c r="O711" i="9"/>
  <c r="P711" i="9"/>
  <c r="Q711" i="9"/>
  <c r="R711" i="9"/>
  <c r="S711" i="9"/>
  <c r="T711" i="9"/>
  <c r="U711" i="9"/>
  <c r="V711" i="9"/>
  <c r="W711" i="9"/>
  <c r="X711" i="9"/>
  <c r="Y711" i="9"/>
  <c r="Z711" i="9"/>
  <c r="AA711" i="9"/>
  <c r="AB711" i="9"/>
  <c r="AC711" i="9"/>
  <c r="AD711" i="9"/>
  <c r="AE711" i="9"/>
  <c r="AF711" i="9"/>
  <c r="AG711" i="9"/>
  <c r="AH711" i="9"/>
  <c r="AI711" i="9"/>
  <c r="AJ711" i="9"/>
  <c r="AK711" i="9"/>
  <c r="AL711" i="9"/>
  <c r="AM711" i="9"/>
  <c r="AN711" i="9"/>
  <c r="K712" i="9"/>
  <c r="L712" i="9"/>
  <c r="M712" i="9"/>
  <c r="N712" i="9"/>
  <c r="O712" i="9"/>
  <c r="P712" i="9"/>
  <c r="Q712" i="9"/>
  <c r="R712" i="9"/>
  <c r="S712" i="9"/>
  <c r="T712" i="9"/>
  <c r="U712" i="9"/>
  <c r="V712" i="9"/>
  <c r="W712" i="9"/>
  <c r="X712" i="9"/>
  <c r="Y712" i="9"/>
  <c r="Z712" i="9"/>
  <c r="AA712" i="9"/>
  <c r="AB712" i="9"/>
  <c r="AC712" i="9"/>
  <c r="AD712" i="9"/>
  <c r="AE712" i="9"/>
  <c r="AF712" i="9"/>
  <c r="AG712" i="9"/>
  <c r="AH712" i="9"/>
  <c r="AI712" i="9"/>
  <c r="AJ712" i="9"/>
  <c r="AK712" i="9"/>
  <c r="AL712" i="9"/>
  <c r="AM712" i="9"/>
  <c r="AN712" i="9"/>
  <c r="K713" i="9"/>
  <c r="L713" i="9"/>
  <c r="M713" i="9"/>
  <c r="N713" i="9"/>
  <c r="O713" i="9"/>
  <c r="P713" i="9"/>
  <c r="Q713" i="9"/>
  <c r="R713" i="9"/>
  <c r="S713" i="9"/>
  <c r="T713" i="9"/>
  <c r="U713" i="9"/>
  <c r="V713" i="9"/>
  <c r="W713" i="9"/>
  <c r="X713" i="9"/>
  <c r="Y713" i="9"/>
  <c r="Z713" i="9"/>
  <c r="AA713" i="9"/>
  <c r="AB713" i="9"/>
  <c r="AC713" i="9"/>
  <c r="AD713" i="9"/>
  <c r="AE713" i="9"/>
  <c r="AF713" i="9"/>
  <c r="AG713" i="9"/>
  <c r="AH713" i="9"/>
  <c r="AI713" i="9"/>
  <c r="AJ713" i="9"/>
  <c r="AK713" i="9"/>
  <c r="AL713" i="9"/>
  <c r="AM713" i="9"/>
  <c r="AN713" i="9"/>
  <c r="K714" i="9"/>
  <c r="L714" i="9"/>
  <c r="M714" i="9"/>
  <c r="N714" i="9"/>
  <c r="O714" i="9"/>
  <c r="P714" i="9"/>
  <c r="Q714" i="9"/>
  <c r="R714" i="9"/>
  <c r="S714" i="9"/>
  <c r="T714" i="9"/>
  <c r="U714" i="9"/>
  <c r="V714" i="9"/>
  <c r="W714" i="9"/>
  <c r="X714" i="9"/>
  <c r="Y714" i="9"/>
  <c r="Z714" i="9"/>
  <c r="AA714" i="9"/>
  <c r="AB714" i="9"/>
  <c r="AC714" i="9"/>
  <c r="AD714" i="9"/>
  <c r="AE714" i="9"/>
  <c r="AF714" i="9"/>
  <c r="AG714" i="9"/>
  <c r="AH714" i="9"/>
  <c r="AI714" i="9"/>
  <c r="AJ714" i="9"/>
  <c r="AK714" i="9"/>
  <c r="AL714" i="9"/>
  <c r="AM714" i="9"/>
  <c r="AN714" i="9"/>
  <c r="K715" i="9"/>
  <c r="L715" i="9"/>
  <c r="M715" i="9"/>
  <c r="N715" i="9"/>
  <c r="O715" i="9"/>
  <c r="P715" i="9"/>
  <c r="Q715" i="9"/>
  <c r="R715" i="9"/>
  <c r="S715" i="9"/>
  <c r="T715" i="9"/>
  <c r="U715" i="9"/>
  <c r="V715" i="9"/>
  <c r="W715" i="9"/>
  <c r="X715" i="9"/>
  <c r="Y715" i="9"/>
  <c r="Z715" i="9"/>
  <c r="AA715" i="9"/>
  <c r="AB715" i="9"/>
  <c r="AC715" i="9"/>
  <c r="AD715" i="9"/>
  <c r="AE715" i="9"/>
  <c r="AF715" i="9"/>
  <c r="AG715" i="9"/>
  <c r="AH715" i="9"/>
  <c r="AI715" i="9"/>
  <c r="AJ715" i="9"/>
  <c r="AK715" i="9"/>
  <c r="AL715" i="9"/>
  <c r="AM715" i="9"/>
  <c r="AN715" i="9"/>
  <c r="K716" i="9"/>
  <c r="L716" i="9"/>
  <c r="M716" i="9"/>
  <c r="N716" i="9"/>
  <c r="O716" i="9"/>
  <c r="P716" i="9"/>
  <c r="Q716" i="9"/>
  <c r="R716" i="9"/>
  <c r="S716" i="9"/>
  <c r="T716" i="9"/>
  <c r="U716" i="9"/>
  <c r="V716" i="9"/>
  <c r="W716" i="9"/>
  <c r="X716" i="9"/>
  <c r="Y716" i="9"/>
  <c r="Z716" i="9"/>
  <c r="AA716" i="9"/>
  <c r="AB716" i="9"/>
  <c r="AC716" i="9"/>
  <c r="AD716" i="9"/>
  <c r="AE716" i="9"/>
  <c r="AF716" i="9"/>
  <c r="AG716" i="9"/>
  <c r="AH716" i="9"/>
  <c r="AI716" i="9"/>
  <c r="AJ716" i="9"/>
  <c r="AK716" i="9"/>
  <c r="AL716" i="9"/>
  <c r="AM716" i="9"/>
  <c r="AN716" i="9"/>
  <c r="K717" i="9"/>
  <c r="L717" i="9"/>
  <c r="M717" i="9"/>
  <c r="N717" i="9"/>
  <c r="O717" i="9"/>
  <c r="P717" i="9"/>
  <c r="Q717" i="9"/>
  <c r="R717" i="9"/>
  <c r="S717" i="9"/>
  <c r="T717" i="9"/>
  <c r="U717" i="9"/>
  <c r="V717" i="9"/>
  <c r="W717" i="9"/>
  <c r="X717" i="9"/>
  <c r="Y717" i="9"/>
  <c r="Z717" i="9"/>
  <c r="AA717" i="9"/>
  <c r="AB717" i="9"/>
  <c r="AC717" i="9"/>
  <c r="AD717" i="9"/>
  <c r="AE717" i="9"/>
  <c r="AF717" i="9"/>
  <c r="AG717" i="9"/>
  <c r="AH717" i="9"/>
  <c r="AI717" i="9"/>
  <c r="AJ717" i="9"/>
  <c r="AK717" i="9"/>
  <c r="AL717" i="9"/>
  <c r="AM717" i="9"/>
  <c r="AN717" i="9"/>
  <c r="K718" i="9"/>
  <c r="L718" i="9"/>
  <c r="M718" i="9"/>
  <c r="N718" i="9"/>
  <c r="O718" i="9"/>
  <c r="P718" i="9"/>
  <c r="Q718" i="9"/>
  <c r="R718" i="9"/>
  <c r="S718" i="9"/>
  <c r="T718" i="9"/>
  <c r="U718" i="9"/>
  <c r="V718" i="9"/>
  <c r="W718" i="9"/>
  <c r="X718" i="9"/>
  <c r="Y718" i="9"/>
  <c r="Z718" i="9"/>
  <c r="AA718" i="9"/>
  <c r="AB718" i="9"/>
  <c r="AC718" i="9"/>
  <c r="AD718" i="9"/>
  <c r="AE718" i="9"/>
  <c r="AF718" i="9"/>
  <c r="AG718" i="9"/>
  <c r="AH718" i="9"/>
  <c r="AI718" i="9"/>
  <c r="AJ718" i="9"/>
  <c r="AK718" i="9"/>
  <c r="AL718" i="9"/>
  <c r="AM718" i="9"/>
  <c r="AN718" i="9"/>
  <c r="K719" i="9"/>
  <c r="L719" i="9"/>
  <c r="M719" i="9"/>
  <c r="N719" i="9"/>
  <c r="O719" i="9"/>
  <c r="P719" i="9"/>
  <c r="Q719" i="9"/>
  <c r="R719" i="9"/>
  <c r="S719" i="9"/>
  <c r="T719" i="9"/>
  <c r="U719" i="9"/>
  <c r="V719" i="9"/>
  <c r="W719" i="9"/>
  <c r="X719" i="9"/>
  <c r="Y719" i="9"/>
  <c r="Z719" i="9"/>
  <c r="AA719" i="9"/>
  <c r="AB719" i="9"/>
  <c r="AC719" i="9"/>
  <c r="AD719" i="9"/>
  <c r="AE719" i="9"/>
  <c r="AF719" i="9"/>
  <c r="AG719" i="9"/>
  <c r="AH719" i="9"/>
  <c r="AI719" i="9"/>
  <c r="AJ719" i="9"/>
  <c r="AK719" i="9"/>
  <c r="AL719" i="9"/>
  <c r="AM719" i="9"/>
  <c r="AN719" i="9"/>
  <c r="K720" i="9"/>
  <c r="L720" i="9"/>
  <c r="M720" i="9"/>
  <c r="N720" i="9"/>
  <c r="O720" i="9"/>
  <c r="P720" i="9"/>
  <c r="Q720" i="9"/>
  <c r="R720" i="9"/>
  <c r="S720" i="9"/>
  <c r="T720" i="9"/>
  <c r="U720" i="9"/>
  <c r="V720" i="9"/>
  <c r="W720" i="9"/>
  <c r="X720" i="9"/>
  <c r="Y720" i="9"/>
  <c r="Z720" i="9"/>
  <c r="AA720" i="9"/>
  <c r="AB720" i="9"/>
  <c r="AC720" i="9"/>
  <c r="AD720" i="9"/>
  <c r="AE720" i="9"/>
  <c r="AF720" i="9"/>
  <c r="AG720" i="9"/>
  <c r="AH720" i="9"/>
  <c r="AI720" i="9"/>
  <c r="AJ720" i="9"/>
  <c r="AK720" i="9"/>
  <c r="AL720" i="9"/>
  <c r="AM720" i="9"/>
  <c r="AN720" i="9"/>
  <c r="K721" i="9"/>
  <c r="L721" i="9"/>
  <c r="M721" i="9"/>
  <c r="N721" i="9"/>
  <c r="O721" i="9"/>
  <c r="P721" i="9"/>
  <c r="Q721" i="9"/>
  <c r="R721" i="9"/>
  <c r="S721" i="9"/>
  <c r="T721" i="9"/>
  <c r="U721" i="9"/>
  <c r="V721" i="9"/>
  <c r="W721" i="9"/>
  <c r="X721" i="9"/>
  <c r="Y721" i="9"/>
  <c r="Z721" i="9"/>
  <c r="AA721" i="9"/>
  <c r="AB721" i="9"/>
  <c r="AC721" i="9"/>
  <c r="AD721" i="9"/>
  <c r="AE721" i="9"/>
  <c r="AF721" i="9"/>
  <c r="AG721" i="9"/>
  <c r="AH721" i="9"/>
  <c r="AI721" i="9"/>
  <c r="AJ721" i="9"/>
  <c r="AK721" i="9"/>
  <c r="AL721" i="9"/>
  <c r="AM721" i="9"/>
  <c r="AN721" i="9"/>
  <c r="K722" i="9"/>
  <c r="L722" i="9"/>
  <c r="M722" i="9"/>
  <c r="N722" i="9"/>
  <c r="O722" i="9"/>
  <c r="P722" i="9"/>
  <c r="Q722" i="9"/>
  <c r="R722" i="9"/>
  <c r="S722" i="9"/>
  <c r="T722" i="9"/>
  <c r="U722" i="9"/>
  <c r="V722" i="9"/>
  <c r="W722" i="9"/>
  <c r="X722" i="9"/>
  <c r="Y722" i="9"/>
  <c r="Z722" i="9"/>
  <c r="AA722" i="9"/>
  <c r="AB722" i="9"/>
  <c r="AC722" i="9"/>
  <c r="AD722" i="9"/>
  <c r="AE722" i="9"/>
  <c r="AF722" i="9"/>
  <c r="AG722" i="9"/>
  <c r="AH722" i="9"/>
  <c r="AI722" i="9"/>
  <c r="AJ722" i="9"/>
  <c r="AK722" i="9"/>
  <c r="AL722" i="9"/>
  <c r="AM722" i="9"/>
  <c r="AN722" i="9"/>
  <c r="K723" i="9"/>
  <c r="L723" i="9"/>
  <c r="M723" i="9"/>
  <c r="N723" i="9"/>
  <c r="O723" i="9"/>
  <c r="P723" i="9"/>
  <c r="Q723" i="9"/>
  <c r="R723" i="9"/>
  <c r="S723" i="9"/>
  <c r="T723" i="9"/>
  <c r="U723" i="9"/>
  <c r="V723" i="9"/>
  <c r="W723" i="9"/>
  <c r="X723" i="9"/>
  <c r="Y723" i="9"/>
  <c r="Z723" i="9"/>
  <c r="AA723" i="9"/>
  <c r="AB723" i="9"/>
  <c r="AC723" i="9"/>
  <c r="AD723" i="9"/>
  <c r="AE723" i="9"/>
  <c r="AF723" i="9"/>
  <c r="AG723" i="9"/>
  <c r="AH723" i="9"/>
  <c r="AI723" i="9"/>
  <c r="AJ723" i="9"/>
  <c r="AK723" i="9"/>
  <c r="AL723" i="9"/>
  <c r="AM723" i="9"/>
  <c r="AN723" i="9"/>
  <c r="K724" i="9"/>
  <c r="L724" i="9"/>
  <c r="M724" i="9"/>
  <c r="N724" i="9"/>
  <c r="O724" i="9"/>
  <c r="P724" i="9"/>
  <c r="Q724" i="9"/>
  <c r="R724" i="9"/>
  <c r="S724" i="9"/>
  <c r="T724" i="9"/>
  <c r="U724" i="9"/>
  <c r="V724" i="9"/>
  <c r="W724" i="9"/>
  <c r="X724" i="9"/>
  <c r="Y724" i="9"/>
  <c r="Z724" i="9"/>
  <c r="AA724" i="9"/>
  <c r="AB724" i="9"/>
  <c r="AC724" i="9"/>
  <c r="AD724" i="9"/>
  <c r="AE724" i="9"/>
  <c r="AF724" i="9"/>
  <c r="AG724" i="9"/>
  <c r="AH724" i="9"/>
  <c r="AI724" i="9"/>
  <c r="AJ724" i="9"/>
  <c r="AK724" i="9"/>
  <c r="AL724" i="9"/>
  <c r="AM724" i="9"/>
  <c r="AN724" i="9"/>
  <c r="K725" i="9"/>
  <c r="L725" i="9"/>
  <c r="M725" i="9"/>
  <c r="N725" i="9"/>
  <c r="O725" i="9"/>
  <c r="P725" i="9"/>
  <c r="Q725" i="9"/>
  <c r="R725" i="9"/>
  <c r="S725" i="9"/>
  <c r="T725" i="9"/>
  <c r="U725" i="9"/>
  <c r="V725" i="9"/>
  <c r="W725" i="9"/>
  <c r="X725" i="9"/>
  <c r="Y725" i="9"/>
  <c r="Z725" i="9"/>
  <c r="AA725" i="9"/>
  <c r="AB725" i="9"/>
  <c r="AC725" i="9"/>
  <c r="AD725" i="9"/>
  <c r="AE725" i="9"/>
  <c r="AF725" i="9"/>
  <c r="AG725" i="9"/>
  <c r="AH725" i="9"/>
  <c r="AI725" i="9"/>
  <c r="AJ725" i="9"/>
  <c r="AK725" i="9"/>
  <c r="AL725" i="9"/>
  <c r="AM725" i="9"/>
  <c r="AN725" i="9"/>
  <c r="K726" i="9"/>
  <c r="L726" i="9"/>
  <c r="M726" i="9"/>
  <c r="N726" i="9"/>
  <c r="O726" i="9"/>
  <c r="P726" i="9"/>
  <c r="Q726" i="9"/>
  <c r="R726" i="9"/>
  <c r="S726" i="9"/>
  <c r="T726" i="9"/>
  <c r="U726" i="9"/>
  <c r="V726" i="9"/>
  <c r="W726" i="9"/>
  <c r="X726" i="9"/>
  <c r="Y726" i="9"/>
  <c r="Z726" i="9"/>
  <c r="AA726" i="9"/>
  <c r="AB726" i="9"/>
  <c r="AC726" i="9"/>
  <c r="AD726" i="9"/>
  <c r="AE726" i="9"/>
  <c r="AF726" i="9"/>
  <c r="AG726" i="9"/>
  <c r="AH726" i="9"/>
  <c r="AI726" i="9"/>
  <c r="AJ726" i="9"/>
  <c r="AK726" i="9"/>
  <c r="AL726" i="9"/>
  <c r="AM726" i="9"/>
  <c r="AN726" i="9"/>
  <c r="K727" i="9"/>
  <c r="L727" i="9"/>
  <c r="M727" i="9"/>
  <c r="N727" i="9"/>
  <c r="O727" i="9"/>
  <c r="P727" i="9"/>
  <c r="Q727" i="9"/>
  <c r="R727" i="9"/>
  <c r="S727" i="9"/>
  <c r="T727" i="9"/>
  <c r="U727" i="9"/>
  <c r="V727" i="9"/>
  <c r="W727" i="9"/>
  <c r="X727" i="9"/>
  <c r="Y727" i="9"/>
  <c r="Z727" i="9"/>
  <c r="AA727" i="9"/>
  <c r="AB727" i="9"/>
  <c r="AC727" i="9"/>
  <c r="AD727" i="9"/>
  <c r="AE727" i="9"/>
  <c r="AF727" i="9"/>
  <c r="AG727" i="9"/>
  <c r="AH727" i="9"/>
  <c r="AI727" i="9"/>
  <c r="AJ727" i="9"/>
  <c r="AK727" i="9"/>
  <c r="AL727" i="9"/>
  <c r="AM727" i="9"/>
  <c r="AN727" i="9"/>
  <c r="K728" i="9"/>
  <c r="L728" i="9"/>
  <c r="M728" i="9"/>
  <c r="N728" i="9"/>
  <c r="O728" i="9"/>
  <c r="P728" i="9"/>
  <c r="Q728" i="9"/>
  <c r="R728" i="9"/>
  <c r="S728" i="9"/>
  <c r="T728" i="9"/>
  <c r="U728" i="9"/>
  <c r="V728" i="9"/>
  <c r="W728" i="9"/>
  <c r="X728" i="9"/>
  <c r="Y728" i="9"/>
  <c r="Z728" i="9"/>
  <c r="AA728" i="9"/>
  <c r="AB728" i="9"/>
  <c r="AC728" i="9"/>
  <c r="AD728" i="9"/>
  <c r="AE728" i="9"/>
  <c r="AF728" i="9"/>
  <c r="AG728" i="9"/>
  <c r="AH728" i="9"/>
  <c r="AI728" i="9"/>
  <c r="AJ728" i="9"/>
  <c r="AK728" i="9"/>
  <c r="AL728" i="9"/>
  <c r="AM728" i="9"/>
  <c r="AN728" i="9"/>
  <c r="K729" i="9"/>
  <c r="L729" i="9"/>
  <c r="M729" i="9"/>
  <c r="N729" i="9"/>
  <c r="O729" i="9"/>
  <c r="P729" i="9"/>
  <c r="Q729" i="9"/>
  <c r="R729" i="9"/>
  <c r="S729" i="9"/>
  <c r="T729" i="9"/>
  <c r="U729" i="9"/>
  <c r="V729" i="9"/>
  <c r="W729" i="9"/>
  <c r="X729" i="9"/>
  <c r="Y729" i="9"/>
  <c r="Z729" i="9"/>
  <c r="AA729" i="9"/>
  <c r="AB729" i="9"/>
  <c r="AC729" i="9"/>
  <c r="AD729" i="9"/>
  <c r="AE729" i="9"/>
  <c r="AF729" i="9"/>
  <c r="AG729" i="9"/>
  <c r="AH729" i="9"/>
  <c r="AI729" i="9"/>
  <c r="AJ729" i="9"/>
  <c r="AK729" i="9"/>
  <c r="AL729" i="9"/>
  <c r="AM729" i="9"/>
  <c r="AN729" i="9"/>
  <c r="K730" i="9"/>
  <c r="L730" i="9"/>
  <c r="M730" i="9"/>
  <c r="N730" i="9"/>
  <c r="O730" i="9"/>
  <c r="P730" i="9"/>
  <c r="Q730" i="9"/>
  <c r="R730" i="9"/>
  <c r="S730" i="9"/>
  <c r="T730" i="9"/>
  <c r="U730" i="9"/>
  <c r="V730" i="9"/>
  <c r="W730" i="9"/>
  <c r="X730" i="9"/>
  <c r="Y730" i="9"/>
  <c r="Z730" i="9"/>
  <c r="AA730" i="9"/>
  <c r="AB730" i="9"/>
  <c r="AC730" i="9"/>
  <c r="AD730" i="9"/>
  <c r="AE730" i="9"/>
  <c r="AF730" i="9"/>
  <c r="AG730" i="9"/>
  <c r="AH730" i="9"/>
  <c r="AI730" i="9"/>
  <c r="AJ730" i="9"/>
  <c r="AK730" i="9"/>
  <c r="AL730" i="9"/>
  <c r="AM730" i="9"/>
  <c r="AN730" i="9"/>
  <c r="K731" i="9"/>
  <c r="L731" i="9"/>
  <c r="M731" i="9"/>
  <c r="N731" i="9"/>
  <c r="O731" i="9"/>
  <c r="P731" i="9"/>
  <c r="Q731" i="9"/>
  <c r="R731" i="9"/>
  <c r="S731" i="9"/>
  <c r="T731" i="9"/>
  <c r="U731" i="9"/>
  <c r="V731" i="9"/>
  <c r="W731" i="9"/>
  <c r="X731" i="9"/>
  <c r="Y731" i="9"/>
  <c r="Z731" i="9"/>
  <c r="AA731" i="9"/>
  <c r="AB731" i="9"/>
  <c r="AC731" i="9"/>
  <c r="AD731" i="9"/>
  <c r="AE731" i="9"/>
  <c r="AF731" i="9"/>
  <c r="AG731" i="9"/>
  <c r="AH731" i="9"/>
  <c r="AI731" i="9"/>
  <c r="AJ731" i="9"/>
  <c r="AK731" i="9"/>
  <c r="AL731" i="9"/>
  <c r="AM731" i="9"/>
  <c r="AN731" i="9"/>
  <c r="K732" i="9"/>
  <c r="L732" i="9"/>
  <c r="M732" i="9"/>
  <c r="N732" i="9"/>
  <c r="O732" i="9"/>
  <c r="P732" i="9"/>
  <c r="Q732" i="9"/>
  <c r="R732" i="9"/>
  <c r="S732" i="9"/>
  <c r="T732" i="9"/>
  <c r="U732" i="9"/>
  <c r="V732" i="9"/>
  <c r="W732" i="9"/>
  <c r="X732" i="9"/>
  <c r="Y732" i="9"/>
  <c r="Z732" i="9"/>
  <c r="AA732" i="9"/>
  <c r="AB732" i="9"/>
  <c r="AC732" i="9"/>
  <c r="AD732" i="9"/>
  <c r="AE732" i="9"/>
  <c r="AF732" i="9"/>
  <c r="AG732" i="9"/>
  <c r="AH732" i="9"/>
  <c r="AI732" i="9"/>
  <c r="AJ732" i="9"/>
  <c r="AK732" i="9"/>
  <c r="AL732" i="9"/>
  <c r="AM732" i="9"/>
  <c r="AN732" i="9"/>
  <c r="K733" i="9"/>
  <c r="L733" i="9"/>
  <c r="M733" i="9"/>
  <c r="N733" i="9"/>
  <c r="O733" i="9"/>
  <c r="P733" i="9"/>
  <c r="Q733" i="9"/>
  <c r="R733" i="9"/>
  <c r="S733" i="9"/>
  <c r="T733" i="9"/>
  <c r="U733" i="9"/>
  <c r="V733" i="9"/>
  <c r="W733" i="9"/>
  <c r="X733" i="9"/>
  <c r="Y733" i="9"/>
  <c r="Z733" i="9"/>
  <c r="AA733" i="9"/>
  <c r="AB733" i="9"/>
  <c r="AC733" i="9"/>
  <c r="AD733" i="9"/>
  <c r="AE733" i="9"/>
  <c r="AF733" i="9"/>
  <c r="AG733" i="9"/>
  <c r="AH733" i="9"/>
  <c r="AI733" i="9"/>
  <c r="AJ733" i="9"/>
  <c r="AK733" i="9"/>
  <c r="AL733" i="9"/>
  <c r="AM733" i="9"/>
  <c r="AN733" i="9"/>
  <c r="K734" i="9"/>
  <c r="L734" i="9"/>
  <c r="M734" i="9"/>
  <c r="N734" i="9"/>
  <c r="O734" i="9"/>
  <c r="P734" i="9"/>
  <c r="Q734" i="9"/>
  <c r="R734" i="9"/>
  <c r="S734" i="9"/>
  <c r="T734" i="9"/>
  <c r="U734" i="9"/>
  <c r="V734" i="9"/>
  <c r="W734" i="9"/>
  <c r="X734" i="9"/>
  <c r="Y734" i="9"/>
  <c r="Z734" i="9"/>
  <c r="AA734" i="9"/>
  <c r="AB734" i="9"/>
  <c r="AC734" i="9"/>
  <c r="AD734" i="9"/>
  <c r="AE734" i="9"/>
  <c r="AF734" i="9"/>
  <c r="AG734" i="9"/>
  <c r="AH734" i="9"/>
  <c r="AI734" i="9"/>
  <c r="AJ734" i="9"/>
  <c r="AK734" i="9"/>
  <c r="AL734" i="9"/>
  <c r="AM734" i="9"/>
  <c r="AN734" i="9"/>
  <c r="K735" i="9"/>
  <c r="L735" i="9"/>
  <c r="M735" i="9"/>
  <c r="N735" i="9"/>
  <c r="O735" i="9"/>
  <c r="P735" i="9"/>
  <c r="Q735" i="9"/>
  <c r="R735" i="9"/>
  <c r="S735" i="9"/>
  <c r="T735" i="9"/>
  <c r="U735" i="9"/>
  <c r="V735" i="9"/>
  <c r="W735" i="9"/>
  <c r="X735" i="9"/>
  <c r="Y735" i="9"/>
  <c r="Z735" i="9"/>
  <c r="AA735" i="9"/>
  <c r="AB735" i="9"/>
  <c r="AC735" i="9"/>
  <c r="AD735" i="9"/>
  <c r="AE735" i="9"/>
  <c r="AF735" i="9"/>
  <c r="AG735" i="9"/>
  <c r="AH735" i="9"/>
  <c r="AI735" i="9"/>
  <c r="AJ735" i="9"/>
  <c r="AK735" i="9"/>
  <c r="AL735" i="9"/>
  <c r="AM735" i="9"/>
  <c r="AN735" i="9"/>
  <c r="K736" i="9"/>
  <c r="L736" i="9"/>
  <c r="M736" i="9"/>
  <c r="N736" i="9"/>
  <c r="O736" i="9"/>
  <c r="P736" i="9"/>
  <c r="Q736" i="9"/>
  <c r="R736" i="9"/>
  <c r="S736" i="9"/>
  <c r="T736" i="9"/>
  <c r="U736" i="9"/>
  <c r="V736" i="9"/>
  <c r="W736" i="9"/>
  <c r="X736" i="9"/>
  <c r="Y736" i="9"/>
  <c r="Z736" i="9"/>
  <c r="AA736" i="9"/>
  <c r="AB736" i="9"/>
  <c r="AC736" i="9"/>
  <c r="AD736" i="9"/>
  <c r="AE736" i="9"/>
  <c r="AF736" i="9"/>
  <c r="AG736" i="9"/>
  <c r="AH736" i="9"/>
  <c r="AI736" i="9"/>
  <c r="AJ736" i="9"/>
  <c r="AK736" i="9"/>
  <c r="AL736" i="9"/>
  <c r="AM736" i="9"/>
  <c r="AN736" i="9"/>
  <c r="K737" i="9"/>
  <c r="L737" i="9"/>
  <c r="M737" i="9"/>
  <c r="N737" i="9"/>
  <c r="O737" i="9"/>
  <c r="P737" i="9"/>
  <c r="Q737" i="9"/>
  <c r="R737" i="9"/>
  <c r="S737" i="9"/>
  <c r="T737" i="9"/>
  <c r="U737" i="9"/>
  <c r="V737" i="9"/>
  <c r="W737" i="9"/>
  <c r="X737" i="9"/>
  <c r="Y737" i="9"/>
  <c r="Z737" i="9"/>
  <c r="AA737" i="9"/>
  <c r="AB737" i="9"/>
  <c r="AC737" i="9"/>
  <c r="AD737" i="9"/>
  <c r="AE737" i="9"/>
  <c r="AF737" i="9"/>
  <c r="AG737" i="9"/>
  <c r="AH737" i="9"/>
  <c r="AI737" i="9"/>
  <c r="AJ737" i="9"/>
  <c r="AK737" i="9"/>
  <c r="AL737" i="9"/>
  <c r="AM737" i="9"/>
  <c r="AN737" i="9"/>
  <c r="K738" i="9"/>
  <c r="L738" i="9"/>
  <c r="M738" i="9"/>
  <c r="N738" i="9"/>
  <c r="O738" i="9"/>
  <c r="P738" i="9"/>
  <c r="Q738" i="9"/>
  <c r="R738" i="9"/>
  <c r="S738" i="9"/>
  <c r="T738" i="9"/>
  <c r="U738" i="9"/>
  <c r="V738" i="9"/>
  <c r="W738" i="9"/>
  <c r="X738" i="9"/>
  <c r="Y738" i="9"/>
  <c r="Z738" i="9"/>
  <c r="AA738" i="9"/>
  <c r="AB738" i="9"/>
  <c r="AC738" i="9"/>
  <c r="AD738" i="9"/>
  <c r="AE738" i="9"/>
  <c r="AF738" i="9"/>
  <c r="AG738" i="9"/>
  <c r="AH738" i="9"/>
  <c r="AI738" i="9"/>
  <c r="AJ738" i="9"/>
  <c r="AK738" i="9"/>
  <c r="AL738" i="9"/>
  <c r="AM738" i="9"/>
  <c r="AN738" i="9"/>
  <c r="K739" i="9"/>
  <c r="L739" i="9"/>
  <c r="M739" i="9"/>
  <c r="N739" i="9"/>
  <c r="O739" i="9"/>
  <c r="P739" i="9"/>
  <c r="Q739" i="9"/>
  <c r="R739" i="9"/>
  <c r="S739" i="9"/>
  <c r="T739" i="9"/>
  <c r="U739" i="9"/>
  <c r="V739" i="9"/>
  <c r="W739" i="9"/>
  <c r="X739" i="9"/>
  <c r="Y739" i="9"/>
  <c r="Z739" i="9"/>
  <c r="AA739" i="9"/>
  <c r="AB739" i="9"/>
  <c r="AC739" i="9"/>
  <c r="AD739" i="9"/>
  <c r="AE739" i="9"/>
  <c r="AF739" i="9"/>
  <c r="AG739" i="9"/>
  <c r="AH739" i="9"/>
  <c r="AI739" i="9"/>
  <c r="AJ739" i="9"/>
  <c r="AK739" i="9"/>
  <c r="AL739" i="9"/>
  <c r="AM739" i="9"/>
  <c r="AN739" i="9"/>
  <c r="K740" i="9"/>
  <c r="L740" i="9"/>
  <c r="M740" i="9"/>
  <c r="N740" i="9"/>
  <c r="O740" i="9"/>
  <c r="P740" i="9"/>
  <c r="Q740" i="9"/>
  <c r="R740" i="9"/>
  <c r="S740" i="9"/>
  <c r="T740" i="9"/>
  <c r="U740" i="9"/>
  <c r="V740" i="9"/>
  <c r="W740" i="9"/>
  <c r="X740" i="9"/>
  <c r="Y740" i="9"/>
  <c r="Z740" i="9"/>
  <c r="AA740" i="9"/>
  <c r="AB740" i="9"/>
  <c r="AC740" i="9"/>
  <c r="AD740" i="9"/>
  <c r="AE740" i="9"/>
  <c r="AF740" i="9"/>
  <c r="AG740" i="9"/>
  <c r="AH740" i="9"/>
  <c r="AI740" i="9"/>
  <c r="AJ740" i="9"/>
  <c r="AK740" i="9"/>
  <c r="AL740" i="9"/>
  <c r="AM740" i="9"/>
  <c r="AN740" i="9"/>
  <c r="K741" i="9"/>
  <c r="L741" i="9"/>
  <c r="M741" i="9"/>
  <c r="N741" i="9"/>
  <c r="O741" i="9"/>
  <c r="P741" i="9"/>
  <c r="Q741" i="9"/>
  <c r="R741" i="9"/>
  <c r="S741" i="9"/>
  <c r="T741" i="9"/>
  <c r="U741" i="9"/>
  <c r="V741" i="9"/>
  <c r="W741" i="9"/>
  <c r="X741" i="9"/>
  <c r="Y741" i="9"/>
  <c r="Z741" i="9"/>
  <c r="AA741" i="9"/>
  <c r="AB741" i="9"/>
  <c r="AC741" i="9"/>
  <c r="AD741" i="9"/>
  <c r="AE741" i="9"/>
  <c r="AF741" i="9"/>
  <c r="AG741" i="9"/>
  <c r="AH741" i="9"/>
  <c r="AI741" i="9"/>
  <c r="AJ741" i="9"/>
  <c r="AK741" i="9"/>
  <c r="AL741" i="9"/>
  <c r="AM741" i="9"/>
  <c r="AN741" i="9"/>
  <c r="K742" i="9"/>
  <c r="L742" i="9"/>
  <c r="M742" i="9"/>
  <c r="N742" i="9"/>
  <c r="O742" i="9"/>
  <c r="P742" i="9"/>
  <c r="Q742" i="9"/>
  <c r="R742" i="9"/>
  <c r="S742" i="9"/>
  <c r="T742" i="9"/>
  <c r="U742" i="9"/>
  <c r="V742" i="9"/>
  <c r="W742" i="9"/>
  <c r="X742" i="9"/>
  <c r="Y742" i="9"/>
  <c r="Z742" i="9"/>
  <c r="AA742" i="9"/>
  <c r="AB742" i="9"/>
  <c r="AC742" i="9"/>
  <c r="AD742" i="9"/>
  <c r="AE742" i="9"/>
  <c r="AF742" i="9"/>
  <c r="AG742" i="9"/>
  <c r="AH742" i="9"/>
  <c r="AI742" i="9"/>
  <c r="AJ742" i="9"/>
  <c r="AK742" i="9"/>
  <c r="AL742" i="9"/>
  <c r="AM742" i="9"/>
  <c r="AN742" i="9"/>
  <c r="K743" i="9"/>
  <c r="L743" i="9"/>
  <c r="M743" i="9"/>
  <c r="N743" i="9"/>
  <c r="O743" i="9"/>
  <c r="P743" i="9"/>
  <c r="Q743" i="9"/>
  <c r="R743" i="9"/>
  <c r="S743" i="9"/>
  <c r="T743" i="9"/>
  <c r="U743" i="9"/>
  <c r="V743" i="9"/>
  <c r="W743" i="9"/>
  <c r="X743" i="9"/>
  <c r="Y743" i="9"/>
  <c r="Z743" i="9"/>
  <c r="AA743" i="9"/>
  <c r="AB743" i="9"/>
  <c r="AC743" i="9"/>
  <c r="AD743" i="9"/>
  <c r="AE743" i="9"/>
  <c r="AF743" i="9"/>
  <c r="AG743" i="9"/>
  <c r="AH743" i="9"/>
  <c r="AI743" i="9"/>
  <c r="AJ743" i="9"/>
  <c r="AK743" i="9"/>
  <c r="AL743" i="9"/>
  <c r="AM743" i="9"/>
  <c r="AN743" i="9"/>
  <c r="K744" i="9"/>
  <c r="L744" i="9"/>
  <c r="M744" i="9"/>
  <c r="N744" i="9"/>
  <c r="O744" i="9"/>
  <c r="P744" i="9"/>
  <c r="Q744" i="9"/>
  <c r="R744" i="9"/>
  <c r="S744" i="9"/>
  <c r="T744" i="9"/>
  <c r="U744" i="9"/>
  <c r="V744" i="9"/>
  <c r="W744" i="9"/>
  <c r="X744" i="9"/>
  <c r="Y744" i="9"/>
  <c r="Z744" i="9"/>
  <c r="AA744" i="9"/>
  <c r="AB744" i="9"/>
  <c r="AC744" i="9"/>
  <c r="AD744" i="9"/>
  <c r="AE744" i="9"/>
  <c r="AF744" i="9"/>
  <c r="AG744" i="9"/>
  <c r="AH744" i="9"/>
  <c r="AI744" i="9"/>
  <c r="AJ744" i="9"/>
  <c r="AK744" i="9"/>
  <c r="AL744" i="9"/>
  <c r="AM744" i="9"/>
  <c r="AN744" i="9"/>
  <c r="K745" i="9"/>
  <c r="L745" i="9"/>
  <c r="M745" i="9"/>
  <c r="N745" i="9"/>
  <c r="O745" i="9"/>
  <c r="P745" i="9"/>
  <c r="Q745" i="9"/>
  <c r="R745" i="9"/>
  <c r="S745" i="9"/>
  <c r="T745" i="9"/>
  <c r="U745" i="9"/>
  <c r="V745" i="9"/>
  <c r="W745" i="9"/>
  <c r="X745" i="9"/>
  <c r="Y745" i="9"/>
  <c r="Z745" i="9"/>
  <c r="AA745" i="9"/>
  <c r="AB745" i="9"/>
  <c r="AC745" i="9"/>
  <c r="AD745" i="9"/>
  <c r="AE745" i="9"/>
  <c r="AF745" i="9"/>
  <c r="AG745" i="9"/>
  <c r="AH745" i="9"/>
  <c r="AI745" i="9"/>
  <c r="AJ745" i="9"/>
  <c r="AK745" i="9"/>
  <c r="AL745" i="9"/>
  <c r="AM745" i="9"/>
  <c r="AN745" i="9"/>
  <c r="K746" i="9"/>
  <c r="L746" i="9"/>
  <c r="M746" i="9"/>
  <c r="N746" i="9"/>
  <c r="O746" i="9"/>
  <c r="P746" i="9"/>
  <c r="Q746" i="9"/>
  <c r="R746" i="9"/>
  <c r="S746" i="9"/>
  <c r="T746" i="9"/>
  <c r="U746" i="9"/>
  <c r="V746" i="9"/>
  <c r="W746" i="9"/>
  <c r="X746" i="9"/>
  <c r="Y746" i="9"/>
  <c r="Z746" i="9"/>
  <c r="AA746" i="9"/>
  <c r="AB746" i="9"/>
  <c r="AC746" i="9"/>
  <c r="AD746" i="9"/>
  <c r="AE746" i="9"/>
  <c r="AF746" i="9"/>
  <c r="AG746" i="9"/>
  <c r="AH746" i="9"/>
  <c r="AI746" i="9"/>
  <c r="AJ746" i="9"/>
  <c r="AK746" i="9"/>
  <c r="AL746" i="9"/>
  <c r="AM746" i="9"/>
  <c r="AN746" i="9"/>
  <c r="K747" i="9"/>
  <c r="L747" i="9"/>
  <c r="M747" i="9"/>
  <c r="N747" i="9"/>
  <c r="O747" i="9"/>
  <c r="P747" i="9"/>
  <c r="Q747" i="9"/>
  <c r="R747" i="9"/>
  <c r="S747" i="9"/>
  <c r="T747" i="9"/>
  <c r="U747" i="9"/>
  <c r="V747" i="9"/>
  <c r="W747" i="9"/>
  <c r="X747" i="9"/>
  <c r="Y747" i="9"/>
  <c r="Z747" i="9"/>
  <c r="AA747" i="9"/>
  <c r="AB747" i="9"/>
  <c r="AC747" i="9"/>
  <c r="AD747" i="9"/>
  <c r="AE747" i="9"/>
  <c r="AF747" i="9"/>
  <c r="AG747" i="9"/>
  <c r="AH747" i="9"/>
  <c r="AI747" i="9"/>
  <c r="AJ747" i="9"/>
  <c r="AK747" i="9"/>
  <c r="AL747" i="9"/>
  <c r="AM747" i="9"/>
  <c r="AN747" i="9"/>
  <c r="K748" i="9"/>
  <c r="L748" i="9"/>
  <c r="M748" i="9"/>
  <c r="N748" i="9"/>
  <c r="O748" i="9"/>
  <c r="P748" i="9"/>
  <c r="Q748" i="9"/>
  <c r="R748" i="9"/>
  <c r="S748" i="9"/>
  <c r="T748" i="9"/>
  <c r="U748" i="9"/>
  <c r="V748" i="9"/>
  <c r="W748" i="9"/>
  <c r="X748" i="9"/>
  <c r="Y748" i="9"/>
  <c r="Z748" i="9"/>
  <c r="AA748" i="9"/>
  <c r="AB748" i="9"/>
  <c r="AC748" i="9"/>
  <c r="AD748" i="9"/>
  <c r="AE748" i="9"/>
  <c r="AF748" i="9"/>
  <c r="AG748" i="9"/>
  <c r="AH748" i="9"/>
  <c r="AI748" i="9"/>
  <c r="AJ748" i="9"/>
  <c r="AK748" i="9"/>
  <c r="AL748" i="9"/>
  <c r="AM748" i="9"/>
  <c r="AN748" i="9"/>
  <c r="K749" i="9"/>
  <c r="L749" i="9"/>
  <c r="M749" i="9"/>
  <c r="N749" i="9"/>
  <c r="O749" i="9"/>
  <c r="P749" i="9"/>
  <c r="Q749" i="9"/>
  <c r="R749" i="9"/>
  <c r="S749" i="9"/>
  <c r="T749" i="9"/>
  <c r="U749" i="9"/>
  <c r="V749" i="9"/>
  <c r="W749" i="9"/>
  <c r="X749" i="9"/>
  <c r="Y749" i="9"/>
  <c r="Z749" i="9"/>
  <c r="AA749" i="9"/>
  <c r="AB749" i="9"/>
  <c r="AC749" i="9"/>
  <c r="AD749" i="9"/>
  <c r="AE749" i="9"/>
  <c r="AF749" i="9"/>
  <c r="AG749" i="9"/>
  <c r="AH749" i="9"/>
  <c r="AI749" i="9"/>
  <c r="AJ749" i="9"/>
  <c r="AK749" i="9"/>
  <c r="AL749" i="9"/>
  <c r="AM749" i="9"/>
  <c r="AN749" i="9"/>
  <c r="K750" i="9"/>
  <c r="L750" i="9"/>
  <c r="M750" i="9"/>
  <c r="N750" i="9"/>
  <c r="O750" i="9"/>
  <c r="P750" i="9"/>
  <c r="Q750" i="9"/>
  <c r="R750" i="9"/>
  <c r="S750" i="9"/>
  <c r="T750" i="9"/>
  <c r="U750" i="9"/>
  <c r="V750" i="9"/>
  <c r="W750" i="9"/>
  <c r="X750" i="9"/>
  <c r="Y750" i="9"/>
  <c r="Z750" i="9"/>
  <c r="AA750" i="9"/>
  <c r="AB750" i="9"/>
  <c r="AC750" i="9"/>
  <c r="AD750" i="9"/>
  <c r="AE750" i="9"/>
  <c r="AF750" i="9"/>
  <c r="AG750" i="9"/>
  <c r="AH750" i="9"/>
  <c r="AI750" i="9"/>
  <c r="AJ750" i="9"/>
  <c r="AK750" i="9"/>
  <c r="AL750" i="9"/>
  <c r="AM750" i="9"/>
  <c r="AN750" i="9"/>
  <c r="K751" i="9"/>
  <c r="L751" i="9"/>
  <c r="M751" i="9"/>
  <c r="N751" i="9"/>
  <c r="O751" i="9"/>
  <c r="P751" i="9"/>
  <c r="Q751" i="9"/>
  <c r="R751" i="9"/>
  <c r="S751" i="9"/>
  <c r="T751" i="9"/>
  <c r="U751" i="9"/>
  <c r="V751" i="9"/>
  <c r="W751" i="9"/>
  <c r="X751" i="9"/>
  <c r="Y751" i="9"/>
  <c r="Z751" i="9"/>
  <c r="AA751" i="9"/>
  <c r="AB751" i="9"/>
  <c r="AC751" i="9"/>
  <c r="AD751" i="9"/>
  <c r="AE751" i="9"/>
  <c r="AF751" i="9"/>
  <c r="AG751" i="9"/>
  <c r="AH751" i="9"/>
  <c r="AI751" i="9"/>
  <c r="AJ751" i="9"/>
  <c r="AK751" i="9"/>
  <c r="AL751" i="9"/>
  <c r="AM751" i="9"/>
  <c r="AN751" i="9"/>
  <c r="K752" i="9"/>
  <c r="L752" i="9"/>
  <c r="M752" i="9"/>
  <c r="N752" i="9"/>
  <c r="O752" i="9"/>
  <c r="P752" i="9"/>
  <c r="Q752" i="9"/>
  <c r="R752" i="9"/>
  <c r="S752" i="9"/>
  <c r="T752" i="9"/>
  <c r="U752" i="9"/>
  <c r="V752" i="9"/>
  <c r="W752" i="9"/>
  <c r="X752" i="9"/>
  <c r="Y752" i="9"/>
  <c r="Z752" i="9"/>
  <c r="AA752" i="9"/>
  <c r="AB752" i="9"/>
  <c r="AC752" i="9"/>
  <c r="AD752" i="9"/>
  <c r="AE752" i="9"/>
  <c r="AF752" i="9"/>
  <c r="AG752" i="9"/>
  <c r="AH752" i="9"/>
  <c r="AI752" i="9"/>
  <c r="AJ752" i="9"/>
  <c r="AK752" i="9"/>
  <c r="AL752" i="9"/>
  <c r="AM752" i="9"/>
  <c r="AN752" i="9"/>
  <c r="K753" i="9"/>
  <c r="L753" i="9"/>
  <c r="M753" i="9"/>
  <c r="N753" i="9"/>
  <c r="O753" i="9"/>
  <c r="P753" i="9"/>
  <c r="Q753" i="9"/>
  <c r="R753" i="9"/>
  <c r="S753" i="9"/>
  <c r="T753" i="9"/>
  <c r="U753" i="9"/>
  <c r="V753" i="9"/>
  <c r="W753" i="9"/>
  <c r="X753" i="9"/>
  <c r="Y753" i="9"/>
  <c r="Z753" i="9"/>
  <c r="AA753" i="9"/>
  <c r="AB753" i="9"/>
  <c r="AC753" i="9"/>
  <c r="AD753" i="9"/>
  <c r="AE753" i="9"/>
  <c r="AF753" i="9"/>
  <c r="AG753" i="9"/>
  <c r="AH753" i="9"/>
  <c r="AI753" i="9"/>
  <c r="AJ753" i="9"/>
  <c r="AK753" i="9"/>
  <c r="AL753" i="9"/>
  <c r="AM753" i="9"/>
  <c r="AN753" i="9"/>
  <c r="K754" i="9"/>
  <c r="L754" i="9"/>
  <c r="M754" i="9"/>
  <c r="N754" i="9"/>
  <c r="O754" i="9"/>
  <c r="P754" i="9"/>
  <c r="Q754" i="9"/>
  <c r="R754" i="9"/>
  <c r="S754" i="9"/>
  <c r="T754" i="9"/>
  <c r="U754" i="9"/>
  <c r="V754" i="9"/>
  <c r="W754" i="9"/>
  <c r="X754" i="9"/>
  <c r="Y754" i="9"/>
  <c r="Z754" i="9"/>
  <c r="AA754" i="9"/>
  <c r="AB754" i="9"/>
  <c r="AC754" i="9"/>
  <c r="AD754" i="9"/>
  <c r="AE754" i="9"/>
  <c r="AF754" i="9"/>
  <c r="AG754" i="9"/>
  <c r="AH754" i="9"/>
  <c r="AI754" i="9"/>
  <c r="AJ754" i="9"/>
  <c r="AK754" i="9"/>
  <c r="AL754" i="9"/>
  <c r="AM754" i="9"/>
  <c r="AN754" i="9"/>
  <c r="K755" i="9"/>
  <c r="L755" i="9"/>
  <c r="M755" i="9"/>
  <c r="N755" i="9"/>
  <c r="O755" i="9"/>
  <c r="P755" i="9"/>
  <c r="Q755" i="9"/>
  <c r="R755" i="9"/>
  <c r="S755" i="9"/>
  <c r="T755" i="9"/>
  <c r="U755" i="9"/>
  <c r="V755" i="9"/>
  <c r="W755" i="9"/>
  <c r="X755" i="9"/>
  <c r="Y755" i="9"/>
  <c r="Z755" i="9"/>
  <c r="AA755" i="9"/>
  <c r="AB755" i="9"/>
  <c r="AC755" i="9"/>
  <c r="AD755" i="9"/>
  <c r="AE755" i="9"/>
  <c r="AF755" i="9"/>
  <c r="AG755" i="9"/>
  <c r="AH755" i="9"/>
  <c r="AI755" i="9"/>
  <c r="AJ755" i="9"/>
  <c r="AK755" i="9"/>
  <c r="AL755" i="9"/>
  <c r="AM755" i="9"/>
  <c r="AN755" i="9"/>
  <c r="K756" i="9"/>
  <c r="L756" i="9"/>
  <c r="M756" i="9"/>
  <c r="N756" i="9"/>
  <c r="O756" i="9"/>
  <c r="P756" i="9"/>
  <c r="Q756" i="9"/>
  <c r="R756" i="9"/>
  <c r="S756" i="9"/>
  <c r="T756" i="9"/>
  <c r="U756" i="9"/>
  <c r="V756" i="9"/>
  <c r="W756" i="9"/>
  <c r="X756" i="9"/>
  <c r="Y756" i="9"/>
  <c r="Z756" i="9"/>
  <c r="AA756" i="9"/>
  <c r="AB756" i="9"/>
  <c r="AC756" i="9"/>
  <c r="AD756" i="9"/>
  <c r="AE756" i="9"/>
  <c r="AF756" i="9"/>
  <c r="AG756" i="9"/>
  <c r="AH756" i="9"/>
  <c r="AI756" i="9"/>
  <c r="AJ756" i="9"/>
  <c r="AK756" i="9"/>
  <c r="AL756" i="9"/>
  <c r="AM756" i="9"/>
  <c r="AN756" i="9"/>
  <c r="K757" i="9"/>
  <c r="L757" i="9"/>
  <c r="M757" i="9"/>
  <c r="N757" i="9"/>
  <c r="O757" i="9"/>
  <c r="P757" i="9"/>
  <c r="Q757" i="9"/>
  <c r="R757" i="9"/>
  <c r="S757" i="9"/>
  <c r="T757" i="9"/>
  <c r="U757" i="9"/>
  <c r="V757" i="9"/>
  <c r="W757" i="9"/>
  <c r="X757" i="9"/>
  <c r="Y757" i="9"/>
  <c r="Z757" i="9"/>
  <c r="AA757" i="9"/>
  <c r="AB757" i="9"/>
  <c r="AC757" i="9"/>
  <c r="AD757" i="9"/>
  <c r="AE757" i="9"/>
  <c r="AF757" i="9"/>
  <c r="AG757" i="9"/>
  <c r="AH757" i="9"/>
  <c r="AI757" i="9"/>
  <c r="AJ757" i="9"/>
  <c r="AK757" i="9"/>
  <c r="AL757" i="9"/>
  <c r="AM757" i="9"/>
  <c r="AN757" i="9"/>
  <c r="K758" i="9"/>
  <c r="L758" i="9"/>
  <c r="M758" i="9"/>
  <c r="N758" i="9"/>
  <c r="O758" i="9"/>
  <c r="P758" i="9"/>
  <c r="Q758" i="9"/>
  <c r="R758" i="9"/>
  <c r="S758" i="9"/>
  <c r="T758" i="9"/>
  <c r="U758" i="9"/>
  <c r="V758" i="9"/>
  <c r="W758" i="9"/>
  <c r="X758" i="9"/>
  <c r="Y758" i="9"/>
  <c r="Z758" i="9"/>
  <c r="AA758" i="9"/>
  <c r="AB758" i="9"/>
  <c r="AC758" i="9"/>
  <c r="AD758" i="9"/>
  <c r="AE758" i="9"/>
  <c r="AF758" i="9"/>
  <c r="AG758" i="9"/>
  <c r="AH758" i="9"/>
  <c r="AI758" i="9"/>
  <c r="AJ758" i="9"/>
  <c r="AK758" i="9"/>
  <c r="AL758" i="9"/>
  <c r="AM758" i="9"/>
  <c r="AN758" i="9"/>
  <c r="K759" i="9"/>
  <c r="L759" i="9"/>
  <c r="M759" i="9"/>
  <c r="N759" i="9"/>
  <c r="O759" i="9"/>
  <c r="P759" i="9"/>
  <c r="Q759" i="9"/>
  <c r="R759" i="9"/>
  <c r="S759" i="9"/>
  <c r="T759" i="9"/>
  <c r="U759" i="9"/>
  <c r="V759" i="9"/>
  <c r="W759" i="9"/>
  <c r="X759" i="9"/>
  <c r="Y759" i="9"/>
  <c r="Z759" i="9"/>
  <c r="AA759" i="9"/>
  <c r="AB759" i="9"/>
  <c r="AC759" i="9"/>
  <c r="AD759" i="9"/>
  <c r="AE759" i="9"/>
  <c r="AF759" i="9"/>
  <c r="AG759" i="9"/>
  <c r="AH759" i="9"/>
  <c r="AI759" i="9"/>
  <c r="AJ759" i="9"/>
  <c r="AK759" i="9"/>
  <c r="AL759" i="9"/>
  <c r="AM759" i="9"/>
  <c r="AN759" i="9"/>
  <c r="K760" i="9"/>
  <c r="L760" i="9"/>
  <c r="M760" i="9"/>
  <c r="N760" i="9"/>
  <c r="O760" i="9"/>
  <c r="P760" i="9"/>
  <c r="Q760" i="9"/>
  <c r="R760" i="9"/>
  <c r="S760" i="9"/>
  <c r="T760" i="9"/>
  <c r="U760" i="9"/>
  <c r="V760" i="9"/>
  <c r="W760" i="9"/>
  <c r="X760" i="9"/>
  <c r="Y760" i="9"/>
  <c r="Z760" i="9"/>
  <c r="AA760" i="9"/>
  <c r="AB760" i="9"/>
  <c r="AC760" i="9"/>
  <c r="AD760" i="9"/>
  <c r="AE760" i="9"/>
  <c r="AF760" i="9"/>
  <c r="AG760" i="9"/>
  <c r="AH760" i="9"/>
  <c r="AI760" i="9"/>
  <c r="AJ760" i="9"/>
  <c r="AK760" i="9"/>
  <c r="AL760" i="9"/>
  <c r="AM760" i="9"/>
  <c r="AN760" i="9"/>
  <c r="K761" i="9"/>
  <c r="L761" i="9"/>
  <c r="M761" i="9"/>
  <c r="N761" i="9"/>
  <c r="O761" i="9"/>
  <c r="P761" i="9"/>
  <c r="Q761" i="9"/>
  <c r="R761" i="9"/>
  <c r="S761" i="9"/>
  <c r="T761" i="9"/>
  <c r="U761" i="9"/>
  <c r="V761" i="9"/>
  <c r="W761" i="9"/>
  <c r="X761" i="9"/>
  <c r="Y761" i="9"/>
  <c r="Z761" i="9"/>
  <c r="AA761" i="9"/>
  <c r="AB761" i="9"/>
  <c r="AC761" i="9"/>
  <c r="AD761" i="9"/>
  <c r="AE761" i="9"/>
  <c r="AF761" i="9"/>
  <c r="AG761" i="9"/>
  <c r="AH761" i="9"/>
  <c r="AI761" i="9"/>
  <c r="AJ761" i="9"/>
  <c r="AK761" i="9"/>
  <c r="AL761" i="9"/>
  <c r="AM761" i="9"/>
  <c r="AN761" i="9"/>
  <c r="K762" i="9"/>
  <c r="L762" i="9"/>
  <c r="M762" i="9"/>
  <c r="N762" i="9"/>
  <c r="O762" i="9"/>
  <c r="P762" i="9"/>
  <c r="Q762" i="9"/>
  <c r="R762" i="9"/>
  <c r="S762" i="9"/>
  <c r="T762" i="9"/>
  <c r="U762" i="9"/>
  <c r="V762" i="9"/>
  <c r="W762" i="9"/>
  <c r="X762" i="9"/>
  <c r="Y762" i="9"/>
  <c r="Z762" i="9"/>
  <c r="AA762" i="9"/>
  <c r="AB762" i="9"/>
  <c r="AC762" i="9"/>
  <c r="AD762" i="9"/>
  <c r="AE762" i="9"/>
  <c r="AF762" i="9"/>
  <c r="AG762" i="9"/>
  <c r="AH762" i="9"/>
  <c r="AI762" i="9"/>
  <c r="AJ762" i="9"/>
  <c r="AK762" i="9"/>
  <c r="AL762" i="9"/>
  <c r="AM762" i="9"/>
  <c r="AN762" i="9"/>
  <c r="K763" i="9"/>
  <c r="L763" i="9"/>
  <c r="M763" i="9"/>
  <c r="N763" i="9"/>
  <c r="O763" i="9"/>
  <c r="P763" i="9"/>
  <c r="Q763" i="9"/>
  <c r="R763" i="9"/>
  <c r="S763" i="9"/>
  <c r="T763" i="9"/>
  <c r="U763" i="9"/>
  <c r="V763" i="9"/>
  <c r="W763" i="9"/>
  <c r="X763" i="9"/>
  <c r="Y763" i="9"/>
  <c r="Z763" i="9"/>
  <c r="AA763" i="9"/>
  <c r="AB763" i="9"/>
  <c r="AC763" i="9"/>
  <c r="AD763" i="9"/>
  <c r="AE763" i="9"/>
  <c r="AF763" i="9"/>
  <c r="AG763" i="9"/>
  <c r="AH763" i="9"/>
  <c r="AI763" i="9"/>
  <c r="AJ763" i="9"/>
  <c r="AK763" i="9"/>
  <c r="AL763" i="9"/>
  <c r="AM763" i="9"/>
  <c r="AN763" i="9"/>
  <c r="K764" i="9"/>
  <c r="L764" i="9"/>
  <c r="M764" i="9"/>
  <c r="N764" i="9"/>
  <c r="O764" i="9"/>
  <c r="P764" i="9"/>
  <c r="Q764" i="9"/>
  <c r="R764" i="9"/>
  <c r="S764" i="9"/>
  <c r="T764" i="9"/>
  <c r="U764" i="9"/>
  <c r="V764" i="9"/>
  <c r="W764" i="9"/>
  <c r="X764" i="9"/>
  <c r="Y764" i="9"/>
  <c r="Z764" i="9"/>
  <c r="AA764" i="9"/>
  <c r="AB764" i="9"/>
  <c r="AC764" i="9"/>
  <c r="AD764" i="9"/>
  <c r="AE764" i="9"/>
  <c r="AF764" i="9"/>
  <c r="AG764" i="9"/>
  <c r="AH764" i="9"/>
  <c r="AI764" i="9"/>
  <c r="AJ764" i="9"/>
  <c r="AK764" i="9"/>
  <c r="AL764" i="9"/>
  <c r="AM764" i="9"/>
  <c r="AN764" i="9"/>
  <c r="K765" i="9"/>
  <c r="L765" i="9"/>
  <c r="M765" i="9"/>
  <c r="N765" i="9"/>
  <c r="O765" i="9"/>
  <c r="P765" i="9"/>
  <c r="Q765" i="9"/>
  <c r="R765" i="9"/>
  <c r="S765" i="9"/>
  <c r="T765" i="9"/>
  <c r="U765" i="9"/>
  <c r="V765" i="9"/>
  <c r="W765" i="9"/>
  <c r="X765" i="9"/>
  <c r="Y765" i="9"/>
  <c r="Z765" i="9"/>
  <c r="AA765" i="9"/>
  <c r="AB765" i="9"/>
  <c r="AC765" i="9"/>
  <c r="AD765" i="9"/>
  <c r="AE765" i="9"/>
  <c r="AF765" i="9"/>
  <c r="AG765" i="9"/>
  <c r="AH765" i="9"/>
  <c r="AI765" i="9"/>
  <c r="AJ765" i="9"/>
  <c r="AK765" i="9"/>
  <c r="AL765" i="9"/>
  <c r="AM765" i="9"/>
  <c r="AN765" i="9"/>
  <c r="K766" i="9"/>
  <c r="L766" i="9"/>
  <c r="M766" i="9"/>
  <c r="N766" i="9"/>
  <c r="O766" i="9"/>
  <c r="P766" i="9"/>
  <c r="Q766" i="9"/>
  <c r="R766" i="9"/>
  <c r="S766" i="9"/>
  <c r="T766" i="9"/>
  <c r="U766" i="9"/>
  <c r="V766" i="9"/>
  <c r="W766" i="9"/>
  <c r="X766" i="9"/>
  <c r="Y766" i="9"/>
  <c r="Z766" i="9"/>
  <c r="AA766" i="9"/>
  <c r="AB766" i="9"/>
  <c r="AC766" i="9"/>
  <c r="AD766" i="9"/>
  <c r="AE766" i="9"/>
  <c r="AF766" i="9"/>
  <c r="AG766" i="9"/>
  <c r="AH766" i="9"/>
  <c r="AI766" i="9"/>
  <c r="AJ766" i="9"/>
  <c r="AK766" i="9"/>
  <c r="AL766" i="9"/>
  <c r="AM766" i="9"/>
  <c r="AN766" i="9"/>
  <c r="K767" i="9"/>
  <c r="L767" i="9"/>
  <c r="M767" i="9"/>
  <c r="N767" i="9"/>
  <c r="O767" i="9"/>
  <c r="P767" i="9"/>
  <c r="Q767" i="9"/>
  <c r="R767" i="9"/>
  <c r="S767" i="9"/>
  <c r="T767" i="9"/>
  <c r="U767" i="9"/>
  <c r="V767" i="9"/>
  <c r="W767" i="9"/>
  <c r="X767" i="9"/>
  <c r="Y767" i="9"/>
  <c r="Z767" i="9"/>
  <c r="AA767" i="9"/>
  <c r="AB767" i="9"/>
  <c r="AC767" i="9"/>
  <c r="AD767" i="9"/>
  <c r="AE767" i="9"/>
  <c r="AF767" i="9"/>
  <c r="AG767" i="9"/>
  <c r="AH767" i="9"/>
  <c r="AI767" i="9"/>
  <c r="AJ767" i="9"/>
  <c r="AK767" i="9"/>
  <c r="AL767" i="9"/>
  <c r="AM767" i="9"/>
  <c r="AN767" i="9"/>
  <c r="K768" i="9"/>
  <c r="L768" i="9"/>
  <c r="M768" i="9"/>
  <c r="N768" i="9"/>
  <c r="O768" i="9"/>
  <c r="P768" i="9"/>
  <c r="Q768" i="9"/>
  <c r="R768" i="9"/>
  <c r="S768" i="9"/>
  <c r="T768" i="9"/>
  <c r="U768" i="9"/>
  <c r="V768" i="9"/>
  <c r="W768" i="9"/>
  <c r="X768" i="9"/>
  <c r="Y768" i="9"/>
  <c r="Z768" i="9"/>
  <c r="AA768" i="9"/>
  <c r="AB768" i="9"/>
  <c r="AC768" i="9"/>
  <c r="AD768" i="9"/>
  <c r="AE768" i="9"/>
  <c r="AF768" i="9"/>
  <c r="AG768" i="9"/>
  <c r="AH768" i="9"/>
  <c r="AI768" i="9"/>
  <c r="AJ768" i="9"/>
  <c r="AK768" i="9"/>
  <c r="AL768" i="9"/>
  <c r="AM768" i="9"/>
  <c r="AN768" i="9"/>
  <c r="K769" i="9"/>
  <c r="L769" i="9"/>
  <c r="M769" i="9"/>
  <c r="N769" i="9"/>
  <c r="O769" i="9"/>
  <c r="P769" i="9"/>
  <c r="Q769" i="9"/>
  <c r="R769" i="9"/>
  <c r="S769" i="9"/>
  <c r="T769" i="9"/>
  <c r="U769" i="9"/>
  <c r="V769" i="9"/>
  <c r="W769" i="9"/>
  <c r="X769" i="9"/>
  <c r="Y769" i="9"/>
  <c r="Z769" i="9"/>
  <c r="AA769" i="9"/>
  <c r="AB769" i="9"/>
  <c r="AC769" i="9"/>
  <c r="AD769" i="9"/>
  <c r="AE769" i="9"/>
  <c r="AF769" i="9"/>
  <c r="AG769" i="9"/>
  <c r="AH769" i="9"/>
  <c r="AI769" i="9"/>
  <c r="AJ769" i="9"/>
  <c r="AK769" i="9"/>
  <c r="AL769" i="9"/>
  <c r="AM769" i="9"/>
  <c r="AN769" i="9"/>
  <c r="K770" i="9"/>
  <c r="L770" i="9"/>
  <c r="M770" i="9"/>
  <c r="N770" i="9"/>
  <c r="O770" i="9"/>
  <c r="P770" i="9"/>
  <c r="Q770" i="9"/>
  <c r="R770" i="9"/>
  <c r="S770" i="9"/>
  <c r="T770" i="9"/>
  <c r="U770" i="9"/>
  <c r="V770" i="9"/>
  <c r="W770" i="9"/>
  <c r="X770" i="9"/>
  <c r="Y770" i="9"/>
  <c r="Z770" i="9"/>
  <c r="AA770" i="9"/>
  <c r="AB770" i="9"/>
  <c r="AC770" i="9"/>
  <c r="AD770" i="9"/>
  <c r="AE770" i="9"/>
  <c r="AF770" i="9"/>
  <c r="AG770" i="9"/>
  <c r="AH770" i="9"/>
  <c r="AI770" i="9"/>
  <c r="AJ770" i="9"/>
  <c r="AK770" i="9"/>
  <c r="AL770" i="9"/>
  <c r="AM770" i="9"/>
  <c r="AN770" i="9"/>
  <c r="K771" i="9"/>
  <c r="L771" i="9"/>
  <c r="M771" i="9"/>
  <c r="N771" i="9"/>
  <c r="O771" i="9"/>
  <c r="P771" i="9"/>
  <c r="Q771" i="9"/>
  <c r="R771" i="9"/>
  <c r="S771" i="9"/>
  <c r="T771" i="9"/>
  <c r="U771" i="9"/>
  <c r="V771" i="9"/>
  <c r="W771" i="9"/>
  <c r="X771" i="9"/>
  <c r="Y771" i="9"/>
  <c r="Z771" i="9"/>
  <c r="AA771" i="9"/>
  <c r="AB771" i="9"/>
  <c r="AC771" i="9"/>
  <c r="AD771" i="9"/>
  <c r="AE771" i="9"/>
  <c r="AF771" i="9"/>
  <c r="AG771" i="9"/>
  <c r="AH771" i="9"/>
  <c r="AI771" i="9"/>
  <c r="AJ771" i="9"/>
  <c r="AK771" i="9"/>
  <c r="AL771" i="9"/>
  <c r="AM771" i="9"/>
  <c r="AN771" i="9"/>
  <c r="K772" i="9"/>
  <c r="L772" i="9"/>
  <c r="M772" i="9"/>
  <c r="N772" i="9"/>
  <c r="O772" i="9"/>
  <c r="P772" i="9"/>
  <c r="Q772" i="9"/>
  <c r="R772" i="9"/>
  <c r="S772" i="9"/>
  <c r="T772" i="9"/>
  <c r="U772" i="9"/>
  <c r="V772" i="9"/>
  <c r="W772" i="9"/>
  <c r="X772" i="9"/>
  <c r="Y772" i="9"/>
  <c r="Z772" i="9"/>
  <c r="AA772" i="9"/>
  <c r="AB772" i="9"/>
  <c r="AC772" i="9"/>
  <c r="AD772" i="9"/>
  <c r="AE772" i="9"/>
  <c r="AF772" i="9"/>
  <c r="AG772" i="9"/>
  <c r="AH772" i="9"/>
  <c r="AI772" i="9"/>
  <c r="AJ772" i="9"/>
  <c r="AK772" i="9"/>
  <c r="AL772" i="9"/>
  <c r="AM772" i="9"/>
  <c r="AN772" i="9"/>
  <c r="K773" i="9"/>
  <c r="L773" i="9"/>
  <c r="M773" i="9"/>
  <c r="N773" i="9"/>
  <c r="O773" i="9"/>
  <c r="P773" i="9"/>
  <c r="Q773" i="9"/>
  <c r="R773" i="9"/>
  <c r="S773" i="9"/>
  <c r="T773" i="9"/>
  <c r="U773" i="9"/>
  <c r="V773" i="9"/>
  <c r="W773" i="9"/>
  <c r="X773" i="9"/>
  <c r="Y773" i="9"/>
  <c r="Z773" i="9"/>
  <c r="AA773" i="9"/>
  <c r="AB773" i="9"/>
  <c r="AC773" i="9"/>
  <c r="AD773" i="9"/>
  <c r="AE773" i="9"/>
  <c r="AF773" i="9"/>
  <c r="AG773" i="9"/>
  <c r="AH773" i="9"/>
  <c r="AI773" i="9"/>
  <c r="AJ773" i="9"/>
  <c r="AK773" i="9"/>
  <c r="AL773" i="9"/>
  <c r="AM773" i="9"/>
  <c r="AN773" i="9"/>
  <c r="K774" i="9"/>
  <c r="L774" i="9"/>
  <c r="M774" i="9"/>
  <c r="N774" i="9"/>
  <c r="O774" i="9"/>
  <c r="P774" i="9"/>
  <c r="Q774" i="9"/>
  <c r="R774" i="9"/>
  <c r="S774" i="9"/>
  <c r="T774" i="9"/>
  <c r="U774" i="9"/>
  <c r="V774" i="9"/>
  <c r="W774" i="9"/>
  <c r="X774" i="9"/>
  <c r="Y774" i="9"/>
  <c r="Z774" i="9"/>
  <c r="AA774" i="9"/>
  <c r="AB774" i="9"/>
  <c r="AC774" i="9"/>
  <c r="AD774" i="9"/>
  <c r="AE774" i="9"/>
  <c r="AF774" i="9"/>
  <c r="AG774" i="9"/>
  <c r="AH774" i="9"/>
  <c r="AI774" i="9"/>
  <c r="AJ774" i="9"/>
  <c r="AK774" i="9"/>
  <c r="AL774" i="9"/>
  <c r="AM774" i="9"/>
  <c r="AN774" i="9"/>
  <c r="K775" i="9"/>
  <c r="L775" i="9"/>
  <c r="M775" i="9"/>
  <c r="N775" i="9"/>
  <c r="O775" i="9"/>
  <c r="P775" i="9"/>
  <c r="Q775" i="9"/>
  <c r="R775" i="9"/>
  <c r="S775" i="9"/>
  <c r="T775" i="9"/>
  <c r="U775" i="9"/>
  <c r="V775" i="9"/>
  <c r="W775" i="9"/>
  <c r="X775" i="9"/>
  <c r="Y775" i="9"/>
  <c r="Z775" i="9"/>
  <c r="AA775" i="9"/>
  <c r="AB775" i="9"/>
  <c r="AC775" i="9"/>
  <c r="AD775" i="9"/>
  <c r="AE775" i="9"/>
  <c r="AF775" i="9"/>
  <c r="AG775" i="9"/>
  <c r="AH775" i="9"/>
  <c r="AI775" i="9"/>
  <c r="AJ775" i="9"/>
  <c r="AK775" i="9"/>
  <c r="AL775" i="9"/>
  <c r="AM775" i="9"/>
  <c r="AN775" i="9"/>
  <c r="K776" i="9"/>
  <c r="L776" i="9"/>
  <c r="M776" i="9"/>
  <c r="N776" i="9"/>
  <c r="O776" i="9"/>
  <c r="P776" i="9"/>
  <c r="Q776" i="9"/>
  <c r="R776" i="9"/>
  <c r="S776" i="9"/>
  <c r="T776" i="9"/>
  <c r="U776" i="9"/>
  <c r="V776" i="9"/>
  <c r="W776" i="9"/>
  <c r="X776" i="9"/>
  <c r="Y776" i="9"/>
  <c r="Z776" i="9"/>
  <c r="AA776" i="9"/>
  <c r="AB776" i="9"/>
  <c r="AC776" i="9"/>
  <c r="AD776" i="9"/>
  <c r="AE776" i="9"/>
  <c r="AF776" i="9"/>
  <c r="AG776" i="9"/>
  <c r="AH776" i="9"/>
  <c r="AI776" i="9"/>
  <c r="AJ776" i="9"/>
  <c r="AK776" i="9"/>
  <c r="AL776" i="9"/>
  <c r="AM776" i="9"/>
  <c r="AN776" i="9"/>
  <c r="K777" i="9"/>
  <c r="L777" i="9"/>
  <c r="M777" i="9"/>
  <c r="N777" i="9"/>
  <c r="O777" i="9"/>
  <c r="P777" i="9"/>
  <c r="Q777" i="9"/>
  <c r="R777" i="9"/>
  <c r="S777" i="9"/>
  <c r="T777" i="9"/>
  <c r="U777" i="9"/>
  <c r="V777" i="9"/>
  <c r="W777" i="9"/>
  <c r="X777" i="9"/>
  <c r="Y777" i="9"/>
  <c r="Z777" i="9"/>
  <c r="AA777" i="9"/>
  <c r="AB777" i="9"/>
  <c r="AC777" i="9"/>
  <c r="AD777" i="9"/>
  <c r="AE777" i="9"/>
  <c r="AF777" i="9"/>
  <c r="AG777" i="9"/>
  <c r="AH777" i="9"/>
  <c r="AI777" i="9"/>
  <c r="AJ777" i="9"/>
  <c r="AK777" i="9"/>
  <c r="AL777" i="9"/>
  <c r="AM777" i="9"/>
  <c r="AN777" i="9"/>
  <c r="K778" i="9"/>
  <c r="L778" i="9"/>
  <c r="M778" i="9"/>
  <c r="N778" i="9"/>
  <c r="O778" i="9"/>
  <c r="P778" i="9"/>
  <c r="Q778" i="9"/>
  <c r="R778" i="9"/>
  <c r="S778" i="9"/>
  <c r="T778" i="9"/>
  <c r="U778" i="9"/>
  <c r="V778" i="9"/>
  <c r="W778" i="9"/>
  <c r="X778" i="9"/>
  <c r="Y778" i="9"/>
  <c r="Z778" i="9"/>
  <c r="AA778" i="9"/>
  <c r="AB778" i="9"/>
  <c r="AC778" i="9"/>
  <c r="AD778" i="9"/>
  <c r="AE778" i="9"/>
  <c r="AF778" i="9"/>
  <c r="AG778" i="9"/>
  <c r="AH778" i="9"/>
  <c r="AI778" i="9"/>
  <c r="AJ778" i="9"/>
  <c r="AK778" i="9"/>
  <c r="AL778" i="9"/>
  <c r="AM778" i="9"/>
  <c r="AN778" i="9"/>
  <c r="K779" i="9"/>
  <c r="L779" i="9"/>
  <c r="M779" i="9"/>
  <c r="N779" i="9"/>
  <c r="O779" i="9"/>
  <c r="P779" i="9"/>
  <c r="Q779" i="9"/>
  <c r="R779" i="9"/>
  <c r="S779" i="9"/>
  <c r="T779" i="9"/>
  <c r="U779" i="9"/>
  <c r="V779" i="9"/>
  <c r="W779" i="9"/>
  <c r="X779" i="9"/>
  <c r="Y779" i="9"/>
  <c r="Z779" i="9"/>
  <c r="AA779" i="9"/>
  <c r="AB779" i="9"/>
  <c r="AC779" i="9"/>
  <c r="AD779" i="9"/>
  <c r="AE779" i="9"/>
  <c r="AF779" i="9"/>
  <c r="AG779" i="9"/>
  <c r="AH779" i="9"/>
  <c r="AI779" i="9"/>
  <c r="AJ779" i="9"/>
  <c r="AK779" i="9"/>
  <c r="AL779" i="9"/>
  <c r="AM779" i="9"/>
  <c r="AN779" i="9"/>
  <c r="K780" i="9"/>
  <c r="L780" i="9"/>
  <c r="M780" i="9"/>
  <c r="N780" i="9"/>
  <c r="O780" i="9"/>
  <c r="P780" i="9"/>
  <c r="Q780" i="9"/>
  <c r="R780" i="9"/>
  <c r="S780" i="9"/>
  <c r="T780" i="9"/>
  <c r="U780" i="9"/>
  <c r="V780" i="9"/>
  <c r="W780" i="9"/>
  <c r="X780" i="9"/>
  <c r="Y780" i="9"/>
  <c r="Z780" i="9"/>
  <c r="AA780" i="9"/>
  <c r="AB780" i="9"/>
  <c r="AC780" i="9"/>
  <c r="AD780" i="9"/>
  <c r="AE780" i="9"/>
  <c r="AF780" i="9"/>
  <c r="AG780" i="9"/>
  <c r="AH780" i="9"/>
  <c r="AI780" i="9"/>
  <c r="AJ780" i="9"/>
  <c r="AK780" i="9"/>
  <c r="AL780" i="9"/>
  <c r="AM780" i="9"/>
  <c r="AN780" i="9"/>
  <c r="K781" i="9"/>
  <c r="L781" i="9"/>
  <c r="M781" i="9"/>
  <c r="N781" i="9"/>
  <c r="O781" i="9"/>
  <c r="P781" i="9"/>
  <c r="Q781" i="9"/>
  <c r="R781" i="9"/>
  <c r="S781" i="9"/>
  <c r="T781" i="9"/>
  <c r="U781" i="9"/>
  <c r="V781" i="9"/>
  <c r="W781" i="9"/>
  <c r="X781" i="9"/>
  <c r="Y781" i="9"/>
  <c r="Z781" i="9"/>
  <c r="AA781" i="9"/>
  <c r="AB781" i="9"/>
  <c r="AC781" i="9"/>
  <c r="AD781" i="9"/>
  <c r="AE781" i="9"/>
  <c r="AF781" i="9"/>
  <c r="AG781" i="9"/>
  <c r="AH781" i="9"/>
  <c r="AI781" i="9"/>
  <c r="AJ781" i="9"/>
  <c r="AK781" i="9"/>
  <c r="AL781" i="9"/>
  <c r="AM781" i="9"/>
  <c r="AN781" i="9"/>
  <c r="K782" i="9"/>
  <c r="L782" i="9"/>
  <c r="M782" i="9"/>
  <c r="N782" i="9"/>
  <c r="O782" i="9"/>
  <c r="P782" i="9"/>
  <c r="Q782" i="9"/>
  <c r="R782" i="9"/>
  <c r="S782" i="9"/>
  <c r="T782" i="9"/>
  <c r="U782" i="9"/>
  <c r="V782" i="9"/>
  <c r="W782" i="9"/>
  <c r="X782" i="9"/>
  <c r="Y782" i="9"/>
  <c r="Z782" i="9"/>
  <c r="AA782" i="9"/>
  <c r="AB782" i="9"/>
  <c r="AC782" i="9"/>
  <c r="AD782" i="9"/>
  <c r="AE782" i="9"/>
  <c r="AF782" i="9"/>
  <c r="AG782" i="9"/>
  <c r="AH782" i="9"/>
  <c r="AI782" i="9"/>
  <c r="AJ782" i="9"/>
  <c r="AK782" i="9"/>
  <c r="AL782" i="9"/>
  <c r="AM782" i="9"/>
  <c r="AN782" i="9"/>
  <c r="K783" i="9"/>
  <c r="L783" i="9"/>
  <c r="M783" i="9"/>
  <c r="N783" i="9"/>
  <c r="O783" i="9"/>
  <c r="P783" i="9"/>
  <c r="Q783" i="9"/>
  <c r="R783" i="9"/>
  <c r="S783" i="9"/>
  <c r="T783" i="9"/>
  <c r="U783" i="9"/>
  <c r="V783" i="9"/>
  <c r="W783" i="9"/>
  <c r="X783" i="9"/>
  <c r="Y783" i="9"/>
  <c r="Z783" i="9"/>
  <c r="AA783" i="9"/>
  <c r="AB783" i="9"/>
  <c r="AC783" i="9"/>
  <c r="AD783" i="9"/>
  <c r="AE783" i="9"/>
  <c r="AF783" i="9"/>
  <c r="AG783" i="9"/>
  <c r="AH783" i="9"/>
  <c r="AI783" i="9"/>
  <c r="AJ783" i="9"/>
  <c r="AK783" i="9"/>
  <c r="AL783" i="9"/>
  <c r="AM783" i="9"/>
  <c r="AN783" i="9"/>
  <c r="E95" i="3"/>
  <c r="G95" i="3" s="1"/>
  <c r="G85" i="3"/>
  <c r="G94" i="3"/>
  <c r="G96" i="3"/>
  <c r="E92" i="3"/>
  <c r="E91" i="3"/>
  <c r="G91" i="3" s="1"/>
  <c r="E90" i="3"/>
  <c r="E89" i="3"/>
  <c r="E93" i="3"/>
  <c r="E94" i="3"/>
  <c r="E96" i="3"/>
  <c r="H5" i="2" l="1"/>
  <c r="L4" i="9" l="1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K5" i="9"/>
  <c r="K7" i="9"/>
  <c r="K8" i="9"/>
  <c r="K9" i="9"/>
  <c r="K10" i="9"/>
  <c r="K11" i="9"/>
  <c r="K12" i="9"/>
  <c r="K13" i="9"/>
  <c r="Y2" i="9" l="1"/>
  <c r="AI2" i="9" s="1"/>
  <c r="G93" i="3" l="1"/>
  <c r="G92" i="3"/>
  <c r="G84" i="3"/>
  <c r="G83" i="3"/>
  <c r="G82" i="3"/>
  <c r="G81" i="3"/>
  <c r="G80" i="3"/>
  <c r="J15" i="3"/>
  <c r="F9" i="2"/>
  <c r="F8" i="2"/>
  <c r="G104" i="3" l="1"/>
  <c r="G87" i="3"/>
  <c r="B21" i="3" s="1"/>
  <c r="E10" i="2"/>
  <c r="I10" i="2" s="1"/>
  <c r="B19" i="2" l="1"/>
  <c r="F19" i="2"/>
  <c r="J19" i="2"/>
  <c r="B23" i="3"/>
  <c r="C19" i="2"/>
  <c r="B21" i="2"/>
  <c r="J21" i="3"/>
  <c r="J23" i="3" s="1"/>
  <c r="F21" i="3"/>
  <c r="F23" i="3" s="1"/>
  <c r="C21" i="3"/>
  <c r="C23" i="3" s="1"/>
  <c r="E21" i="3"/>
  <c r="E23" i="3" s="1"/>
  <c r="H21" i="3"/>
  <c r="H23" i="3" s="1"/>
  <c r="D21" i="3"/>
  <c r="D23" i="3" s="1"/>
  <c r="G21" i="3"/>
  <c r="G23" i="3" s="1"/>
  <c r="I21" i="3"/>
  <c r="I23" i="3" s="1"/>
  <c r="F10" i="2"/>
  <c r="J29" i="3" l="1"/>
  <c r="H30" i="3" s="1"/>
  <c r="K21" i="3"/>
  <c r="K23" i="3" s="1"/>
  <c r="J21" i="2"/>
  <c r="I19" i="2"/>
  <c r="I21" i="2" s="1"/>
  <c r="H19" i="2"/>
  <c r="H21" i="2" s="1"/>
  <c r="G19" i="2"/>
  <c r="G21" i="2" s="1"/>
  <c r="F21" i="2"/>
  <c r="D19" i="2"/>
  <c r="D21" i="2" s="1"/>
  <c r="E19" i="2"/>
  <c r="E21" i="2" s="1"/>
  <c r="J27" i="2" l="1"/>
  <c r="H28" i="2" s="1"/>
  <c r="E29" i="2" s="1"/>
  <c r="K19" i="2"/>
  <c r="D14" i="2" s="1"/>
  <c r="D16" i="3"/>
  <c r="E31" i="3"/>
  <c r="C21" i="2"/>
  <c r="K21" i="2" s="1"/>
</calcChain>
</file>

<file path=xl/sharedStrings.xml><?xml version="1.0" encoding="utf-8"?>
<sst xmlns="http://schemas.openxmlformats.org/spreadsheetml/2006/main" count="6199" uniqueCount="281">
  <si>
    <t>Area Name</t>
  </si>
  <si>
    <t>SU Name</t>
  </si>
  <si>
    <t>SU #</t>
  </si>
  <si>
    <t>Troop</t>
  </si>
  <si>
    <t>Level</t>
  </si>
  <si>
    <t># Girls
Sellg</t>
  </si>
  <si>
    <t>Initial
Sold</t>
  </si>
  <si>
    <t>Addl
Sold</t>
  </si>
  <si>
    <t>GOC
Sold</t>
  </si>
  <si>
    <t>Total
Sold</t>
  </si>
  <si>
    <t>Pkgs /
Girl Sellg
Avg</t>
  </si>
  <si>
    <t>Total
Sales</t>
  </si>
  <si>
    <t>Proceeds
(Simple)</t>
  </si>
  <si>
    <t>Proceeds
(No
Incent.)</t>
  </si>
  <si>
    <t>Total
Proceeds</t>
  </si>
  <si>
    <t>Bal. Due</t>
  </si>
  <si>
    <t>#Selling</t>
  </si>
  <si>
    <t>#Not
Selling</t>
  </si>
  <si>
    <t>CAD</t>
  </si>
  <si>
    <t>BR</t>
  </si>
  <si>
    <t>JR</t>
  </si>
  <si>
    <t>AMB</t>
  </si>
  <si>
    <t>DAISY</t>
  </si>
  <si>
    <t>GRP</t>
  </si>
  <si>
    <t>SR</t>
  </si>
  <si>
    <t>Returning Troops</t>
  </si>
  <si>
    <t>SU:</t>
  </si>
  <si>
    <t>Cases</t>
  </si>
  <si>
    <t>Grand Total # sold</t>
  </si>
  <si>
    <t># Girls Selling</t>
  </si>
  <si>
    <t>Less: # GOC sold</t>
  </si>
  <si>
    <t>Net Total # sold</t>
  </si>
  <si>
    <t>Contains no GOC</t>
  </si>
  <si>
    <t>Suggested mix of cookies:</t>
  </si>
  <si>
    <t>Trefoils</t>
  </si>
  <si>
    <t>DSD</t>
  </si>
  <si>
    <t>Samoas</t>
  </si>
  <si>
    <t>Tags</t>
  </si>
  <si>
    <t>TM</t>
  </si>
  <si>
    <t>Toffee</t>
  </si>
  <si>
    <t>Total</t>
  </si>
  <si>
    <t>boxes to meet this goal.</t>
  </si>
  <si>
    <t>This represents approximately</t>
  </si>
  <si>
    <t>S'Mores</t>
  </si>
  <si>
    <t>New Troops</t>
  </si>
  <si>
    <t>Brownie</t>
  </si>
  <si>
    <t>Daisy</t>
  </si>
  <si>
    <t>Junior</t>
  </si>
  <si>
    <t>Cadette</t>
  </si>
  <si>
    <t>Senior</t>
  </si>
  <si>
    <t>Ambassador</t>
  </si>
  <si>
    <t>Multi-Level</t>
  </si>
  <si>
    <t>Individual</t>
  </si>
  <si>
    <t>You may see a one case rounding difference; this is OK.</t>
  </si>
  <si>
    <t>Sorted by SU Name, then Troop Number</t>
  </si>
  <si>
    <t>SOLD LESS GOC</t>
  </si>
  <si>
    <t>PGA LESS GOC</t>
  </si>
  <si>
    <t>Row Labels</t>
  </si>
  <si>
    <t>Grand Total</t>
  </si>
  <si>
    <t xml:space="preserve"> </t>
  </si>
  <si>
    <t>OTHER</t>
  </si>
  <si>
    <t>PGA</t>
  </si>
  <si>
    <t>Sum of Field2</t>
  </si>
  <si>
    <t>yes</t>
  </si>
  <si>
    <t>no</t>
  </si>
  <si>
    <t>158</t>
  </si>
  <si>
    <t>404</t>
  </si>
  <si>
    <t>Webster</t>
  </si>
  <si>
    <t>474</t>
  </si>
  <si>
    <t>Watertown</t>
  </si>
  <si>
    <t>478</t>
  </si>
  <si>
    <t>Wagner</t>
  </si>
  <si>
    <t>256</t>
  </si>
  <si>
    <t>Thief River Falls</t>
  </si>
  <si>
    <t>412</t>
  </si>
  <si>
    <t>Sisseton</t>
  </si>
  <si>
    <t>297</t>
  </si>
  <si>
    <t>Sheyenne</t>
  </si>
  <si>
    <t>650</t>
  </si>
  <si>
    <t>Rushmore</t>
  </si>
  <si>
    <t>267</t>
  </si>
  <si>
    <t>Roseau County</t>
  </si>
  <si>
    <t>Rock County</t>
  </si>
  <si>
    <t>487</t>
  </si>
  <si>
    <t>264</t>
  </si>
  <si>
    <t>Red Lake Falls</t>
  </si>
  <si>
    <t>413</t>
  </si>
  <si>
    <t>Redfield</t>
  </si>
  <si>
    <t>491</t>
  </si>
  <si>
    <t>Quarry</t>
  </si>
  <si>
    <t>112</t>
  </si>
  <si>
    <t>Prairie Rose</t>
  </si>
  <si>
    <t>464</t>
  </si>
  <si>
    <t>Pierre</t>
  </si>
  <si>
    <t>471</t>
  </si>
  <si>
    <t>Outer Limits</t>
  </si>
  <si>
    <t>466</t>
  </si>
  <si>
    <t>Onida / Blunt</t>
  </si>
  <si>
    <t>278</t>
  </si>
  <si>
    <t>Oakes / LaMoure</t>
  </si>
  <si>
    <t>295</t>
  </si>
  <si>
    <t>N/W Cass County</t>
  </si>
  <si>
    <t>305</t>
  </si>
  <si>
    <t>Northern Lakes</t>
  </si>
  <si>
    <t>658</t>
  </si>
  <si>
    <t>Northern Hills</t>
  </si>
  <si>
    <t>308</t>
  </si>
  <si>
    <t>Moorhead / Sabin</t>
  </si>
  <si>
    <t>414</t>
  </si>
  <si>
    <t>Mobridge</t>
  </si>
  <si>
    <t>450</t>
  </si>
  <si>
    <t>Mitchell</t>
  </si>
  <si>
    <t>328</t>
  </si>
  <si>
    <t>Minto</t>
  </si>
  <si>
    <t>167</t>
  </si>
  <si>
    <t>Minot AFB</t>
  </si>
  <si>
    <t>300</t>
  </si>
  <si>
    <t>Min-Dak</t>
  </si>
  <si>
    <t>Miller</t>
  </si>
  <si>
    <t>407</t>
  </si>
  <si>
    <t>Milbank</t>
  </si>
  <si>
    <t>McKenzie County</t>
  </si>
  <si>
    <t>515</t>
  </si>
  <si>
    <t>Lyon County</t>
  </si>
  <si>
    <t>283</t>
  </si>
  <si>
    <t>Lisbon / Gwinner</t>
  </si>
  <si>
    <t>513</t>
  </si>
  <si>
    <t>Lake / Moody County</t>
  </si>
  <si>
    <t>250</t>
  </si>
  <si>
    <t>Kittson / Hallock / Kennedy</t>
  </si>
  <si>
    <t>290</t>
  </si>
  <si>
    <t>Jamestown</t>
  </si>
  <si>
    <t>460</t>
  </si>
  <si>
    <t>Huron</t>
  </si>
  <si>
    <t>488</t>
  </si>
  <si>
    <t>Hilltop</t>
  </si>
  <si>
    <t>490</t>
  </si>
  <si>
    <t>Heart of the Dakotas</t>
  </si>
  <si>
    <t>Heart of South Fargo</t>
  </si>
  <si>
    <t>188</t>
  </si>
  <si>
    <t>707</t>
  </si>
  <si>
    <t>Harding / Perkins County</t>
  </si>
  <si>
    <t>656</t>
  </si>
  <si>
    <t>Gregory / Winner</t>
  </si>
  <si>
    <t>203</t>
  </si>
  <si>
    <t>Grand Traills</t>
  </si>
  <si>
    <t>326</t>
  </si>
  <si>
    <t>Grafton County</t>
  </si>
  <si>
    <t>Foothills</t>
  </si>
  <si>
    <t>315</t>
  </si>
  <si>
    <t>Fergus Falls</t>
  </si>
  <si>
    <t>455</t>
  </si>
  <si>
    <t>Faulkton</t>
  </si>
  <si>
    <t>653</t>
  </si>
  <si>
    <t>Ellsworth</t>
  </si>
  <si>
    <t>258</t>
  </si>
  <si>
    <t>East Grand Forks / Fisher</t>
  </si>
  <si>
    <t>160</t>
  </si>
  <si>
    <t>Dickinson</t>
  </si>
  <si>
    <t>324</t>
  </si>
  <si>
    <t>Devils Lake</t>
  </si>
  <si>
    <t>469</t>
  </si>
  <si>
    <t>Dakota Territory</t>
  </si>
  <si>
    <t>486</t>
  </si>
  <si>
    <t>Dakota Sunrise</t>
  </si>
  <si>
    <t>257</t>
  </si>
  <si>
    <t>Crookston</t>
  </si>
  <si>
    <t>311</t>
  </si>
  <si>
    <t>Clay County Trailblazers</t>
  </si>
  <si>
    <t>473</t>
  </si>
  <si>
    <t>Clark</t>
  </si>
  <si>
    <t>456</t>
  </si>
  <si>
    <t>Chamberlain</t>
  </si>
  <si>
    <t>654</t>
  </si>
  <si>
    <t>Cedar Butte</t>
  </si>
  <si>
    <t>652</t>
  </si>
  <si>
    <t>Buffalo Gap</t>
  </si>
  <si>
    <t>503</t>
  </si>
  <si>
    <t>Brookings County</t>
  </si>
  <si>
    <t>410</t>
  </si>
  <si>
    <t>Britton</t>
  </si>
  <si>
    <t>492</t>
  </si>
  <si>
    <t>Brandon</t>
  </si>
  <si>
    <t>405</t>
  </si>
  <si>
    <t>Bowdle / Ipswich</t>
  </si>
  <si>
    <t>101</t>
  </si>
  <si>
    <t>Bottineau</t>
  </si>
  <si>
    <t>150</t>
  </si>
  <si>
    <t>271</t>
  </si>
  <si>
    <t>Barnes County</t>
  </si>
  <si>
    <t>453</t>
  </si>
  <si>
    <t>402</t>
  </si>
  <si>
    <t>Aberdeen</t>
  </si>
  <si>
    <t>470</t>
  </si>
  <si>
    <t>ABC Hills</t>
  </si>
  <si>
    <t>DOC
Deposits</t>
  </si>
  <si>
    <t>DOC
Total Sales</t>
  </si>
  <si>
    <t>DOC
Total Sold</t>
  </si>
  <si>
    <t>DOC
PGA Selling</t>
  </si>
  <si>
    <t>DOC
Delivered</t>
  </si>
  <si>
    <t>DOC
GOC Sold</t>
  </si>
  <si>
    <t>DOC
GOC Additional Sold</t>
  </si>
  <si>
    <t>DOC
GOC Initial Sold</t>
  </si>
  <si>
    <t>DOC
Additional Sold</t>
  </si>
  <si>
    <t>DOC
Initial Sold</t>
  </si>
  <si>
    <t>DOC
Girls Selling</t>
  </si>
  <si>
    <t>Troop
Active
Seller</t>
  </si>
  <si>
    <t>#Troops</t>
  </si>
  <si>
    <t>Has Bal.
Due</t>
  </si>
  <si>
    <t>Deposits</t>
  </si>
  <si>
    <t>Owed to
Council</t>
  </si>
  <si>
    <t>Proceeds
(Generic)</t>
  </si>
  <si>
    <t>Proceeds
(Tiered)</t>
  </si>
  <si>
    <t>Dakota Horizons Troop Sales -- Pkgs</t>
  </si>
  <si>
    <t>Total Sold Less GOC</t>
  </si>
  <si>
    <t>PGA Less GOC</t>
  </si>
  <si>
    <t>Sum of Total Sold Less GOC</t>
  </si>
  <si>
    <t>Recommended Starting Inventory (Initial Order) Worksheet</t>
  </si>
  <si>
    <t>*See Service Center List tab to find your troops Service Center</t>
  </si>
  <si>
    <t xml:space="preserve">STEP 1 - </t>
  </si>
  <si>
    <t>Choose your girls' program age level:</t>
  </si>
  <si>
    <t xml:space="preserve">STEP 2 - </t>
  </si>
  <si>
    <t>What Service Center do you work with?</t>
  </si>
  <si>
    <t xml:space="preserve">STEP 3 - </t>
  </si>
  <si>
    <t>Lem Ups</t>
  </si>
  <si>
    <t>Total Packages recommended per girl</t>
  </si>
  <si>
    <t>Packages per girl</t>
  </si>
  <si>
    <t>Initial ACH Withdrawal Date:</t>
  </si>
  <si>
    <t xml:space="preserve">Your Troops Initial ACH withdraw amount (based on this worksheet) would be: </t>
  </si>
  <si>
    <t>Therefore, the troop would need to sell and collect funds for approximately</t>
  </si>
  <si>
    <t>packages per selling girl.</t>
  </si>
  <si>
    <t>Total Cases recommended   for troop</t>
  </si>
  <si>
    <t>Total Packages recommended   per girl</t>
  </si>
  <si>
    <t>Enter your 5-digit troop #:</t>
  </si>
  <si>
    <t>Packages</t>
  </si>
  <si>
    <t>Total Cases recommended for Troop</t>
  </si>
  <si>
    <t>STEP 3 -</t>
  </si>
  <si>
    <t xml:space="preserve"> Plan for your first ACH Withdrawal </t>
  </si>
  <si>
    <t>Your Troops Initial ACH withdrawal amount (based on this worksheet) would be:</t>
  </si>
  <si>
    <t>STEP 4 -</t>
  </si>
  <si>
    <r>
      <t xml:space="preserve">This worksheet can assist new troops in determining an appropriate </t>
    </r>
    <r>
      <rPr>
        <i/>
        <sz val="12"/>
        <rFont val="Arial"/>
        <family val="2"/>
      </rPr>
      <t xml:space="preserve">Starting Inventory - </t>
    </r>
    <r>
      <rPr>
        <sz val="12"/>
        <rFont val="Arial"/>
        <family val="2"/>
      </rPr>
      <t xml:space="preserve">just follow these 4 simple steps!  GSDH recommends that troops place a </t>
    </r>
    <r>
      <rPr>
        <i/>
        <sz val="12"/>
        <rFont val="Arial"/>
        <family val="2"/>
      </rPr>
      <t>Starting Inventory</t>
    </r>
    <r>
      <rPr>
        <sz val="12"/>
        <rFont val="Arial"/>
        <family val="2"/>
      </rPr>
      <t xml:space="preserve"> of 75% of their </t>
    </r>
    <r>
      <rPr>
        <b/>
        <u/>
        <sz val="12"/>
        <rFont val="Arial"/>
        <family val="2"/>
      </rPr>
      <t>total</t>
    </r>
    <r>
      <rPr>
        <sz val="12"/>
        <rFont val="Arial"/>
        <family val="2"/>
      </rPr>
      <t xml:space="preserve"> anticipated sales.  This number is based on the average sales of girls in your troop's program age level and your local area.    </t>
    </r>
  </si>
  <si>
    <t>Your Troops Sales Data from Last Year:</t>
  </si>
  <si>
    <t>SU name</t>
  </si>
  <si>
    <t>Troop #</t>
  </si>
  <si>
    <t>Meadow Lark</t>
  </si>
  <si>
    <t>Mercer</t>
  </si>
  <si>
    <t>Armour / Platte</t>
  </si>
  <si>
    <t>Rivers Edge</t>
  </si>
  <si>
    <t>Use CTRL F to populate the "Find and Replace" pop up box.  Type in your 5 digit troop number in the 'Find what' field and click on the Find Next button.</t>
  </si>
  <si>
    <t>Service Center</t>
  </si>
  <si>
    <t>South C</t>
  </si>
  <si>
    <t>North C</t>
  </si>
  <si>
    <t>North D</t>
  </si>
  <si>
    <t>North A</t>
  </si>
  <si>
    <t>South B</t>
  </si>
  <si>
    <t>South A</t>
  </si>
  <si>
    <t>North B</t>
  </si>
  <si>
    <t>South D</t>
  </si>
  <si>
    <t>HQ</t>
  </si>
  <si>
    <t>999</t>
  </si>
  <si>
    <t>30834-Retired</t>
  </si>
  <si>
    <t>Sakakawea</t>
  </si>
  <si>
    <t>McLean / Wells</t>
  </si>
  <si>
    <t>Amour / Platte</t>
  </si>
  <si>
    <t>River's Edge</t>
  </si>
  <si>
    <t>Sum of # Girls</t>
  </si>
  <si>
    <t>Advtfuls</t>
  </si>
  <si>
    <t>Jun  2, 2023 at 08:03AM</t>
  </si>
  <si>
    <t>2022-23 Sales Season</t>
  </si>
  <si>
    <t>Red River Valley</t>
  </si>
  <si>
    <t>How many girls will participate in 2024:</t>
  </si>
  <si>
    <t>2023 PGA</t>
  </si>
  <si>
    <t>How many girls will participate in 2024?</t>
  </si>
  <si>
    <r>
      <t xml:space="preserve">This is </t>
    </r>
    <r>
      <rPr>
        <b/>
        <i/>
        <sz val="18"/>
        <rFont val="Arial"/>
        <family val="2"/>
      </rPr>
      <t>75%</t>
    </r>
    <r>
      <rPr>
        <b/>
        <i/>
        <sz val="12"/>
        <rFont val="Arial"/>
        <family val="2"/>
      </rPr>
      <t xml:space="preserve"> of your Troops TOTAL expected sales (in cases) for the 2024 Cookie Program. </t>
    </r>
  </si>
  <si>
    <t>Please be sure these funds are deposited and available for the March 8, 2024 ACH withdrawal.</t>
  </si>
  <si>
    <t>total packages by 3/8/2024.</t>
  </si>
  <si>
    <t>2023 Level PGAs w/o GOC (see PGAs by PAL tab)</t>
  </si>
  <si>
    <t>2023 Area PGA as a Percentage of Total PGA</t>
  </si>
  <si>
    <t>2023 Cookie Sales Data - Total Troop Sales from eBudde</t>
  </si>
  <si>
    <r>
      <t xml:space="preserve">This worksheet can assist troops in determining an appropriate </t>
    </r>
    <r>
      <rPr>
        <i/>
        <sz val="12"/>
        <rFont val="Arial"/>
        <family val="2"/>
      </rPr>
      <t>Starting Inventory</t>
    </r>
    <r>
      <rPr>
        <sz val="12"/>
        <rFont val="Arial"/>
        <family val="2"/>
      </rPr>
      <t xml:space="preserve"> (Initial Order) - just follow these 3 steps!  GSDH recommends that troops place a </t>
    </r>
    <r>
      <rPr>
        <i/>
        <sz val="12"/>
        <rFont val="Arial"/>
        <family val="2"/>
      </rPr>
      <t>Starting Inventory</t>
    </r>
    <r>
      <rPr>
        <sz val="12"/>
        <rFont val="Arial"/>
        <family val="2"/>
      </rPr>
      <t xml:space="preserve"> of 75% of their total anticipated sales.  This number is based on your troops performance last year. </t>
    </r>
  </si>
  <si>
    <t>This is 75% of your Troops TOTAL expected sales (in cases) for the 2024 Cookie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</si>
</sst>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\$#,##0.00"/>
    <numFmt numFmtId="166" formatCode="0.0"/>
    <numFmt numFmtId="167" formatCode="_(* #,##0_);_(* \(#,##0\);_(* &quot;-&quot;??_);_(@_)"/>
    <numFmt numFmtId="168" formatCode="_(* #,##0.0_);_(* \(#,##0.0\);_(* &quot;-&quot;??_);_(@_)"/>
  </numFmts>
  <fonts count="33" x14ac:knownFonts="1">
    <font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i/>
      <sz val="11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Omnes_GirlScouts Regular"/>
      <family val="3"/>
    </font>
    <font>
      <b/>
      <i/>
      <sz val="12"/>
      <name val="Omnes_GirlScouts Semibold"/>
      <family val="3"/>
    </font>
    <font>
      <sz val="10"/>
      <name val="Omnes_GirlScouts Regular"/>
      <family val="3"/>
    </font>
    <font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Omnes_GirlScouts Semibold"/>
    </font>
    <font>
      <b/>
      <sz val="14"/>
      <name val="Omnes_GirlScouts Semibold"/>
    </font>
    <font>
      <b/>
      <u/>
      <sz val="1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7"/>
      <name val="Arial"/>
      <family val="2"/>
    </font>
    <font>
      <b/>
      <i/>
      <sz val="28"/>
      <color rgb="FFFF0000"/>
      <name val="Arial"/>
      <family val="2"/>
    </font>
    <font>
      <sz val="48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DE6C"/>
        <bgColor indexed="64"/>
      </patternFill>
    </fill>
    <fill>
      <patternFill patternType="solid">
        <fgColor rgb="FF00AAE5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rgb="FFAB218E"/>
        <bgColor indexed="64"/>
      </patternFill>
    </fill>
    <fill>
      <patternFill patternType="solid">
        <fgColor rgb="FFFF4789"/>
        <bgColor indexed="64"/>
      </patternFill>
    </fill>
    <fill>
      <patternFill patternType="solid">
        <fgColor rgb="FFC80E12"/>
        <bgColor indexed="64"/>
      </patternFill>
    </fill>
    <fill>
      <patternFill patternType="solid">
        <fgColor rgb="FF00A94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000000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8" fillId="0" borderId="0">
      <alignment horizontal="center" vertical="center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1" fontId="0" fillId="0" borderId="0" xfId="0" applyNumberForma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vertical="center"/>
    </xf>
    <xf numFmtId="0" fontId="8" fillId="0" borderId="0" xfId="4" applyAlignment="1">
      <alignment vertical="center" wrapText="1"/>
    </xf>
    <xf numFmtId="0" fontId="7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10" fontId="9" fillId="3" borderId="0" xfId="6" applyNumberFormat="1" applyFont="1" applyFill="1"/>
    <xf numFmtId="10" fontId="9" fillId="4" borderId="0" xfId="6" applyNumberFormat="1" applyFont="1" applyFill="1"/>
    <xf numFmtId="10" fontId="9" fillId="5" borderId="0" xfId="6" applyNumberFormat="1" applyFont="1" applyFill="1"/>
    <xf numFmtId="10" fontId="9" fillId="6" borderId="0" xfId="6" applyNumberFormat="1" applyFont="1" applyFill="1"/>
    <xf numFmtId="0" fontId="9" fillId="0" borderId="0" xfId="3" applyFont="1"/>
    <xf numFmtId="10" fontId="9" fillId="0" borderId="0" xfId="6" applyNumberFormat="1" applyFont="1"/>
    <xf numFmtId="0" fontId="10" fillId="0" borderId="0" xfId="3" applyFont="1"/>
    <xf numFmtId="0" fontId="10" fillId="0" borderId="0" xfId="3" applyFont="1" applyAlignment="1">
      <alignment vertical="center"/>
    </xf>
    <xf numFmtId="168" fontId="10" fillId="0" borderId="0" xfId="5" applyNumberFormat="1" applyFont="1" applyProtection="1"/>
    <xf numFmtId="168" fontId="10" fillId="0" borderId="0" xfId="5" applyNumberFormat="1" applyFont="1" applyAlignment="1" applyProtection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right"/>
    </xf>
    <xf numFmtId="49" fontId="12" fillId="0" borderId="0" xfId="3" applyNumberFormat="1" applyFont="1" applyAlignment="1">
      <alignment horizontal="center"/>
    </xf>
    <xf numFmtId="0" fontId="12" fillId="0" borderId="0" xfId="3" applyFont="1"/>
    <xf numFmtId="168" fontId="10" fillId="0" borderId="0" xfId="5" applyNumberFormat="1" applyFont="1" applyBorder="1" applyProtection="1"/>
    <xf numFmtId="0" fontId="6" fillId="0" borderId="0" xfId="3"/>
    <xf numFmtId="0" fontId="6" fillId="0" borderId="0" xfId="3" applyAlignment="1">
      <alignment vertical="center"/>
    </xf>
    <xf numFmtId="10" fontId="6" fillId="3" borderId="0" xfId="6" applyNumberFormat="1" applyFont="1" applyFill="1" applyProtection="1"/>
    <xf numFmtId="10" fontId="6" fillId="4" borderId="0" xfId="6" applyNumberFormat="1" applyFont="1" applyFill="1" applyProtection="1"/>
    <xf numFmtId="10" fontId="6" fillId="5" borderId="0" xfId="6" applyNumberFormat="1" applyFont="1" applyFill="1" applyProtection="1"/>
    <xf numFmtId="10" fontId="6" fillId="6" borderId="0" xfId="6" applyNumberFormat="1" applyFont="1" applyFill="1" applyProtection="1"/>
    <xf numFmtId="10" fontId="6" fillId="7" borderId="0" xfId="6" applyNumberFormat="1" applyFont="1" applyFill="1" applyProtection="1"/>
    <xf numFmtId="10" fontId="6" fillId="8" borderId="0" xfId="6" applyNumberFormat="1" applyFont="1" applyFill="1" applyProtection="1"/>
    <xf numFmtId="10" fontId="6" fillId="9" borderId="0" xfId="6" applyNumberFormat="1" applyFont="1" applyFill="1" applyProtection="1"/>
    <xf numFmtId="10" fontId="6" fillId="0" borderId="0" xfId="6" applyNumberFormat="1" applyFont="1" applyProtection="1"/>
    <xf numFmtId="168" fontId="6" fillId="0" borderId="0" xfId="5" applyNumberFormat="1" applyFont="1" applyProtection="1"/>
    <xf numFmtId="9" fontId="10" fillId="0" borderId="0" xfId="6" applyFont="1" applyAlignment="1" applyProtection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3" fillId="14" borderId="0" xfId="0" applyFont="1" applyFill="1"/>
    <xf numFmtId="0" fontId="13" fillId="14" borderId="0" xfId="0" applyFont="1" applyFill="1" applyAlignment="1">
      <alignment horizontal="center"/>
    </xf>
    <xf numFmtId="0" fontId="14" fillId="0" borderId="15" xfId="0" applyFont="1" applyBorder="1" applyAlignment="1">
      <alignment horizontal="center" wrapText="1"/>
    </xf>
    <xf numFmtId="10" fontId="9" fillId="11" borderId="0" xfId="6" applyNumberFormat="1" applyFont="1" applyFill="1"/>
    <xf numFmtId="10" fontId="9" fillId="15" borderId="0" xfId="6" applyNumberFormat="1" applyFont="1" applyFill="1"/>
    <xf numFmtId="10" fontId="9" fillId="12" borderId="0" xfId="6" applyNumberFormat="1" applyFont="1" applyFill="1"/>
    <xf numFmtId="1" fontId="0" fillId="0" borderId="16" xfId="0" applyNumberFormat="1" applyBorder="1"/>
    <xf numFmtId="10" fontId="9" fillId="10" borderId="0" xfId="3" applyNumberFormat="1" applyFont="1" applyFill="1"/>
    <xf numFmtId="0" fontId="10" fillId="17" borderId="0" xfId="3" applyFont="1" applyFill="1"/>
    <xf numFmtId="0" fontId="10" fillId="17" borderId="0" xfId="3" applyFont="1" applyFill="1" applyAlignment="1">
      <alignment vertical="center"/>
    </xf>
    <xf numFmtId="168" fontId="10" fillId="17" borderId="0" xfId="5" applyNumberFormat="1" applyFont="1" applyFill="1" applyProtection="1"/>
    <xf numFmtId="0" fontId="0" fillId="16" borderId="0" xfId="0" applyFill="1"/>
    <xf numFmtId="1" fontId="1" fillId="16" borderId="1" xfId="0" applyNumberFormat="1" applyFont="1" applyFill="1" applyBorder="1" applyAlignment="1">
      <alignment horizontal="center" wrapText="1"/>
    </xf>
    <xf numFmtId="164" fontId="1" fillId="16" borderId="1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5" fillId="0" borderId="0" xfId="7"/>
    <xf numFmtId="0" fontId="15" fillId="2" borderId="0" xfId="7" applyFill="1"/>
    <xf numFmtId="0" fontId="15" fillId="0" borderId="0" xfId="7" applyAlignment="1">
      <alignment horizontal="left"/>
    </xf>
    <xf numFmtId="0" fontId="17" fillId="0" borderId="0" xfId="7" applyFont="1" applyAlignment="1">
      <alignment horizontal="left"/>
    </xf>
    <xf numFmtId="0" fontId="15" fillId="18" borderId="0" xfId="7" applyFill="1"/>
    <xf numFmtId="0" fontId="16" fillId="0" borderId="1" xfId="7" applyFont="1" applyBorder="1" applyAlignment="1">
      <alignment horizontal="center" wrapText="1"/>
    </xf>
    <xf numFmtId="1" fontId="16" fillId="0" borderId="1" xfId="7" applyNumberFormat="1" applyFont="1" applyBorder="1" applyAlignment="1">
      <alignment horizontal="center" wrapText="1"/>
    </xf>
    <xf numFmtId="1" fontId="16" fillId="2" borderId="1" xfId="7" applyNumberFormat="1" applyFont="1" applyFill="1" applyBorder="1" applyAlignment="1">
      <alignment horizontal="center" wrapText="1"/>
    </xf>
    <xf numFmtId="1" fontId="16" fillId="18" borderId="1" xfId="7" applyNumberFormat="1" applyFont="1" applyFill="1" applyBorder="1" applyAlignment="1">
      <alignment horizontal="center" wrapText="1"/>
    </xf>
    <xf numFmtId="164" fontId="16" fillId="0" borderId="1" xfId="7" applyNumberFormat="1" applyFont="1" applyBorder="1" applyAlignment="1">
      <alignment horizontal="center" wrapText="1"/>
    </xf>
    <xf numFmtId="164" fontId="16" fillId="18" borderId="1" xfId="7" applyNumberFormat="1" applyFont="1" applyFill="1" applyBorder="1" applyAlignment="1">
      <alignment horizontal="center" wrapText="1"/>
    </xf>
    <xf numFmtId="165" fontId="16" fillId="0" borderId="1" xfId="7" applyNumberFormat="1" applyFont="1" applyBorder="1" applyAlignment="1">
      <alignment horizontal="center" wrapText="1"/>
    </xf>
    <xf numFmtId="0" fontId="15" fillId="0" borderId="0" xfId="7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3" applyFont="1"/>
    <xf numFmtId="0" fontId="11" fillId="0" borderId="0" xfId="3" applyFont="1" applyAlignment="1">
      <alignment horizontal="center"/>
    </xf>
    <xf numFmtId="0" fontId="18" fillId="0" borderId="0" xfId="3" applyFont="1" applyAlignment="1">
      <alignment vertical="center" wrapText="1"/>
    </xf>
    <xf numFmtId="0" fontId="7" fillId="19" borderId="0" xfId="3" applyFont="1" applyFill="1"/>
    <xf numFmtId="0" fontId="19" fillId="0" borderId="0" xfId="3" applyFont="1"/>
    <xf numFmtId="0" fontId="11" fillId="0" borderId="0" xfId="4" applyFont="1">
      <alignment horizontal="center" vertical="center"/>
    </xf>
    <xf numFmtId="0" fontId="14" fillId="0" borderId="0" xfId="4" applyFont="1">
      <alignment horizontal="center" vertical="center"/>
    </xf>
    <xf numFmtId="0" fontId="5" fillId="0" borderId="0" xfId="3" applyFont="1" applyAlignment="1">
      <alignment horizontal="left"/>
    </xf>
    <xf numFmtId="167" fontId="10" fillId="0" borderId="0" xfId="1" applyNumberFormat="1" applyFont="1"/>
    <xf numFmtId="168" fontId="10" fillId="0" borderId="0" xfId="1" applyNumberFormat="1" applyFont="1" applyBorder="1"/>
    <xf numFmtId="0" fontId="5" fillId="0" borderId="3" xfId="3" applyFont="1" applyBorder="1" applyAlignment="1">
      <alignment horizontal="left"/>
    </xf>
    <xf numFmtId="0" fontId="10" fillId="0" borderId="3" xfId="3" applyFont="1" applyBorder="1"/>
    <xf numFmtId="167" fontId="10" fillId="0" borderId="3" xfId="1" applyNumberFormat="1" applyFont="1" applyBorder="1"/>
    <xf numFmtId="168" fontId="10" fillId="0" borderId="3" xfId="1" applyNumberFormat="1" applyFont="1" applyBorder="1"/>
    <xf numFmtId="166" fontId="14" fillId="0" borderId="0" xfId="4" applyNumberFormat="1" applyFont="1">
      <alignment horizontal="center" vertical="center"/>
    </xf>
    <xf numFmtId="0" fontId="22" fillId="0" borderId="0" xfId="3" applyFont="1"/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24" xfId="0" applyFont="1" applyBorder="1" applyAlignment="1">
      <alignment horizontal="center" vertical="center" wrapText="1"/>
    </xf>
    <xf numFmtId="1" fontId="0" fillId="21" borderId="0" xfId="0" applyNumberFormat="1" applyFill="1" applyAlignment="1">
      <alignment horizontal="right"/>
    </xf>
    <xf numFmtId="164" fontId="0" fillId="22" borderId="0" xfId="0" applyNumberFormat="1" applyFill="1" applyAlignment="1">
      <alignment horizontal="right"/>
    </xf>
    <xf numFmtId="9" fontId="0" fillId="0" borderId="0" xfId="8" applyFont="1"/>
    <xf numFmtId="166" fontId="10" fillId="0" borderId="0" xfId="3" applyNumberFormat="1" applyFont="1"/>
    <xf numFmtId="0" fontId="14" fillId="0" borderId="0" xfId="0" applyFont="1" applyAlignment="1">
      <alignment horizontal="left"/>
    </xf>
    <xf numFmtId="0" fontId="10" fillId="0" borderId="0" xfId="7" applyFont="1"/>
    <xf numFmtId="0" fontId="10" fillId="0" borderId="0" xfId="0" applyFont="1"/>
    <xf numFmtId="0" fontId="25" fillId="0" borderId="24" xfId="0" applyFont="1" applyBorder="1" applyAlignment="1">
      <alignment horizontal="center" vertical="center" wrapText="1"/>
    </xf>
    <xf numFmtId="0" fontId="11" fillId="0" borderId="4" xfId="3" applyFont="1" applyBorder="1"/>
    <xf numFmtId="0" fontId="10" fillId="0" borderId="5" xfId="3" applyFont="1" applyBorder="1"/>
    <xf numFmtId="0" fontId="10" fillId="0" borderId="6" xfId="3" applyFont="1" applyBorder="1"/>
    <xf numFmtId="0" fontId="12" fillId="0" borderId="7" xfId="3" applyFont="1" applyBorder="1"/>
    <xf numFmtId="0" fontId="10" fillId="0" borderId="8" xfId="3" applyFont="1" applyBorder="1"/>
    <xf numFmtId="0" fontId="10" fillId="0" borderId="7" xfId="3" applyFont="1" applyBorder="1"/>
    <xf numFmtId="0" fontId="10" fillId="20" borderId="9" xfId="3" applyFont="1" applyFill="1" applyBorder="1"/>
    <xf numFmtId="0" fontId="10" fillId="20" borderId="10" xfId="3" applyFont="1" applyFill="1" applyBorder="1"/>
    <xf numFmtId="0" fontId="10" fillId="20" borderId="10" xfId="3" applyFont="1" applyFill="1" applyBorder="1" applyAlignment="1">
      <alignment vertical="center"/>
    </xf>
    <xf numFmtId="0" fontId="10" fillId="0" borderId="11" xfId="3" applyFont="1" applyBorder="1"/>
    <xf numFmtId="0" fontId="25" fillId="0" borderId="0" xfId="3" applyFont="1" applyAlignment="1">
      <alignment vertical="center" wrapText="1"/>
    </xf>
    <xf numFmtId="0" fontId="14" fillId="3" borderId="0" xfId="3" applyFont="1" applyFill="1" applyAlignment="1">
      <alignment horizontal="center"/>
    </xf>
    <xf numFmtId="0" fontId="14" fillId="4" borderId="0" xfId="3" applyFont="1" applyFill="1" applyAlignment="1">
      <alignment horizontal="center"/>
    </xf>
    <xf numFmtId="0" fontId="14" fillId="5" borderId="0" xfId="3" applyFont="1" applyFill="1" applyAlignment="1">
      <alignment horizontal="center"/>
    </xf>
    <xf numFmtId="0" fontId="14" fillId="6" borderId="0" xfId="3" applyFont="1" applyFill="1" applyAlignment="1">
      <alignment horizontal="center"/>
    </xf>
    <xf numFmtId="0" fontId="14" fillId="11" borderId="0" xfId="3" applyFont="1" applyFill="1" applyAlignment="1">
      <alignment horizontal="center"/>
    </xf>
    <xf numFmtId="0" fontId="14" fillId="15" borderId="0" xfId="3" applyFont="1" applyFill="1" applyAlignment="1">
      <alignment horizontal="center"/>
    </xf>
    <xf numFmtId="0" fontId="14" fillId="12" borderId="0" xfId="3" applyFont="1" applyFill="1" applyAlignment="1">
      <alignment horizontal="center"/>
    </xf>
    <xf numFmtId="0" fontId="14" fillId="1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7" fontId="30" fillId="3" borderId="12" xfId="5" applyNumberFormat="1" applyFont="1" applyFill="1" applyBorder="1"/>
    <xf numFmtId="167" fontId="30" fillId="4" borderId="13" xfId="5" applyNumberFormat="1" applyFont="1" applyFill="1" applyBorder="1"/>
    <xf numFmtId="167" fontId="30" fillId="5" borderId="13" xfId="5" applyNumberFormat="1" applyFont="1" applyFill="1" applyBorder="1"/>
    <xf numFmtId="167" fontId="30" fillId="6" borderId="13" xfId="5" applyNumberFormat="1" applyFont="1" applyFill="1" applyBorder="1"/>
    <xf numFmtId="167" fontId="30" fillId="11" borderId="13" xfId="5" applyNumberFormat="1" applyFont="1" applyFill="1" applyBorder="1"/>
    <xf numFmtId="167" fontId="30" fillId="15" borderId="13" xfId="5" applyNumberFormat="1" applyFont="1" applyFill="1" applyBorder="1"/>
    <xf numFmtId="167" fontId="30" fillId="12" borderId="13" xfId="5" applyNumberFormat="1" applyFont="1" applyFill="1" applyBorder="1"/>
    <xf numFmtId="167" fontId="30" fillId="10" borderId="13" xfId="5" applyNumberFormat="1" applyFont="1" applyFill="1" applyBorder="1"/>
    <xf numFmtId="167" fontId="30" fillId="0" borderId="14" xfId="3" applyNumberFormat="1" applyFont="1" applyBorder="1"/>
    <xf numFmtId="0" fontId="14" fillId="0" borderId="0" xfId="3" applyFont="1"/>
    <xf numFmtId="0" fontId="10" fillId="19" borderId="0" xfId="3" applyFont="1" applyFill="1"/>
    <xf numFmtId="0" fontId="14" fillId="0" borderId="0" xfId="3" applyFont="1" applyAlignment="1">
      <alignment wrapText="1"/>
    </xf>
    <xf numFmtId="0" fontId="11" fillId="0" borderId="0" xfId="4" applyFont="1" applyAlignment="1">
      <alignment horizontal="right" vertical="center"/>
    </xf>
    <xf numFmtId="0" fontId="11" fillId="2" borderId="2" xfId="4" applyFont="1" applyFill="1" applyBorder="1" applyProtection="1">
      <alignment horizontal="center" vertical="center"/>
      <protection locked="0"/>
    </xf>
    <xf numFmtId="0" fontId="14" fillId="0" borderId="0" xfId="4" applyFont="1" applyAlignment="1">
      <alignment horizontal="right" vertical="center" wrapText="1"/>
    </xf>
    <xf numFmtId="0" fontId="14" fillId="0" borderId="0" xfId="4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6" fillId="0" borderId="17" xfId="3" applyBorder="1" applyAlignment="1">
      <alignment vertical="center"/>
    </xf>
    <xf numFmtId="0" fontId="25" fillId="0" borderId="18" xfId="3" applyFont="1" applyBorder="1" applyAlignment="1">
      <alignment vertical="center" wrapText="1"/>
    </xf>
    <xf numFmtId="167" fontId="30" fillId="3" borderId="12" xfId="5" applyNumberFormat="1" applyFont="1" applyFill="1" applyBorder="1" applyAlignment="1">
      <alignment horizontal="center"/>
    </xf>
    <xf numFmtId="167" fontId="30" fillId="4" borderId="13" xfId="5" applyNumberFormat="1" applyFont="1" applyFill="1" applyBorder="1" applyAlignment="1">
      <alignment horizontal="center"/>
    </xf>
    <xf numFmtId="167" fontId="30" fillId="5" borderId="13" xfId="5" applyNumberFormat="1" applyFont="1" applyFill="1" applyBorder="1" applyAlignment="1">
      <alignment horizontal="center"/>
    </xf>
    <xf numFmtId="167" fontId="30" fillId="6" borderId="13" xfId="5" applyNumberFormat="1" applyFont="1" applyFill="1" applyBorder="1" applyAlignment="1">
      <alignment horizontal="center"/>
    </xf>
    <xf numFmtId="167" fontId="30" fillId="11" borderId="13" xfId="5" applyNumberFormat="1" applyFont="1" applyFill="1" applyBorder="1" applyAlignment="1">
      <alignment horizontal="center"/>
    </xf>
    <xf numFmtId="167" fontId="30" fillId="15" borderId="13" xfId="5" applyNumberFormat="1" applyFont="1" applyFill="1" applyBorder="1" applyAlignment="1">
      <alignment horizontal="center"/>
    </xf>
    <xf numFmtId="167" fontId="30" fillId="12" borderId="13" xfId="5" applyNumberFormat="1" applyFont="1" applyFill="1" applyBorder="1" applyAlignment="1">
      <alignment horizontal="center"/>
    </xf>
    <xf numFmtId="167" fontId="30" fillId="10" borderId="13" xfId="5" applyNumberFormat="1" applyFont="1" applyFill="1" applyBorder="1" applyAlignment="1">
      <alignment horizontal="center"/>
    </xf>
    <xf numFmtId="167" fontId="30" fillId="0" borderId="14" xfId="3" applyNumberFormat="1" applyFont="1" applyBorder="1" applyAlignment="1">
      <alignment horizontal="center"/>
    </xf>
    <xf numFmtId="0" fontId="10" fillId="19" borderId="19" xfId="3" applyFont="1" applyFill="1" applyBorder="1"/>
    <xf numFmtId="0" fontId="10" fillId="19" borderId="0" xfId="3" applyFont="1" applyFill="1" applyAlignment="1">
      <alignment horizontal="center"/>
    </xf>
    <xf numFmtId="0" fontId="25" fillId="0" borderId="20" xfId="3" applyFont="1" applyBorder="1" applyAlignment="1">
      <alignment vertical="center" wrapText="1"/>
    </xf>
    <xf numFmtId="0" fontId="14" fillId="0" borderId="0" xfId="4" applyFont="1" applyAlignment="1">
      <alignment horizontal="left" vertical="center"/>
    </xf>
    <xf numFmtId="0" fontId="11" fillId="0" borderId="21" xfId="3" applyFont="1" applyBorder="1"/>
    <xf numFmtId="0" fontId="12" fillId="0" borderId="23" xfId="3" applyFont="1" applyBorder="1"/>
    <xf numFmtId="0" fontId="10" fillId="13" borderId="0" xfId="3" applyFont="1" applyFill="1"/>
    <xf numFmtId="0" fontId="10" fillId="13" borderId="0" xfId="3" applyFont="1" applyFill="1" applyAlignment="1">
      <alignment vertical="center"/>
    </xf>
    <xf numFmtId="9" fontId="10" fillId="0" borderId="0" xfId="3" applyNumberFormat="1" applyFont="1"/>
    <xf numFmtId="10" fontId="6" fillId="3" borderId="0" xfId="6" applyNumberFormat="1" applyFont="1" applyFill="1"/>
    <xf numFmtId="10" fontId="6" fillId="4" borderId="0" xfId="6" applyNumberFormat="1" applyFont="1" applyFill="1"/>
    <xf numFmtId="10" fontId="6" fillId="5" borderId="0" xfId="6" applyNumberFormat="1" applyFont="1" applyFill="1"/>
    <xf numFmtId="10" fontId="6" fillId="6" borderId="0" xfId="6" applyNumberFormat="1" applyFont="1" applyFill="1"/>
    <xf numFmtId="10" fontId="6" fillId="11" borderId="0" xfId="6" applyNumberFormat="1" applyFont="1" applyFill="1"/>
    <xf numFmtId="10" fontId="6" fillId="9" borderId="0" xfId="6" applyNumberFormat="1" applyFont="1" applyFill="1"/>
    <xf numFmtId="10" fontId="6" fillId="12" borderId="0" xfId="6" applyNumberFormat="1" applyFont="1" applyFill="1"/>
    <xf numFmtId="10" fontId="6" fillId="10" borderId="0" xfId="3" applyNumberFormat="1" applyFill="1"/>
    <xf numFmtId="10" fontId="6" fillId="0" borderId="0" xfId="6" applyNumberFormat="1" applyFont="1"/>
    <xf numFmtId="10" fontId="6" fillId="0" borderId="0" xfId="3" applyNumberFormat="1"/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1" fontId="32" fillId="0" borderId="0" xfId="0" applyNumberFormat="1" applyFont="1" applyAlignment="1">
      <alignment horizontal="right"/>
    </xf>
    <xf numFmtId="1" fontId="32" fillId="21" borderId="0" xfId="0" applyNumberFormat="1" applyFont="1" applyFill="1" applyAlignment="1">
      <alignment horizontal="right"/>
    </xf>
    <xf numFmtId="164" fontId="32" fillId="0" borderId="0" xfId="0" applyNumberFormat="1" applyFont="1" applyAlignment="1">
      <alignment horizontal="right"/>
    </xf>
    <xf numFmtId="164" fontId="32" fillId="22" borderId="0" xfId="0" applyNumberFormat="1" applyFont="1" applyFill="1" applyAlignment="1">
      <alignment horizontal="right"/>
    </xf>
    <xf numFmtId="165" fontId="32" fillId="0" borderId="0" xfId="0" applyNumberFormat="1" applyFont="1" applyAlignment="1">
      <alignment horizontal="right"/>
    </xf>
    <xf numFmtId="0" fontId="32" fillId="0" borderId="0" xfId="0" applyFont="1"/>
    <xf numFmtId="0" fontId="14" fillId="23" borderId="0" xfId="3" applyFont="1" applyFill="1" applyAlignment="1">
      <alignment horizontal="center"/>
    </xf>
    <xf numFmtId="167" fontId="30" fillId="23" borderId="12" xfId="5" applyNumberFormat="1" applyFont="1" applyFill="1" applyBorder="1"/>
    <xf numFmtId="167" fontId="30" fillId="23" borderId="12" xfId="5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16" fillId="0" borderId="25" xfId="0" applyFont="1" applyBorder="1" applyAlignment="1">
      <alignment horizontal="right"/>
    </xf>
    <xf numFmtId="1" fontId="16" fillId="0" borderId="25" xfId="0" applyNumberFormat="1" applyFont="1" applyBorder="1" applyAlignment="1">
      <alignment horizontal="right"/>
    </xf>
    <xf numFmtId="2" fontId="16" fillId="0" borderId="25" xfId="0" applyNumberFormat="1" applyFont="1" applyBorder="1" applyAlignment="1">
      <alignment horizontal="right"/>
    </xf>
    <xf numFmtId="165" fontId="16" fillId="0" borderId="25" xfId="0" applyNumberFormat="1" applyFont="1" applyBorder="1" applyAlignment="1">
      <alignment horizontal="right"/>
    </xf>
    <xf numFmtId="1" fontId="0" fillId="16" borderId="0" xfId="0" applyNumberFormat="1" applyFill="1" applyAlignment="1">
      <alignment horizontal="right"/>
    </xf>
    <xf numFmtId="2" fontId="0" fillId="16" borderId="0" xfId="0" applyNumberFormat="1" applyFill="1" applyAlignment="1">
      <alignment horizontal="right"/>
    </xf>
    <xf numFmtId="164" fontId="0" fillId="16" borderId="0" xfId="0" applyNumberFormat="1" applyFill="1" applyAlignment="1">
      <alignment horizontal="right"/>
    </xf>
    <xf numFmtId="0" fontId="0" fillId="16" borderId="0" xfId="0" applyFill="1" applyAlignment="1">
      <alignment horizontal="right"/>
    </xf>
    <xf numFmtId="0" fontId="27" fillId="0" borderId="0" xfId="3" applyFont="1" applyAlignment="1">
      <alignment horizontal="center" vertical="center" wrapText="1"/>
    </xf>
    <xf numFmtId="167" fontId="28" fillId="0" borderId="4" xfId="3" applyNumberFormat="1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44" fontId="31" fillId="0" borderId="10" xfId="2" applyFont="1" applyBorder="1" applyAlignment="1">
      <alignment horizontal="center" vertical="center" wrapText="1"/>
    </xf>
    <xf numFmtId="44" fontId="31" fillId="0" borderId="11" xfId="2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2" fillId="2" borderId="12" xfId="3" applyFont="1" applyFill="1" applyBorder="1" applyAlignment="1" applyProtection="1">
      <alignment horizontal="center"/>
      <protection locked="0"/>
    </xf>
    <xf numFmtId="0" fontId="12" fillId="2" borderId="14" xfId="3" applyFont="1" applyFill="1" applyBorder="1" applyAlignment="1" applyProtection="1">
      <alignment horizontal="center"/>
      <protection locked="0"/>
    </xf>
    <xf numFmtId="14" fontId="30" fillId="0" borderId="5" xfId="3" applyNumberFormat="1" applyFont="1" applyBorder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14" fontId="11" fillId="0" borderId="22" xfId="3" applyNumberFormat="1" applyFont="1" applyBorder="1" applyAlignment="1">
      <alignment horizontal="center"/>
    </xf>
    <xf numFmtId="0" fontId="27" fillId="0" borderId="0" xfId="4" applyFo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0" fontId="6" fillId="23" borderId="0" xfId="3" applyNumberFormat="1" applyFill="1" applyAlignment="1">
      <alignment vertical="center"/>
    </xf>
    <xf numFmtId="10" fontId="9" fillId="23" borderId="0" xfId="3" applyNumberFormat="1" applyFont="1" applyFill="1" applyAlignment="1">
      <alignment vertical="center"/>
    </xf>
  </cellXfs>
  <cellStyles count="9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2" xfId="3" xr:uid="{00000000-0005-0000-0000-000004000000}"/>
    <cellStyle name="Normal 3" xfId="7" xr:uid="{00000000-0005-0000-0000-000005000000}"/>
    <cellStyle name="Omnes Semi" xfId="4" xr:uid="{00000000-0005-0000-0000-000006000000}"/>
    <cellStyle name="Percent" xfId="8" builtinId="5"/>
    <cellStyle name="Percent 2" xfId="6" xr:uid="{00000000-0005-0000-0000-000008000000}"/>
  </cellStyles>
  <dxfs count="0"/>
  <tableStyles count="0" defaultTableStyle="TableStyleMedium9" defaultPivotStyle="PivotStyleLight16"/>
  <colors>
    <mruColors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61382</xdr:colOff>
      <xdr:row>0</xdr:row>
      <xdr:rowOff>47078</xdr:rowOff>
    </xdr:from>
    <xdr:to>
      <xdr:col>2</xdr:col>
      <xdr:colOff>277283</xdr:colOff>
      <xdr:row>1</xdr:row>
      <xdr:rowOff>415925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2" y="47078"/>
          <a:ext cx="2275418" cy="1015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84667</xdr:rowOff>
    </xdr:from>
    <xdr:to>
      <xdr:col>2</xdr:col>
      <xdr:colOff>374565</xdr:colOff>
      <xdr:row>1</xdr:row>
      <xdr:rowOff>697819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84667"/>
          <a:ext cx="2324015" cy="10364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%20SALES%20TEAM/Cookie%20Program/2016%20Cookies/SIO_Calculations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Troops"/>
      <sheetName val="Returning Troops"/>
      <sheetName val="eBudde Report"/>
    </sheetNames>
    <sheetDataSet>
      <sheetData sheetId="0"/>
      <sheetData sheetId="1">
        <row r="46">
          <cell r="A46">
            <v>0.75</v>
          </cell>
        </row>
        <row r="47">
          <cell r="A47">
            <v>0.8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Brady" refreshedDate="45260.857288425927" createdVersion="8" refreshedVersion="8" minRefreshableVersion="3" recordCount="668" xr:uid="{EC1787E9-C86A-4B0C-9000-97AFC3D86064}">
  <cacheSource type="worksheet">
    <worksheetSource ref="A5:AL673" sheet="eBudde Report"/>
  </cacheSource>
  <cacheFields count="40">
    <cacheField name="Troop" numFmtId="0">
      <sharedItems containsSemiMixedTypes="0" containsString="0" containsNumber="1" containsInteger="1" minValue="10014" maxValue="99999"/>
    </cacheField>
    <cacheField name="Area Name" numFmtId="0">
      <sharedItems count="9">
        <s v="South C"/>
        <s v="North C"/>
        <s v="North D"/>
        <s v="North A"/>
        <s v="South B"/>
        <s v="South A"/>
        <s v="North B"/>
        <s v="South D"/>
        <s v="HQ"/>
      </sharedItems>
    </cacheField>
    <cacheField name="SU Name" numFmtId="0">
      <sharedItems/>
    </cacheField>
    <cacheField name="SU #" numFmtId="0">
      <sharedItems/>
    </cacheField>
    <cacheField name="Level" numFmtId="0">
      <sharedItems count="8">
        <s v="OTHER"/>
        <s v="AMB"/>
        <s v="SR"/>
        <s v="CAD"/>
        <s v="JR"/>
        <s v="DAISY"/>
        <s v="BR"/>
        <s v="GRP"/>
      </sharedItems>
    </cacheField>
    <cacheField name="# Girls_x000a_Sellg" numFmtId="0">
      <sharedItems containsSemiMixedTypes="0" containsString="0" containsNumber="1" containsInteger="1" minValue="0" maxValue="23"/>
    </cacheField>
    <cacheField name="Initial_x000a_Sold" numFmtId="1">
      <sharedItems containsSemiMixedTypes="0" containsString="0" containsNumber="1" containsInteger="1" minValue="0" maxValue="6924"/>
    </cacheField>
    <cacheField name="Addl_x000a_Sold" numFmtId="1">
      <sharedItems containsSemiMixedTypes="0" containsString="0" containsNumber="1" containsInteger="1" minValue="-2628" maxValue="5152"/>
    </cacheField>
    <cacheField name="GOC_x000a_Sold" numFmtId="1">
      <sharedItems containsSemiMixedTypes="0" containsString="0" containsNumber="1" containsInteger="1" minValue="0" maxValue="328"/>
    </cacheField>
    <cacheField name="Total_x000a_Sold" numFmtId="1">
      <sharedItems containsSemiMixedTypes="0" containsString="0" containsNumber="1" containsInteger="1" minValue="0" maxValue="10770"/>
    </cacheField>
    <cacheField name="Total Sold Less GOC" numFmtId="1">
      <sharedItems containsSemiMixedTypes="0" containsString="0" containsNumber="1" containsInteger="1" minValue="0" maxValue="10695"/>
    </cacheField>
    <cacheField name="Pkgs /_x000a_Girl Sellg_x000a_Avg" numFmtId="2">
      <sharedItems containsSemiMixedTypes="0" containsString="0" containsNumber="1" minValue="0" maxValue="2684"/>
    </cacheField>
    <cacheField name="PGA Less GOC" numFmtId="2">
      <sharedItems containsMixedTypes="1" containsNumber="1" minValue="9" maxValue="2663"/>
    </cacheField>
    <cacheField name="Total_x000a_Sales" numFmtId="165">
      <sharedItems containsSemiMixedTypes="0" containsString="0" containsNumber="1" containsInteger="1" minValue="0" maxValue="55320"/>
    </cacheField>
    <cacheField name="Proceeds_x000a_(Simple)" numFmtId="165">
      <sharedItems containsSemiMixedTypes="0" containsString="0" containsNumber="1" minValue="0" maxValue="7000.5"/>
    </cacheField>
    <cacheField name="Proceeds_x000a_(No_x000a_Incent.)" numFmtId="165">
      <sharedItems containsSemiMixedTypes="0" containsString="0" containsNumber="1" containsInteger="1" minValue="0" maxValue="0"/>
    </cacheField>
    <cacheField name="Proceeds_x000a_(Tiered)" numFmtId="165">
      <sharedItems containsSemiMixedTypes="0" containsString="0" containsNumber="1" containsInteger="1" minValue="0" maxValue="0"/>
    </cacheField>
    <cacheField name="Proceeds_x000a_(Generic)" numFmtId="165">
      <sharedItems containsSemiMixedTypes="0" containsString="0" containsNumber="1" minValue="-2724.15" maxValue="215.4"/>
    </cacheField>
    <cacheField name="Total_x000a_Proceeds" numFmtId="165">
      <sharedItems containsSemiMixedTypes="0" containsString="0" containsNumber="1" minValue="0" maxValue="7215.9"/>
    </cacheField>
    <cacheField name="Owed to_x000a_Council" numFmtId="165">
      <sharedItems containsSemiMixedTypes="0" containsString="0" containsNumber="1" minValue="0" maxValue="48104.1"/>
    </cacheField>
    <cacheField name="Deposits" numFmtId="165">
      <sharedItems containsSemiMixedTypes="0" containsString="0" containsNumber="1" minValue="0" maxValue="46137.08"/>
    </cacheField>
    <cacheField name="Bal. Due" numFmtId="165">
      <sharedItems containsSemiMixedTypes="0" containsString="0" containsNumber="1" minValue="-677.75" maxValue="28962.1"/>
    </cacheField>
    <cacheField name="Has Bal._x000a_Due" numFmtId="0">
      <sharedItems/>
    </cacheField>
    <cacheField name="#Selling" numFmtId="0">
      <sharedItems containsSemiMixedTypes="0" containsString="0" containsNumber="1" containsInteger="1" minValue="0" maxValue="1"/>
    </cacheField>
    <cacheField name="#Not_x000a_Selling" numFmtId="0">
      <sharedItems containsSemiMixedTypes="0" containsString="0" containsNumber="1" containsInteger="1" minValue="0" maxValue="1"/>
    </cacheField>
    <cacheField name="#Troops" numFmtId="0">
      <sharedItems containsSemiMixedTypes="0" containsString="0" containsNumber="1" containsInteger="1" minValue="1" maxValue="1"/>
    </cacheField>
    <cacheField name="Troop_x000a_Active_x000a_Seller" numFmtId="0">
      <sharedItems/>
    </cacheField>
    <cacheField name="DOC_x000a_Girls Selling" numFmtId="0">
      <sharedItems containsSemiMixedTypes="0" containsString="0" containsNumber="1" containsInteger="1" minValue="0" maxValue="19"/>
    </cacheField>
    <cacheField name="DOC_x000a_Initial Sold" numFmtId="1">
      <sharedItems containsSemiMixedTypes="0" containsString="0" containsNumber="1" containsInteger="1" minValue="0" maxValue="0"/>
    </cacheField>
    <cacheField name="DOC_x000a_Additional Sold" numFmtId="1">
      <sharedItems containsSemiMixedTypes="0" containsString="0" containsNumber="1" containsInteger="1" minValue="0" maxValue="386"/>
    </cacheField>
    <cacheField name="DOC_x000a_GOC Initial Sold" numFmtId="0">
      <sharedItems containsSemiMixedTypes="0" containsString="0" containsNumber="1" containsInteger="1" minValue="0" maxValue="0"/>
    </cacheField>
    <cacheField name="DOC_x000a_GOC Additional Sold" numFmtId="0">
      <sharedItems containsSemiMixedTypes="0" containsString="0" containsNumber="1" containsInteger="1" minValue="0" maxValue="202"/>
    </cacheField>
    <cacheField name="DOC_x000a_GOC Sold" numFmtId="1">
      <sharedItems containsSemiMixedTypes="0" containsString="0" containsNumber="1" containsInteger="1" minValue="0" maxValue="202"/>
    </cacheField>
    <cacheField name="DOC_x000a_Delivered" numFmtId="0">
      <sharedItems containsSemiMixedTypes="0" containsString="0" containsNumber="1" containsInteger="1" minValue="0" maxValue="3481"/>
    </cacheField>
    <cacheField name="DOC_x000a_PGA Selling" numFmtId="2">
      <sharedItems containsSemiMixedTypes="0" containsString="0" containsNumber="1" minValue="0" maxValue="1368"/>
    </cacheField>
    <cacheField name="DOC_x000a_Total Sold" numFmtId="1">
      <sharedItems containsSemiMixedTypes="0" containsString="0" containsNumber="1" containsInteger="1" minValue="0" maxValue="3734"/>
    </cacheField>
    <cacheField name="DOC_x000a_Total Sales" numFmtId="165">
      <sharedItems containsSemiMixedTypes="0" containsString="0" containsNumber="1" containsInteger="1" minValue="0" maxValue="19142"/>
    </cacheField>
    <cacheField name="DOC_x000a_Deposits" numFmtId="165">
      <sharedItems containsNonDate="0" containsString="0" containsBlank="1"/>
    </cacheField>
    <cacheField name="Field1" numFmtId="0" formula="'Total Sold Less GOC'/'# Girls_x000a_Sellg'" databaseField="0"/>
    <cacheField name="Field2" numFmtId="0" formula="'Total Sold Less GOC'/'# Girls_x000a_Sellg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8">
  <r>
    <n v="40251"/>
    <x v="0"/>
    <s v="ABC Hills"/>
    <s v="470"/>
    <x v="0"/>
    <n v="7"/>
    <n v="1800"/>
    <n v="812"/>
    <n v="16"/>
    <n v="2628"/>
    <n v="2612"/>
    <n v="375.42860000000002"/>
    <n v="373.1"/>
    <n v="13578"/>
    <n v="1708.2"/>
    <n v="0"/>
    <n v="0"/>
    <n v="0"/>
    <n v="1708.2"/>
    <n v="11869.8"/>
    <n v="11869.8"/>
    <n v="0"/>
    <s v="no"/>
    <n v="1"/>
    <n v="0"/>
    <n v="1"/>
    <s v="yes"/>
    <n v="6"/>
    <n v="0"/>
    <n v="44"/>
    <n v="0"/>
    <n v="1"/>
    <n v="1"/>
    <n v="572"/>
    <n v="102.83329999999999"/>
    <n v="617"/>
    <n v="3194"/>
    <m/>
  </r>
  <r>
    <n v="41802"/>
    <x v="0"/>
    <s v="ABC Hills"/>
    <s v="470"/>
    <x v="0"/>
    <n v="18"/>
    <n v="4500"/>
    <n v="2320"/>
    <n v="49"/>
    <n v="6869"/>
    <n v="6820"/>
    <n v="381.61110000000002"/>
    <n v="378.9"/>
    <n v="35061"/>
    <n v="4464.8500000000004"/>
    <n v="0"/>
    <n v="0"/>
    <n v="0"/>
    <n v="4464.8500000000004"/>
    <n v="30596.15"/>
    <n v="30596.15"/>
    <n v="0"/>
    <s v="no"/>
    <n v="1"/>
    <n v="0"/>
    <n v="1"/>
    <s v="yes"/>
    <n v="12"/>
    <n v="0"/>
    <n v="212"/>
    <n v="0"/>
    <n v="33"/>
    <n v="33"/>
    <n v="413"/>
    <n v="54.833300000000001"/>
    <n v="658"/>
    <n v="3354"/>
    <m/>
  </r>
  <r>
    <n v="41803"/>
    <x v="0"/>
    <s v="ABC Hills"/>
    <s v="470"/>
    <x v="0"/>
    <n v="11"/>
    <n v="0"/>
    <n v="2689"/>
    <n v="0"/>
    <n v="2689"/>
    <n v="2689"/>
    <n v="244.4545"/>
    <n v="244.5"/>
    <n v="13786"/>
    <n v="1747.85"/>
    <n v="0"/>
    <n v="0"/>
    <n v="0"/>
    <n v="1747.85"/>
    <n v="12038.15"/>
    <n v="12038.15"/>
    <n v="0"/>
    <s v="no"/>
    <n v="1"/>
    <n v="0"/>
    <n v="1"/>
    <s v="yes"/>
    <n v="0"/>
    <n v="0"/>
    <n v="0"/>
    <n v="0"/>
    <n v="0"/>
    <n v="0"/>
    <n v="6"/>
    <n v="0"/>
    <n v="6"/>
    <n v="31"/>
    <m/>
  </r>
  <r>
    <n v="50462"/>
    <x v="0"/>
    <s v="ABC Hills"/>
    <s v="470"/>
    <x v="0"/>
    <n v="10"/>
    <n v="1356"/>
    <n v="1491"/>
    <n v="34"/>
    <n v="2881"/>
    <n v="2847"/>
    <n v="288.10000000000002"/>
    <n v="284.7"/>
    <n v="14683"/>
    <n v="1872.65"/>
    <n v="0"/>
    <n v="0"/>
    <n v="0"/>
    <n v="1872.65"/>
    <n v="12810.35"/>
    <n v="12810.35"/>
    <n v="0"/>
    <s v="no"/>
    <n v="1"/>
    <n v="0"/>
    <n v="1"/>
    <s v="yes"/>
    <n v="4"/>
    <n v="0"/>
    <n v="46"/>
    <n v="0"/>
    <n v="1"/>
    <n v="1"/>
    <n v="307"/>
    <n v="88.5"/>
    <n v="354"/>
    <n v="1806"/>
    <m/>
  </r>
  <r>
    <n v="90470"/>
    <x v="0"/>
    <s v="ABC Hills"/>
    <s v="47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112"/>
    <x v="1"/>
    <s v="Aberdeen"/>
    <s v="402"/>
    <x v="1"/>
    <n v="3"/>
    <n v="1068"/>
    <n v="640"/>
    <n v="58"/>
    <n v="1766"/>
    <n v="1708"/>
    <n v="588.66669999999999"/>
    <n v="569.29999999999995"/>
    <n v="8970"/>
    <n v="1147.9000000000001"/>
    <n v="0"/>
    <n v="0"/>
    <n v="35.32"/>
    <n v="1183.22"/>
    <n v="7786.78"/>
    <n v="7786.78"/>
    <n v="0"/>
    <s v="no"/>
    <n v="1"/>
    <n v="0"/>
    <n v="1"/>
    <s v="yes"/>
    <n v="3"/>
    <n v="0"/>
    <n v="10"/>
    <n v="0"/>
    <n v="34"/>
    <n v="34"/>
    <n v="268"/>
    <n v="104"/>
    <n v="312"/>
    <n v="1583"/>
    <m/>
  </r>
  <r>
    <n v="40118"/>
    <x v="1"/>
    <s v="Aberdeen"/>
    <s v="402"/>
    <x v="2"/>
    <n v="2"/>
    <n v="972"/>
    <n v="30"/>
    <n v="5"/>
    <n v="1007"/>
    <n v="1002"/>
    <n v="503.5"/>
    <n v="501"/>
    <n v="5123"/>
    <n v="654.54999999999995"/>
    <n v="0"/>
    <n v="0"/>
    <n v="20.14"/>
    <n v="674.69"/>
    <n v="4448.3100000000004"/>
    <n v="4448.3100000000004"/>
    <n v="0"/>
    <s v="no"/>
    <n v="1"/>
    <n v="0"/>
    <n v="1"/>
    <s v="yes"/>
    <n v="2"/>
    <n v="0"/>
    <n v="55"/>
    <n v="0"/>
    <n v="5"/>
    <n v="5"/>
    <n v="249"/>
    <n v="154.5"/>
    <n v="309"/>
    <n v="1582"/>
    <m/>
  </r>
  <r>
    <n v="40137"/>
    <x v="1"/>
    <s v="Aberdeen"/>
    <s v="402"/>
    <x v="3"/>
    <n v="3"/>
    <n v="1224"/>
    <n v="378"/>
    <n v="47"/>
    <n v="1649"/>
    <n v="1602"/>
    <n v="549.66669999999999"/>
    <n v="534"/>
    <n v="8381"/>
    <n v="1071.8499999999999"/>
    <n v="0"/>
    <n v="0"/>
    <n v="32.979999999999997"/>
    <n v="1104.83"/>
    <n v="7276.17"/>
    <n v="7276.17"/>
    <n v="0"/>
    <s v="no"/>
    <n v="1"/>
    <n v="0"/>
    <n v="1"/>
    <s v="yes"/>
    <n v="3"/>
    <n v="0"/>
    <n v="27"/>
    <n v="0"/>
    <n v="17"/>
    <n v="17"/>
    <n v="172"/>
    <n v="72"/>
    <n v="216"/>
    <n v="1103"/>
    <m/>
  </r>
  <r>
    <n v="40141"/>
    <x v="1"/>
    <s v="Aberdeen"/>
    <s v="402"/>
    <x v="1"/>
    <n v="1"/>
    <n v="504"/>
    <n v="101"/>
    <n v="0"/>
    <n v="605"/>
    <n v="605"/>
    <n v="605"/>
    <n v="605"/>
    <n v="3073"/>
    <n v="393.25"/>
    <n v="0"/>
    <n v="0"/>
    <n v="0"/>
    <n v="393.25"/>
    <n v="2679.75"/>
    <n v="2679.75"/>
    <n v="0"/>
    <s v="no"/>
    <n v="1"/>
    <n v="0"/>
    <n v="1"/>
    <s v="yes"/>
    <n v="1"/>
    <n v="0"/>
    <n v="12"/>
    <n v="0"/>
    <n v="0"/>
    <n v="0"/>
    <n v="109"/>
    <n v="121"/>
    <n v="121"/>
    <n v="614"/>
    <m/>
  </r>
  <r>
    <n v="40186"/>
    <x v="1"/>
    <s v="Aberdeen"/>
    <s v="402"/>
    <x v="3"/>
    <n v="4"/>
    <n v="1200"/>
    <n v="194"/>
    <n v="16"/>
    <n v="1410"/>
    <n v="1394"/>
    <n v="352.5"/>
    <n v="348.5"/>
    <n v="7215"/>
    <n v="916.5"/>
    <n v="0"/>
    <n v="0"/>
    <n v="28.2"/>
    <n v="944.7"/>
    <n v="6270.3"/>
    <n v="6270.3"/>
    <n v="0"/>
    <s v="no"/>
    <n v="1"/>
    <n v="0"/>
    <n v="1"/>
    <s v="yes"/>
    <n v="4"/>
    <n v="0"/>
    <n v="41"/>
    <n v="0"/>
    <n v="16"/>
    <n v="16"/>
    <n v="472"/>
    <n v="132.25"/>
    <n v="529"/>
    <n v="2733"/>
    <m/>
  </r>
  <r>
    <n v="40247"/>
    <x v="1"/>
    <s v="Aberdeen"/>
    <s v="402"/>
    <x v="0"/>
    <n v="3"/>
    <n v="672"/>
    <n v="-51"/>
    <n v="3"/>
    <n v="624"/>
    <n v="621"/>
    <n v="208"/>
    <n v="207"/>
    <n v="3172"/>
    <n v="405.6"/>
    <n v="0"/>
    <n v="0"/>
    <n v="12.48"/>
    <n v="418.08"/>
    <n v="2753.92"/>
    <n v="2753.92"/>
    <n v="0"/>
    <s v="no"/>
    <n v="1"/>
    <n v="0"/>
    <n v="1"/>
    <s v="yes"/>
    <n v="1"/>
    <n v="0"/>
    <n v="0"/>
    <n v="0"/>
    <n v="3"/>
    <n v="3"/>
    <n v="53"/>
    <n v="56"/>
    <n v="56"/>
    <n v="282"/>
    <m/>
  </r>
  <r>
    <n v="40249"/>
    <x v="1"/>
    <s v="Aberdeen"/>
    <s v="402"/>
    <x v="0"/>
    <n v="5"/>
    <n v="1992"/>
    <n v="569"/>
    <n v="49"/>
    <n v="2610"/>
    <n v="2561"/>
    <n v="522"/>
    <n v="512.20000000000005"/>
    <n v="13397"/>
    <n v="1696.5"/>
    <n v="0"/>
    <n v="0"/>
    <n v="52.2"/>
    <n v="1748.7"/>
    <n v="11648.3"/>
    <n v="11648.3"/>
    <n v="0"/>
    <s v="no"/>
    <n v="1"/>
    <n v="0"/>
    <n v="1"/>
    <s v="yes"/>
    <n v="5"/>
    <n v="0"/>
    <n v="83"/>
    <n v="0"/>
    <n v="45"/>
    <n v="45"/>
    <n v="660"/>
    <n v="157.6"/>
    <n v="788"/>
    <n v="4065"/>
    <m/>
  </r>
  <r>
    <n v="40601"/>
    <x v="1"/>
    <s v="Aberdeen"/>
    <s v="402"/>
    <x v="0"/>
    <n v="5"/>
    <n v="1680"/>
    <n v="203"/>
    <n v="10"/>
    <n v="1893"/>
    <n v="1883"/>
    <n v="378.6"/>
    <n v="376.6"/>
    <n v="9675"/>
    <n v="1230.45"/>
    <n v="0"/>
    <n v="0"/>
    <n v="0"/>
    <n v="1230.45"/>
    <n v="8444.5499999999993"/>
    <n v="8444.5499999999993"/>
    <n v="0"/>
    <s v="no"/>
    <n v="1"/>
    <n v="0"/>
    <n v="1"/>
    <s v="yes"/>
    <n v="2"/>
    <n v="0"/>
    <n v="0"/>
    <n v="0"/>
    <n v="10"/>
    <n v="10"/>
    <n v="189"/>
    <n v="99.5"/>
    <n v="199"/>
    <n v="1020"/>
    <m/>
  </r>
  <r>
    <n v="40740"/>
    <x v="1"/>
    <s v="Aberdeen"/>
    <s v="402"/>
    <x v="0"/>
    <n v="8"/>
    <n v="2244"/>
    <n v="564"/>
    <n v="34"/>
    <n v="2842"/>
    <n v="2808"/>
    <n v="355.25"/>
    <n v="351"/>
    <n v="14470"/>
    <n v="1847.3"/>
    <n v="0"/>
    <n v="0"/>
    <n v="56.84"/>
    <n v="1904.14"/>
    <n v="12565.86"/>
    <n v="12565.86"/>
    <n v="0"/>
    <s v="no"/>
    <n v="1"/>
    <n v="0"/>
    <n v="1"/>
    <s v="yes"/>
    <n v="2"/>
    <n v="0"/>
    <n v="24"/>
    <n v="0"/>
    <n v="21"/>
    <n v="21"/>
    <n v="113"/>
    <n v="79"/>
    <n v="158"/>
    <n v="808"/>
    <m/>
  </r>
  <r>
    <n v="40749"/>
    <x v="1"/>
    <s v="Aberdeen"/>
    <s v="402"/>
    <x v="4"/>
    <n v="9"/>
    <n v="3048"/>
    <n v="251"/>
    <n v="1"/>
    <n v="3300"/>
    <n v="3299"/>
    <n v="366.66669999999999"/>
    <n v="366.6"/>
    <n v="16981"/>
    <n v="2145"/>
    <n v="0"/>
    <n v="0"/>
    <n v="66"/>
    <n v="2211"/>
    <n v="14770"/>
    <n v="14770"/>
    <n v="0"/>
    <s v="no"/>
    <n v="1"/>
    <n v="0"/>
    <n v="1"/>
    <s v="yes"/>
    <n v="5"/>
    <n v="0"/>
    <n v="105"/>
    <n v="0"/>
    <n v="1"/>
    <n v="1"/>
    <n v="501"/>
    <n v="121.4"/>
    <n v="607"/>
    <n v="3090"/>
    <m/>
  </r>
  <r>
    <n v="40904"/>
    <x v="1"/>
    <s v="Aberdeen"/>
    <s v="402"/>
    <x v="4"/>
    <n v="8"/>
    <n v="2304"/>
    <n v="983"/>
    <n v="0"/>
    <n v="3287"/>
    <n v="3287"/>
    <n v="410.875"/>
    <n v="410.9"/>
    <n v="16845"/>
    <n v="2136.5500000000002"/>
    <n v="0"/>
    <n v="0"/>
    <n v="0"/>
    <n v="2136.5500000000002"/>
    <n v="14708.45"/>
    <n v="14708.45"/>
    <n v="0"/>
    <s v="no"/>
    <n v="1"/>
    <n v="0"/>
    <n v="1"/>
    <s v="yes"/>
    <n v="3"/>
    <n v="0"/>
    <n v="12"/>
    <n v="0"/>
    <n v="0"/>
    <n v="0"/>
    <n v="193"/>
    <n v="68.333299999999994"/>
    <n v="205"/>
    <n v="1056"/>
    <m/>
  </r>
  <r>
    <n v="41219"/>
    <x v="1"/>
    <s v="Aberdeen"/>
    <s v="402"/>
    <x v="0"/>
    <n v="13"/>
    <n v="3516"/>
    <n v="1483"/>
    <n v="85"/>
    <n v="5084"/>
    <n v="4999"/>
    <n v="391.07690000000002"/>
    <n v="384.5"/>
    <n v="25959"/>
    <n v="3304.6"/>
    <n v="0"/>
    <n v="0"/>
    <n v="101.68"/>
    <n v="3406.28"/>
    <n v="22552.720000000001"/>
    <n v="22552.720000000001"/>
    <n v="0"/>
    <s v="no"/>
    <n v="1"/>
    <n v="0"/>
    <n v="1"/>
    <s v="yes"/>
    <n v="12"/>
    <n v="0"/>
    <n v="113"/>
    <n v="0"/>
    <n v="34"/>
    <n v="34"/>
    <n v="1314"/>
    <n v="121.75"/>
    <n v="1461"/>
    <n v="7477"/>
    <m/>
  </r>
  <r>
    <n v="41318"/>
    <x v="1"/>
    <s v="Aberdeen"/>
    <s v="402"/>
    <x v="4"/>
    <n v="9"/>
    <n v="1656"/>
    <n v="582"/>
    <n v="18"/>
    <n v="2256"/>
    <n v="2238"/>
    <n v="250.66669999999999"/>
    <n v="248.7"/>
    <n v="11514"/>
    <n v="1466.4"/>
    <n v="0"/>
    <n v="0"/>
    <n v="45.12"/>
    <n v="1511.52"/>
    <n v="10002.48"/>
    <n v="10002.48"/>
    <n v="0"/>
    <s v="no"/>
    <n v="1"/>
    <n v="0"/>
    <n v="1"/>
    <s v="yes"/>
    <n v="8"/>
    <n v="0"/>
    <n v="54"/>
    <n v="0"/>
    <n v="18"/>
    <n v="18"/>
    <n v="582"/>
    <n v="81.75"/>
    <n v="654"/>
    <n v="3349"/>
    <m/>
  </r>
  <r>
    <n v="44025"/>
    <x v="1"/>
    <s v="Aberdeen"/>
    <s v="40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10"/>
    <x v="1"/>
    <s v="Aberdeen"/>
    <s v="40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16"/>
    <x v="1"/>
    <s v="Aberdeen"/>
    <s v="402"/>
    <x v="5"/>
    <n v="6"/>
    <n v="840"/>
    <n v="832"/>
    <n v="7"/>
    <n v="1679"/>
    <n v="1672"/>
    <n v="279.83330000000001"/>
    <n v="278.7"/>
    <n v="8594"/>
    <n v="1091.3499999999999"/>
    <n v="0"/>
    <n v="0"/>
    <n v="33.58"/>
    <n v="1124.93"/>
    <n v="7469.07"/>
    <n v="7469.07"/>
    <n v="0"/>
    <s v="no"/>
    <n v="1"/>
    <n v="0"/>
    <n v="1"/>
    <s v="yes"/>
    <n v="4"/>
    <n v="0"/>
    <n v="10"/>
    <n v="0"/>
    <n v="7"/>
    <n v="7"/>
    <n v="620"/>
    <n v="159.25"/>
    <n v="637"/>
    <n v="3268"/>
    <m/>
  </r>
  <r>
    <n v="50718"/>
    <x v="1"/>
    <s v="Aberdeen"/>
    <s v="402"/>
    <x v="6"/>
    <n v="7"/>
    <n v="1488"/>
    <n v="384"/>
    <n v="13"/>
    <n v="1885"/>
    <n v="1872"/>
    <n v="269.28570000000002"/>
    <n v="267.39999999999998"/>
    <n v="9679"/>
    <n v="1225.25"/>
    <n v="0"/>
    <n v="0"/>
    <n v="0"/>
    <n v="1225.25"/>
    <n v="8453.75"/>
    <n v="8453.75"/>
    <n v="0"/>
    <s v="no"/>
    <n v="1"/>
    <n v="0"/>
    <n v="1"/>
    <s v="yes"/>
    <n v="6"/>
    <n v="0"/>
    <n v="38"/>
    <n v="0"/>
    <n v="13"/>
    <n v="13"/>
    <n v="760"/>
    <n v="135.16669999999999"/>
    <n v="811"/>
    <n v="4162"/>
    <m/>
  </r>
  <r>
    <n v="50719"/>
    <x v="1"/>
    <s v="Aberdeen"/>
    <s v="402"/>
    <x v="0"/>
    <n v="5"/>
    <n v="1260"/>
    <n v="-278"/>
    <n v="8"/>
    <n v="990"/>
    <n v="982"/>
    <n v="198"/>
    <n v="196.4"/>
    <n v="5063"/>
    <n v="643.5"/>
    <n v="0"/>
    <n v="0"/>
    <n v="0"/>
    <n v="643.5"/>
    <n v="4419.5"/>
    <n v="4419.5"/>
    <n v="0"/>
    <s v="no"/>
    <n v="1"/>
    <n v="0"/>
    <n v="1"/>
    <s v="yes"/>
    <n v="5"/>
    <n v="0"/>
    <n v="27"/>
    <n v="0"/>
    <n v="0"/>
    <n v="0"/>
    <n v="195"/>
    <n v="44.4"/>
    <n v="222"/>
    <n v="1133"/>
    <m/>
  </r>
  <r>
    <n v="50726"/>
    <x v="1"/>
    <s v="Aberdeen"/>
    <s v="402"/>
    <x v="5"/>
    <n v="11"/>
    <n v="0"/>
    <n v="1859"/>
    <n v="0"/>
    <n v="1859"/>
    <n v="1859"/>
    <n v="169"/>
    <n v="169"/>
    <n v="9547"/>
    <n v="1208.3499999999999"/>
    <n v="0"/>
    <n v="0"/>
    <n v="0"/>
    <n v="1208.3499999999999"/>
    <n v="8338.65"/>
    <n v="8338.65"/>
    <n v="0"/>
    <s v="no"/>
    <n v="1"/>
    <n v="0"/>
    <n v="1"/>
    <s v="yes"/>
    <n v="3"/>
    <n v="0"/>
    <n v="26"/>
    <n v="0"/>
    <n v="0"/>
    <n v="0"/>
    <n v="20"/>
    <n v="15.333299999999999"/>
    <n v="46"/>
    <n v="234"/>
    <m/>
  </r>
  <r>
    <n v="50740"/>
    <x v="1"/>
    <s v="Aberdeen"/>
    <s v="402"/>
    <x v="5"/>
    <n v="8"/>
    <n v="1164"/>
    <n v="1149"/>
    <n v="24"/>
    <n v="2337"/>
    <n v="2313"/>
    <n v="292.125"/>
    <n v="289.10000000000002"/>
    <n v="11913"/>
    <n v="1519.05"/>
    <n v="0"/>
    <n v="0"/>
    <n v="0"/>
    <n v="1519.05"/>
    <n v="10393.950000000001"/>
    <n v="10393.950000000001"/>
    <n v="0"/>
    <s v="no"/>
    <n v="1"/>
    <n v="0"/>
    <n v="1"/>
    <s v="yes"/>
    <n v="7"/>
    <n v="0"/>
    <n v="103"/>
    <n v="0"/>
    <n v="24"/>
    <n v="24"/>
    <n v="749"/>
    <n v="125.1429"/>
    <n v="876"/>
    <n v="4472"/>
    <m/>
  </r>
  <r>
    <n v="50741"/>
    <x v="1"/>
    <s v="Aberdeen"/>
    <s v="402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42"/>
    <x v="1"/>
    <s v="Aberdeen"/>
    <s v="402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43"/>
    <x v="1"/>
    <s v="Aberdeen"/>
    <s v="40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402"/>
    <x v="1"/>
    <s v="Aberdeen"/>
    <s v="402"/>
    <x v="0"/>
    <n v="1"/>
    <n v="264"/>
    <n v="142"/>
    <n v="20"/>
    <n v="426"/>
    <n v="406"/>
    <n v="426"/>
    <n v="406"/>
    <n v="2163"/>
    <n v="276.89999999999998"/>
    <n v="0"/>
    <n v="0"/>
    <n v="-276.89999999999998"/>
    <n v="0"/>
    <n v="2163"/>
    <n v="325"/>
    <n v="1838"/>
    <s v="yes"/>
    <n v="1"/>
    <n v="0"/>
    <n v="1"/>
    <s v="yes"/>
    <n v="1"/>
    <n v="0"/>
    <n v="0"/>
    <n v="0"/>
    <n v="20"/>
    <n v="20"/>
    <n v="45"/>
    <n v="65"/>
    <n v="65"/>
    <n v="325"/>
    <m/>
  </r>
  <r>
    <n v="40233"/>
    <x v="0"/>
    <s v="Amour / Platte"/>
    <s v="453"/>
    <x v="0"/>
    <n v="8"/>
    <n v="948"/>
    <n v="330"/>
    <n v="8"/>
    <n v="1286"/>
    <n v="1278"/>
    <n v="160.75"/>
    <n v="159.80000000000001"/>
    <n v="6635"/>
    <n v="835.9"/>
    <n v="0"/>
    <n v="0"/>
    <n v="0"/>
    <n v="835.9"/>
    <n v="5799.1"/>
    <n v="5799.1"/>
    <n v="0"/>
    <s v="no"/>
    <n v="1"/>
    <n v="0"/>
    <n v="1"/>
    <s v="yes"/>
    <n v="2"/>
    <n v="0"/>
    <n v="10"/>
    <n v="0"/>
    <n v="8"/>
    <n v="8"/>
    <n v="17"/>
    <n v="17.5"/>
    <n v="35"/>
    <n v="176"/>
    <m/>
  </r>
  <r>
    <n v="40704"/>
    <x v="0"/>
    <s v="Amour / Platte"/>
    <s v="453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705"/>
    <x v="0"/>
    <s v="Amour / Platte"/>
    <s v="453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453"/>
    <x v="0"/>
    <s v="Amour / Platte"/>
    <s v="45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627"/>
    <x v="2"/>
    <s v="Barnes County"/>
    <s v="271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1027"/>
    <x v="2"/>
    <s v="Barnes County"/>
    <s v="271"/>
    <x v="0"/>
    <n v="13"/>
    <n v="3012"/>
    <n v="1694"/>
    <n v="35"/>
    <n v="4741"/>
    <n v="4706"/>
    <n v="364.69229999999999"/>
    <n v="362"/>
    <n v="24223"/>
    <n v="3081.65"/>
    <n v="0"/>
    <n v="0"/>
    <n v="0"/>
    <n v="3081.65"/>
    <n v="21141.35"/>
    <n v="21141.35"/>
    <n v="0"/>
    <s v="no"/>
    <n v="1"/>
    <n v="0"/>
    <n v="1"/>
    <s v="yes"/>
    <n v="10"/>
    <n v="0"/>
    <n v="118"/>
    <n v="0"/>
    <n v="35"/>
    <n v="35"/>
    <n v="542"/>
    <n v="69.5"/>
    <n v="695"/>
    <n v="3544"/>
    <m/>
  </r>
  <r>
    <n v="90271"/>
    <x v="2"/>
    <s v="Barnes County"/>
    <s v="271"/>
    <x v="0"/>
    <n v="1"/>
    <n v="0"/>
    <n v="123"/>
    <n v="2"/>
    <n v="125"/>
    <n v="123"/>
    <n v="125"/>
    <n v="123"/>
    <n v="643"/>
    <n v="81.25"/>
    <n v="0"/>
    <n v="0"/>
    <n v="-81.25"/>
    <n v="0"/>
    <n v="643"/>
    <n v="643"/>
    <n v="0"/>
    <s v="no"/>
    <n v="1"/>
    <n v="0"/>
    <n v="1"/>
    <s v="yes"/>
    <n v="1"/>
    <n v="0"/>
    <n v="0"/>
    <n v="0"/>
    <n v="2"/>
    <n v="2"/>
    <n v="123"/>
    <n v="125"/>
    <n v="125"/>
    <n v="643"/>
    <m/>
  </r>
  <r>
    <n v="10026"/>
    <x v="3"/>
    <s v="Bottineau"/>
    <s v="101"/>
    <x v="0"/>
    <n v="1"/>
    <n v="372"/>
    <n v="207"/>
    <n v="0"/>
    <n v="579"/>
    <n v="579"/>
    <n v="579"/>
    <n v="579"/>
    <n v="2949"/>
    <n v="376.35"/>
    <n v="0"/>
    <n v="0"/>
    <n v="11.58"/>
    <n v="387.93"/>
    <n v="2561.0700000000002"/>
    <n v="2561.070000000000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10048"/>
    <x v="3"/>
    <s v="Bottineau"/>
    <s v="101"/>
    <x v="3"/>
    <n v="5"/>
    <n v="1920"/>
    <n v="41"/>
    <n v="4"/>
    <n v="1965"/>
    <n v="1961"/>
    <n v="393"/>
    <n v="392.2"/>
    <n v="9996"/>
    <n v="1277.25"/>
    <n v="0"/>
    <n v="0"/>
    <n v="0"/>
    <n v="1277.25"/>
    <n v="8718.75"/>
    <n v="8718.75"/>
    <n v="0"/>
    <s v="no"/>
    <n v="1"/>
    <n v="0"/>
    <n v="1"/>
    <s v="yes"/>
    <n v="1"/>
    <n v="0"/>
    <n v="41"/>
    <n v="0"/>
    <n v="4"/>
    <n v="4"/>
    <n v="4"/>
    <n v="49"/>
    <n v="49"/>
    <n v="249"/>
    <m/>
  </r>
  <r>
    <n v="10309"/>
    <x v="3"/>
    <s v="Bottineau"/>
    <s v="101"/>
    <x v="5"/>
    <n v="9"/>
    <n v="1248"/>
    <n v="8"/>
    <n v="6"/>
    <n v="1262"/>
    <n v="1256"/>
    <n v="140.22219999999999"/>
    <n v="139.6"/>
    <n v="6442"/>
    <n v="820.3"/>
    <n v="0"/>
    <n v="0"/>
    <n v="25.24"/>
    <n v="845.54"/>
    <n v="5596.46"/>
    <n v="5596.46"/>
    <n v="0"/>
    <s v="no"/>
    <n v="1"/>
    <n v="0"/>
    <n v="1"/>
    <s v="yes"/>
    <n v="2"/>
    <n v="0"/>
    <n v="8"/>
    <n v="0"/>
    <n v="6"/>
    <n v="6"/>
    <n v="4"/>
    <n v="9"/>
    <n v="18"/>
    <n v="90"/>
    <m/>
  </r>
  <r>
    <n v="90101"/>
    <x v="3"/>
    <s v="Bottineau"/>
    <s v="101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1214"/>
    <x v="1"/>
    <s v="Bowdle / Ipswich"/>
    <s v="405"/>
    <x v="0"/>
    <n v="11"/>
    <n v="0"/>
    <n v="1017"/>
    <n v="1"/>
    <n v="1018"/>
    <n v="1017"/>
    <n v="92.545500000000004"/>
    <n v="92.5"/>
    <n v="5208"/>
    <n v="661.7"/>
    <n v="0"/>
    <n v="0"/>
    <n v="0"/>
    <n v="661.7"/>
    <n v="4546.3"/>
    <n v="4546.3"/>
    <n v="0"/>
    <s v="no"/>
    <n v="1"/>
    <n v="0"/>
    <n v="1"/>
    <s v="yes"/>
    <n v="1"/>
    <n v="0"/>
    <n v="0"/>
    <n v="0"/>
    <n v="0"/>
    <n v="0"/>
    <n v="55"/>
    <n v="55"/>
    <n v="55"/>
    <n v="278"/>
    <m/>
  </r>
  <r>
    <n v="90405"/>
    <x v="1"/>
    <s v="Bowdle / Ipswich"/>
    <s v="405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58"/>
    <x v="0"/>
    <s v="Brandon"/>
    <s v="492"/>
    <x v="2"/>
    <n v="2"/>
    <n v="552"/>
    <n v="478"/>
    <n v="0"/>
    <n v="1030"/>
    <n v="1030"/>
    <n v="515"/>
    <n v="515"/>
    <n v="5245"/>
    <n v="669.5"/>
    <n v="0"/>
    <n v="0"/>
    <n v="0"/>
    <n v="669.5"/>
    <n v="4575.5"/>
    <n v="4575.5"/>
    <n v="0"/>
    <s v="no"/>
    <n v="1"/>
    <n v="0"/>
    <n v="1"/>
    <s v="yes"/>
    <n v="2"/>
    <n v="0"/>
    <n v="14"/>
    <n v="0"/>
    <n v="0"/>
    <n v="0"/>
    <n v="345"/>
    <n v="179.5"/>
    <n v="359"/>
    <n v="1834"/>
    <m/>
  </r>
  <r>
    <n v="40219"/>
    <x v="0"/>
    <s v="Brandon"/>
    <s v="492"/>
    <x v="3"/>
    <n v="9"/>
    <n v="3720"/>
    <n v="1477"/>
    <n v="178"/>
    <n v="5375"/>
    <n v="5197"/>
    <n v="597.22220000000004"/>
    <n v="577.4"/>
    <n v="27436"/>
    <n v="3493.75"/>
    <n v="0"/>
    <n v="0"/>
    <n v="107.5"/>
    <n v="3601.25"/>
    <n v="23834.75"/>
    <n v="23834.75"/>
    <n v="0"/>
    <s v="no"/>
    <n v="1"/>
    <n v="0"/>
    <n v="1"/>
    <s v="yes"/>
    <n v="7"/>
    <n v="0"/>
    <n v="252"/>
    <n v="0"/>
    <n v="119"/>
    <n v="119"/>
    <n v="2217"/>
    <n v="369.71429999999998"/>
    <n v="2588"/>
    <n v="13212"/>
    <m/>
  </r>
  <r>
    <n v="40243"/>
    <x v="0"/>
    <s v="Brandon"/>
    <s v="492"/>
    <x v="3"/>
    <n v="10"/>
    <n v="2328"/>
    <n v="807"/>
    <n v="31"/>
    <n v="3166"/>
    <n v="3135"/>
    <n v="316.60000000000002"/>
    <n v="313.5"/>
    <n v="16183"/>
    <n v="2057.9"/>
    <n v="0"/>
    <n v="0"/>
    <n v="63.32"/>
    <n v="2121.2199999999998"/>
    <n v="14061.78"/>
    <n v="14061.78"/>
    <n v="0"/>
    <s v="no"/>
    <n v="1"/>
    <n v="0"/>
    <n v="1"/>
    <s v="yes"/>
    <n v="8"/>
    <n v="0"/>
    <n v="21"/>
    <n v="0"/>
    <n v="20"/>
    <n v="20"/>
    <n v="842"/>
    <n v="110.375"/>
    <n v="883"/>
    <n v="4529"/>
    <m/>
  </r>
  <r>
    <n v="40703"/>
    <x v="0"/>
    <s v="Brandon"/>
    <s v="492"/>
    <x v="4"/>
    <n v="7"/>
    <n v="1920"/>
    <n v="389"/>
    <n v="13"/>
    <n v="2322"/>
    <n v="2309"/>
    <n v="331.71429999999998"/>
    <n v="329.9"/>
    <n v="11877"/>
    <n v="1509.3"/>
    <n v="0"/>
    <n v="0"/>
    <n v="46.44"/>
    <n v="1555.74"/>
    <n v="10321.26"/>
    <n v="10321.26"/>
    <n v="0"/>
    <s v="no"/>
    <n v="1"/>
    <n v="0"/>
    <n v="1"/>
    <s v="yes"/>
    <n v="7"/>
    <n v="0"/>
    <n v="40"/>
    <n v="0"/>
    <n v="0"/>
    <n v="0"/>
    <n v="844"/>
    <n v="126.28570000000001"/>
    <n v="884"/>
    <n v="4521"/>
    <m/>
  </r>
  <r>
    <n v="40921"/>
    <x v="0"/>
    <s v="Brandon"/>
    <s v="492"/>
    <x v="4"/>
    <n v="9"/>
    <n v="2004"/>
    <n v="306"/>
    <n v="29"/>
    <n v="2339"/>
    <n v="2310"/>
    <n v="259.88889999999998"/>
    <n v="256.7"/>
    <n v="11961"/>
    <n v="1520.35"/>
    <n v="0"/>
    <n v="0"/>
    <n v="46.78"/>
    <n v="1567.13"/>
    <n v="10393.870000000001"/>
    <n v="10393.870000000001"/>
    <n v="0"/>
    <s v="no"/>
    <n v="1"/>
    <n v="0"/>
    <n v="1"/>
    <s v="yes"/>
    <n v="8"/>
    <n v="0"/>
    <n v="46"/>
    <n v="0"/>
    <n v="18"/>
    <n v="18"/>
    <n v="664"/>
    <n v="91"/>
    <n v="728"/>
    <n v="3785"/>
    <m/>
  </r>
  <r>
    <n v="40938"/>
    <x v="0"/>
    <s v="Brandon"/>
    <s v="492"/>
    <x v="6"/>
    <n v="9"/>
    <n v="2040"/>
    <n v="533"/>
    <n v="19"/>
    <n v="2592"/>
    <n v="2573"/>
    <n v="288"/>
    <n v="285.89999999999998"/>
    <n v="13248"/>
    <n v="1684.8"/>
    <n v="0"/>
    <n v="0"/>
    <n v="0"/>
    <n v="1684.8"/>
    <n v="11563.2"/>
    <n v="11563.2"/>
    <n v="0"/>
    <s v="no"/>
    <n v="1"/>
    <n v="0"/>
    <n v="1"/>
    <s v="yes"/>
    <n v="7"/>
    <n v="0"/>
    <n v="10"/>
    <n v="0"/>
    <n v="9"/>
    <n v="9"/>
    <n v="654"/>
    <n v="96.142899999999997"/>
    <n v="673"/>
    <n v="3418"/>
    <m/>
  </r>
  <r>
    <n v="41109"/>
    <x v="0"/>
    <s v="Brandon"/>
    <s v="492"/>
    <x v="4"/>
    <n v="7"/>
    <n v="1320"/>
    <n v="316"/>
    <n v="16"/>
    <n v="1652"/>
    <n v="1636"/>
    <n v="236"/>
    <n v="233.7"/>
    <n v="8443"/>
    <n v="1073.8"/>
    <n v="0"/>
    <n v="0"/>
    <n v="0"/>
    <n v="1073.8"/>
    <n v="7369.2"/>
    <n v="7369.2"/>
    <n v="0"/>
    <s v="no"/>
    <n v="1"/>
    <n v="0"/>
    <n v="1"/>
    <s v="yes"/>
    <n v="5"/>
    <n v="0"/>
    <n v="24"/>
    <n v="0"/>
    <n v="7"/>
    <n v="7"/>
    <n v="377"/>
    <n v="81.599999999999994"/>
    <n v="408"/>
    <n v="2080"/>
    <m/>
  </r>
  <r>
    <n v="41203"/>
    <x v="0"/>
    <s v="Brandon"/>
    <s v="492"/>
    <x v="4"/>
    <n v="6"/>
    <n v="1320"/>
    <n v="596"/>
    <n v="0"/>
    <n v="1916"/>
    <n v="1916"/>
    <n v="319.33330000000001"/>
    <n v="319.3"/>
    <n v="9819"/>
    <n v="1245.4000000000001"/>
    <n v="0"/>
    <n v="0"/>
    <n v="38.32"/>
    <n v="1283.72"/>
    <n v="8535.2800000000007"/>
    <n v="8535.2800000000007"/>
    <n v="0"/>
    <s v="no"/>
    <n v="1"/>
    <n v="0"/>
    <n v="1"/>
    <s v="yes"/>
    <n v="5"/>
    <n v="0"/>
    <n v="12"/>
    <n v="0"/>
    <n v="0"/>
    <n v="0"/>
    <n v="551"/>
    <n v="112.6"/>
    <n v="563"/>
    <n v="2864"/>
    <m/>
  </r>
  <r>
    <n v="41435"/>
    <x v="0"/>
    <s v="Brandon"/>
    <s v="492"/>
    <x v="6"/>
    <n v="10"/>
    <n v="2340"/>
    <n v="777"/>
    <n v="126"/>
    <n v="3243"/>
    <n v="3117"/>
    <n v="324.3"/>
    <n v="311.7"/>
    <n v="16568"/>
    <n v="2107.9499999999998"/>
    <n v="0"/>
    <n v="0"/>
    <n v="0"/>
    <n v="2107.9499999999998"/>
    <n v="14460.05"/>
    <n v="14460.05"/>
    <n v="0"/>
    <s v="no"/>
    <n v="1"/>
    <n v="0"/>
    <n v="1"/>
    <s v="yes"/>
    <n v="9"/>
    <n v="0"/>
    <n v="106"/>
    <n v="0"/>
    <n v="121"/>
    <n v="121"/>
    <n v="1672"/>
    <n v="211"/>
    <n v="1899"/>
    <n v="9693"/>
    <m/>
  </r>
  <r>
    <n v="41460"/>
    <x v="0"/>
    <s v="Brandon"/>
    <s v="492"/>
    <x v="0"/>
    <n v="8"/>
    <n v="1440"/>
    <n v="887"/>
    <n v="25"/>
    <n v="2352"/>
    <n v="2327"/>
    <n v="294"/>
    <n v="290.89999999999998"/>
    <n v="11989"/>
    <n v="1528.8"/>
    <n v="0"/>
    <n v="0"/>
    <n v="0"/>
    <n v="1528.8"/>
    <n v="10460.200000000001"/>
    <n v="10460.200000000001"/>
    <n v="0"/>
    <s v="no"/>
    <n v="1"/>
    <n v="0"/>
    <n v="1"/>
    <s v="yes"/>
    <n v="8"/>
    <n v="0"/>
    <n v="12"/>
    <n v="0"/>
    <n v="13"/>
    <n v="13"/>
    <n v="681"/>
    <n v="88.25"/>
    <n v="706"/>
    <n v="3604"/>
    <m/>
  </r>
  <r>
    <n v="41706"/>
    <x v="0"/>
    <s v="Brandon"/>
    <s v="492"/>
    <x v="5"/>
    <n v="5"/>
    <n v="828"/>
    <n v="910"/>
    <n v="28"/>
    <n v="1766"/>
    <n v="1738"/>
    <n v="353.2"/>
    <n v="347.6"/>
    <n v="9051"/>
    <n v="1147.9000000000001"/>
    <n v="0"/>
    <n v="0"/>
    <n v="0"/>
    <n v="1147.9000000000001"/>
    <n v="7903.1"/>
    <n v="7903.1"/>
    <n v="0"/>
    <s v="no"/>
    <n v="1"/>
    <n v="0"/>
    <n v="1"/>
    <s v="yes"/>
    <n v="5"/>
    <n v="0"/>
    <n v="109"/>
    <n v="0"/>
    <n v="28"/>
    <n v="28"/>
    <n v="976"/>
    <n v="222.6"/>
    <n v="1113"/>
    <n v="5697"/>
    <m/>
  </r>
  <r>
    <n v="44104"/>
    <x v="0"/>
    <s v="Brandon"/>
    <s v="492"/>
    <x v="5"/>
    <n v="9"/>
    <n v="1632"/>
    <n v="813"/>
    <n v="6"/>
    <n v="2451"/>
    <n v="2445"/>
    <n v="272.33330000000001"/>
    <n v="271.7"/>
    <n v="12524"/>
    <n v="1593.15"/>
    <n v="0"/>
    <n v="0"/>
    <n v="0"/>
    <n v="1593.15"/>
    <n v="10930.85"/>
    <n v="10930.85"/>
    <n v="0"/>
    <s v="no"/>
    <n v="1"/>
    <n v="0"/>
    <n v="1"/>
    <s v="yes"/>
    <n v="9"/>
    <n v="0"/>
    <n v="45"/>
    <n v="0"/>
    <n v="5"/>
    <n v="5"/>
    <n v="864"/>
    <n v="101.5556"/>
    <n v="914"/>
    <n v="4657"/>
    <m/>
  </r>
  <r>
    <n v="44105"/>
    <x v="0"/>
    <s v="Brandon"/>
    <s v="492"/>
    <x v="5"/>
    <n v="6"/>
    <n v="840"/>
    <n v="1090"/>
    <n v="10"/>
    <n v="1940"/>
    <n v="1930"/>
    <n v="323.33330000000001"/>
    <n v="321.7"/>
    <n v="9933"/>
    <n v="1261"/>
    <n v="0"/>
    <n v="0"/>
    <n v="0"/>
    <n v="1261"/>
    <n v="8672"/>
    <n v="8672"/>
    <n v="0"/>
    <s v="no"/>
    <n v="1"/>
    <n v="0"/>
    <n v="1"/>
    <s v="yes"/>
    <n v="5"/>
    <n v="0"/>
    <n v="26"/>
    <n v="0"/>
    <n v="8"/>
    <n v="8"/>
    <n v="698"/>
    <n v="146.4"/>
    <n v="732"/>
    <n v="3747"/>
    <m/>
  </r>
  <r>
    <n v="50616"/>
    <x v="0"/>
    <s v="Brandon"/>
    <s v="492"/>
    <x v="2"/>
    <n v="1"/>
    <n v="0"/>
    <n v="33"/>
    <n v="0"/>
    <n v="33"/>
    <n v="33"/>
    <n v="33"/>
    <n v="33"/>
    <n v="165"/>
    <n v="21.45"/>
    <n v="0"/>
    <n v="0"/>
    <n v="0"/>
    <n v="21.45"/>
    <n v="143.55000000000001"/>
    <n v="143.55000000000001"/>
    <n v="0"/>
    <s v="no"/>
    <n v="1"/>
    <n v="0"/>
    <n v="1"/>
    <s v="yes"/>
    <n v="0"/>
    <n v="0"/>
    <n v="0"/>
    <n v="0"/>
    <n v="0"/>
    <n v="0"/>
    <n v="0"/>
    <n v="0"/>
    <n v="0"/>
    <n v="0"/>
    <m/>
  </r>
  <r>
    <n v="50643"/>
    <x v="0"/>
    <s v="Brandon"/>
    <s v="492"/>
    <x v="0"/>
    <n v="8"/>
    <n v="216"/>
    <n v="1384"/>
    <n v="13"/>
    <n v="1613"/>
    <n v="1600"/>
    <n v="201.625"/>
    <n v="200"/>
    <n v="8290"/>
    <n v="1048.45"/>
    <n v="0"/>
    <n v="0"/>
    <n v="0"/>
    <n v="1048.45"/>
    <n v="7241.55"/>
    <n v="7241.55"/>
    <n v="0"/>
    <s v="no"/>
    <n v="1"/>
    <n v="0"/>
    <n v="1"/>
    <s v="yes"/>
    <n v="5"/>
    <n v="0"/>
    <n v="17"/>
    <n v="0"/>
    <n v="9"/>
    <n v="9"/>
    <n v="604"/>
    <n v="126"/>
    <n v="630"/>
    <n v="3243"/>
    <m/>
  </r>
  <r>
    <n v="68217"/>
    <x v="0"/>
    <s v="Brandon"/>
    <s v="492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492"/>
    <x v="0"/>
    <s v="Brandon"/>
    <s v="49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53"/>
    <x v="1"/>
    <s v="Britton"/>
    <s v="410"/>
    <x v="3"/>
    <n v="1"/>
    <n v="648"/>
    <n v="0"/>
    <n v="1"/>
    <n v="649"/>
    <n v="648"/>
    <n v="649"/>
    <n v="648"/>
    <n v="3305"/>
    <n v="421.85"/>
    <n v="0"/>
    <n v="0"/>
    <n v="0"/>
    <n v="421.85"/>
    <n v="2883.15"/>
    <n v="2883.15"/>
    <n v="0"/>
    <s v="no"/>
    <n v="1"/>
    <n v="0"/>
    <n v="1"/>
    <s v="yes"/>
    <n v="1"/>
    <n v="0"/>
    <n v="0"/>
    <n v="0"/>
    <n v="1"/>
    <n v="1"/>
    <n v="126"/>
    <n v="127"/>
    <n v="127"/>
    <n v="644"/>
    <m/>
  </r>
  <r>
    <n v="40298"/>
    <x v="1"/>
    <s v="Britton"/>
    <s v="410"/>
    <x v="0"/>
    <n v="8"/>
    <n v="1608"/>
    <n v="19"/>
    <n v="3"/>
    <n v="1630"/>
    <n v="1627"/>
    <n v="203.75"/>
    <n v="203.4"/>
    <n v="8393"/>
    <n v="1059.5"/>
    <n v="0"/>
    <n v="0"/>
    <n v="0"/>
    <n v="1059.5"/>
    <n v="7333.5"/>
    <n v="7333.5"/>
    <n v="0"/>
    <s v="no"/>
    <n v="1"/>
    <n v="0"/>
    <n v="1"/>
    <s v="yes"/>
    <n v="8"/>
    <n v="0"/>
    <n v="19"/>
    <n v="0"/>
    <n v="1"/>
    <n v="1"/>
    <n v="465"/>
    <n v="60.625"/>
    <n v="485"/>
    <n v="2517"/>
    <m/>
  </r>
  <r>
    <n v="90410"/>
    <x v="1"/>
    <s v="Britton"/>
    <s v="41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31"/>
    <x v="4"/>
    <s v="Brookings County"/>
    <s v="503"/>
    <x v="2"/>
    <n v="7"/>
    <n v="2280"/>
    <n v="560"/>
    <n v="10"/>
    <n v="2850"/>
    <n v="2840"/>
    <n v="407.1429"/>
    <n v="405.7"/>
    <n v="14558"/>
    <n v="1852.5"/>
    <n v="0"/>
    <n v="0"/>
    <n v="57"/>
    <n v="1909.5"/>
    <n v="12648.5"/>
    <n v="12648.5"/>
    <n v="0"/>
    <s v="no"/>
    <n v="1"/>
    <n v="0"/>
    <n v="1"/>
    <s v="yes"/>
    <n v="5"/>
    <n v="0"/>
    <n v="15"/>
    <n v="0"/>
    <n v="9"/>
    <n v="9"/>
    <n v="615"/>
    <n v="127.8"/>
    <n v="639"/>
    <n v="3257"/>
    <m/>
  </r>
  <r>
    <n v="40323"/>
    <x v="4"/>
    <s v="Brookings County"/>
    <s v="503"/>
    <x v="0"/>
    <n v="5"/>
    <n v="1008"/>
    <n v="0"/>
    <n v="0"/>
    <n v="1008"/>
    <n v="1008"/>
    <n v="201.6"/>
    <n v="201.6"/>
    <n v="5148"/>
    <n v="655.20000000000005"/>
    <n v="0"/>
    <n v="0"/>
    <n v="0"/>
    <n v="655.20000000000005"/>
    <n v="4492.8"/>
    <n v="4492.8"/>
    <n v="0"/>
    <s v="no"/>
    <n v="1"/>
    <n v="0"/>
    <n v="1"/>
    <s v="yes"/>
    <n v="4"/>
    <n v="0"/>
    <n v="0"/>
    <n v="0"/>
    <n v="0"/>
    <n v="0"/>
    <n v="336"/>
    <n v="84"/>
    <n v="336"/>
    <n v="1726"/>
    <m/>
  </r>
  <r>
    <n v="40324"/>
    <x v="4"/>
    <s v="Brookings County"/>
    <s v="503"/>
    <x v="4"/>
    <n v="9"/>
    <n v="2028"/>
    <n v="927"/>
    <n v="53"/>
    <n v="3008"/>
    <n v="2955"/>
    <n v="334.22219999999999"/>
    <n v="328.3"/>
    <n v="15423"/>
    <n v="1955.2"/>
    <n v="0"/>
    <n v="0"/>
    <n v="60.16"/>
    <n v="2015.36"/>
    <n v="13407.64"/>
    <n v="13407.64"/>
    <n v="0"/>
    <s v="no"/>
    <n v="1"/>
    <n v="0"/>
    <n v="1"/>
    <s v="yes"/>
    <n v="5"/>
    <n v="0"/>
    <n v="18"/>
    <n v="0"/>
    <n v="2"/>
    <n v="2"/>
    <n v="445"/>
    <n v="93"/>
    <n v="465"/>
    <n v="2382"/>
    <m/>
  </r>
  <r>
    <n v="40748"/>
    <x v="4"/>
    <s v="Brookings County"/>
    <s v="503"/>
    <x v="0"/>
    <n v="3"/>
    <n v="0"/>
    <n v="1302"/>
    <n v="62"/>
    <n v="1364"/>
    <n v="1302"/>
    <n v="454.66669999999999"/>
    <n v="434"/>
    <n v="6912"/>
    <n v="886.6"/>
    <n v="0"/>
    <n v="0"/>
    <n v="27.28"/>
    <n v="913.88"/>
    <n v="5998.12"/>
    <n v="5998.12"/>
    <n v="0"/>
    <s v="no"/>
    <n v="1"/>
    <n v="0"/>
    <n v="1"/>
    <s v="yes"/>
    <n v="3"/>
    <n v="0"/>
    <n v="51"/>
    <n v="0"/>
    <n v="62"/>
    <n v="62"/>
    <n v="370"/>
    <n v="161"/>
    <n v="483"/>
    <n v="2466"/>
    <m/>
  </r>
  <r>
    <n v="40950"/>
    <x v="4"/>
    <s v="Brookings County"/>
    <s v="503"/>
    <x v="4"/>
    <n v="5"/>
    <n v="1620"/>
    <n v="534"/>
    <n v="35"/>
    <n v="2189"/>
    <n v="2154"/>
    <n v="437.8"/>
    <n v="430.8"/>
    <n v="11159"/>
    <n v="1422.85"/>
    <n v="0"/>
    <n v="0"/>
    <n v="43.78"/>
    <n v="1466.63"/>
    <n v="9692.3700000000008"/>
    <n v="9692.3700000000008"/>
    <n v="0"/>
    <s v="no"/>
    <n v="1"/>
    <n v="0"/>
    <n v="1"/>
    <s v="yes"/>
    <n v="5"/>
    <n v="0"/>
    <n v="31"/>
    <n v="0"/>
    <n v="16"/>
    <n v="16"/>
    <n v="668"/>
    <n v="143"/>
    <n v="715"/>
    <n v="3673"/>
    <m/>
  </r>
  <r>
    <n v="44221"/>
    <x v="4"/>
    <s v="Brookings County"/>
    <s v="503"/>
    <x v="3"/>
    <n v="4"/>
    <n v="1896"/>
    <n v="-860"/>
    <n v="34"/>
    <n v="1070"/>
    <n v="1036"/>
    <n v="267.5"/>
    <n v="259"/>
    <n v="5461"/>
    <n v="695.5"/>
    <n v="0"/>
    <n v="0"/>
    <n v="21.4"/>
    <n v="716.9"/>
    <n v="4744.1000000000004"/>
    <n v="4744.1000000000004"/>
    <n v="0"/>
    <s v="no"/>
    <n v="1"/>
    <n v="0"/>
    <n v="1"/>
    <s v="yes"/>
    <n v="2"/>
    <n v="0"/>
    <n v="0"/>
    <n v="0"/>
    <n v="2"/>
    <n v="2"/>
    <n v="235"/>
    <n v="118.5"/>
    <n v="237"/>
    <n v="1220"/>
    <m/>
  </r>
  <r>
    <n v="50015"/>
    <x v="4"/>
    <s v="Brookings County"/>
    <s v="503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611"/>
    <x v="4"/>
    <s v="Brookings County"/>
    <s v="503"/>
    <x v="0"/>
    <n v="5"/>
    <n v="1764"/>
    <n v="114"/>
    <n v="9"/>
    <n v="1887"/>
    <n v="1878"/>
    <n v="377.4"/>
    <n v="375.6"/>
    <n v="9727"/>
    <n v="1226.55"/>
    <n v="0"/>
    <n v="0"/>
    <n v="37.74"/>
    <n v="1264.29"/>
    <n v="8462.7099999999991"/>
    <n v="8462.7099999999991"/>
    <n v="0"/>
    <s v="no"/>
    <n v="1"/>
    <n v="0"/>
    <n v="1"/>
    <s v="yes"/>
    <n v="4"/>
    <n v="0"/>
    <n v="0"/>
    <n v="0"/>
    <n v="4"/>
    <n v="4"/>
    <n v="199"/>
    <n v="50.75"/>
    <n v="203"/>
    <n v="1047"/>
    <m/>
  </r>
  <r>
    <n v="50634"/>
    <x v="4"/>
    <s v="Brookings County"/>
    <s v="503"/>
    <x v="3"/>
    <n v="14"/>
    <n v="3516"/>
    <n v="237"/>
    <n v="45"/>
    <n v="3798"/>
    <n v="3753"/>
    <n v="271.28570000000002"/>
    <n v="268.10000000000002"/>
    <n v="19533"/>
    <n v="2468.6999999999998"/>
    <n v="0"/>
    <n v="0"/>
    <n v="75.959999999999994"/>
    <n v="2544.66"/>
    <n v="16988.34"/>
    <n v="16988.34"/>
    <n v="0"/>
    <s v="no"/>
    <n v="1"/>
    <n v="0"/>
    <n v="1"/>
    <s v="yes"/>
    <n v="11"/>
    <n v="0"/>
    <n v="177"/>
    <n v="0"/>
    <n v="45"/>
    <n v="45"/>
    <n v="1094"/>
    <n v="119.63639999999999"/>
    <n v="1316"/>
    <n v="6724"/>
    <m/>
  </r>
  <r>
    <n v="50636"/>
    <x v="4"/>
    <s v="Brookings County"/>
    <s v="503"/>
    <x v="0"/>
    <n v="17"/>
    <n v="3636"/>
    <n v="1096"/>
    <n v="17"/>
    <n v="4749"/>
    <n v="4732"/>
    <n v="279.35289999999998"/>
    <n v="278.39999999999998"/>
    <n v="24290"/>
    <n v="3086.85"/>
    <n v="0"/>
    <n v="0"/>
    <n v="94.98"/>
    <n v="3181.83"/>
    <n v="21108.17"/>
    <n v="21108.17"/>
    <n v="0"/>
    <s v="no"/>
    <n v="1"/>
    <n v="0"/>
    <n v="1"/>
    <s v="yes"/>
    <n v="10"/>
    <n v="0"/>
    <n v="45"/>
    <n v="0"/>
    <n v="17"/>
    <n v="17"/>
    <n v="1201"/>
    <n v="126.3"/>
    <n v="1263"/>
    <n v="6438"/>
    <m/>
  </r>
  <r>
    <n v="50720"/>
    <x v="4"/>
    <s v="Brookings County"/>
    <s v="503"/>
    <x v="0"/>
    <n v="10"/>
    <n v="2520"/>
    <n v="1320"/>
    <n v="66"/>
    <n v="3906"/>
    <n v="3840"/>
    <n v="390.6"/>
    <n v="384"/>
    <n v="19898"/>
    <n v="2538.9"/>
    <n v="0"/>
    <n v="0"/>
    <n v="0"/>
    <n v="2538.9"/>
    <n v="17359.099999999999"/>
    <n v="17359.099999999999"/>
    <n v="0"/>
    <s v="no"/>
    <n v="1"/>
    <n v="0"/>
    <n v="1"/>
    <s v="yes"/>
    <n v="8"/>
    <n v="0"/>
    <n v="94"/>
    <n v="0"/>
    <n v="30"/>
    <n v="30"/>
    <n v="932"/>
    <n v="132"/>
    <n v="1056"/>
    <n v="5380"/>
    <m/>
  </r>
  <r>
    <n v="50722"/>
    <x v="4"/>
    <s v="Brookings County"/>
    <s v="503"/>
    <x v="5"/>
    <n v="6"/>
    <n v="1536"/>
    <n v="-120"/>
    <n v="5"/>
    <n v="1421"/>
    <n v="1416"/>
    <n v="236.83330000000001"/>
    <n v="236"/>
    <n v="7271"/>
    <n v="923.65"/>
    <n v="0"/>
    <n v="0"/>
    <n v="0"/>
    <n v="923.65"/>
    <n v="6347.35"/>
    <n v="6347.35"/>
    <n v="0"/>
    <s v="no"/>
    <n v="1"/>
    <n v="0"/>
    <n v="1"/>
    <s v="yes"/>
    <n v="4"/>
    <n v="0"/>
    <n v="44"/>
    <n v="0"/>
    <n v="5"/>
    <n v="5"/>
    <n v="472"/>
    <n v="130.25"/>
    <n v="521"/>
    <n v="2682"/>
    <m/>
  </r>
  <r>
    <n v="50723"/>
    <x v="4"/>
    <s v="Brookings County"/>
    <s v="503"/>
    <x v="6"/>
    <n v="3"/>
    <n v="1428"/>
    <n v="-547"/>
    <n v="1"/>
    <n v="882"/>
    <n v="881"/>
    <n v="294"/>
    <n v="293.7"/>
    <n v="4493"/>
    <n v="573.29999999999995"/>
    <n v="0"/>
    <n v="0"/>
    <n v="0"/>
    <n v="573.29999999999995"/>
    <n v="3919.7"/>
    <n v="1108"/>
    <n v="2811.7"/>
    <s v="yes"/>
    <n v="1"/>
    <n v="0"/>
    <n v="1"/>
    <s v="yes"/>
    <n v="3"/>
    <n v="0"/>
    <n v="11"/>
    <n v="0"/>
    <n v="1"/>
    <n v="1"/>
    <n v="203"/>
    <n v="71.666700000000006"/>
    <n v="215"/>
    <n v="1108"/>
    <m/>
  </r>
  <r>
    <n v="50724"/>
    <x v="4"/>
    <s v="Brookings County"/>
    <s v="503"/>
    <x v="5"/>
    <n v="9"/>
    <n v="2292"/>
    <n v="192"/>
    <n v="65"/>
    <n v="2549"/>
    <n v="2484"/>
    <n v="283.22219999999999"/>
    <n v="276"/>
    <n v="13065"/>
    <n v="1656.85"/>
    <n v="0"/>
    <n v="0"/>
    <n v="0"/>
    <n v="1656.85"/>
    <n v="11408.15"/>
    <n v="11408.15"/>
    <n v="0"/>
    <s v="no"/>
    <n v="1"/>
    <n v="0"/>
    <n v="1"/>
    <s v="yes"/>
    <n v="8"/>
    <n v="0"/>
    <n v="20"/>
    <n v="0"/>
    <n v="44"/>
    <n v="44"/>
    <n v="575"/>
    <n v="79.875"/>
    <n v="639"/>
    <n v="3261"/>
    <m/>
  </r>
  <r>
    <n v="90503"/>
    <x v="4"/>
    <s v="Brookings County"/>
    <s v="50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2241"/>
    <x v="5"/>
    <s v="Buffalo Gap"/>
    <s v="652"/>
    <x v="5"/>
    <n v="9"/>
    <n v="108"/>
    <n v="1398"/>
    <n v="38"/>
    <n v="1544"/>
    <n v="1506"/>
    <n v="171.5556"/>
    <n v="167.3"/>
    <n v="7862"/>
    <n v="1003.6"/>
    <n v="0"/>
    <n v="0"/>
    <n v="0"/>
    <n v="1003.6"/>
    <n v="6858.4"/>
    <n v="6858.4"/>
    <n v="0"/>
    <s v="no"/>
    <n v="1"/>
    <n v="0"/>
    <n v="1"/>
    <s v="yes"/>
    <n v="5"/>
    <n v="0"/>
    <n v="101"/>
    <n v="0"/>
    <n v="43"/>
    <n v="43"/>
    <n v="254"/>
    <n v="79.599999999999994"/>
    <n v="398"/>
    <n v="2039"/>
    <m/>
  </r>
  <r>
    <n v="72244"/>
    <x v="5"/>
    <s v="Buffalo Gap"/>
    <s v="652"/>
    <x v="0"/>
    <n v="9"/>
    <n v="2664"/>
    <n v="583"/>
    <n v="9"/>
    <n v="3256"/>
    <n v="3247"/>
    <n v="361.77780000000001"/>
    <n v="360.8"/>
    <n v="16638"/>
    <n v="2116.4"/>
    <n v="0"/>
    <n v="0"/>
    <n v="0"/>
    <n v="2116.4"/>
    <n v="14521.6"/>
    <n v="14521.6"/>
    <n v="0"/>
    <s v="no"/>
    <n v="1"/>
    <n v="0"/>
    <n v="1"/>
    <s v="yes"/>
    <n v="5"/>
    <n v="0"/>
    <n v="127"/>
    <n v="0"/>
    <n v="9"/>
    <n v="9"/>
    <n v="742"/>
    <n v="175.6"/>
    <n v="878"/>
    <n v="4539"/>
    <m/>
  </r>
  <r>
    <n v="90652"/>
    <x v="5"/>
    <s v="Buffalo Gap"/>
    <s v="65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1010"/>
    <x v="5"/>
    <s v="Cedar Butte"/>
    <s v="65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6316"/>
    <x v="5"/>
    <s v="Cedar Butte"/>
    <s v="654"/>
    <x v="0"/>
    <n v="2"/>
    <n v="1008"/>
    <n v="302"/>
    <n v="1"/>
    <n v="1311"/>
    <n v="1310"/>
    <n v="655.5"/>
    <n v="655"/>
    <n v="6736"/>
    <n v="852.15"/>
    <n v="0"/>
    <n v="0"/>
    <n v="26.22"/>
    <n v="878.37"/>
    <n v="5857.63"/>
    <n v="5857.63"/>
    <n v="0"/>
    <s v="no"/>
    <n v="1"/>
    <n v="0"/>
    <n v="1"/>
    <s v="yes"/>
    <n v="2"/>
    <n v="0"/>
    <n v="26"/>
    <n v="0"/>
    <n v="1"/>
    <n v="1"/>
    <n v="118"/>
    <n v="72.5"/>
    <n v="145"/>
    <n v="744"/>
    <m/>
  </r>
  <r>
    <n v="90654"/>
    <x v="5"/>
    <s v="Cedar Butte"/>
    <s v="65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747"/>
    <x v="0"/>
    <s v="Chamberlain"/>
    <s v="456"/>
    <x v="0"/>
    <n v="6"/>
    <n v="1704"/>
    <n v="-247"/>
    <n v="20"/>
    <n v="1477"/>
    <n v="1457"/>
    <n v="246.16669999999999"/>
    <n v="242.8"/>
    <n v="7553"/>
    <n v="960.05"/>
    <n v="0"/>
    <n v="0"/>
    <n v="0"/>
    <n v="960.05"/>
    <n v="6592.95"/>
    <n v="6592.95"/>
    <n v="0"/>
    <s v="no"/>
    <n v="1"/>
    <n v="0"/>
    <n v="1"/>
    <s v="yes"/>
    <n v="0"/>
    <n v="0"/>
    <n v="0"/>
    <n v="0"/>
    <n v="1"/>
    <n v="1"/>
    <n v="57"/>
    <n v="0"/>
    <n v="58"/>
    <n v="295"/>
    <m/>
  </r>
  <r>
    <n v="41505"/>
    <x v="0"/>
    <s v="Chamberlain"/>
    <s v="456"/>
    <x v="0"/>
    <n v="4"/>
    <n v="1008"/>
    <n v="264"/>
    <n v="0"/>
    <n v="1272"/>
    <n v="1272"/>
    <n v="318"/>
    <n v="318"/>
    <n v="6532"/>
    <n v="826.8"/>
    <n v="0"/>
    <n v="0"/>
    <n v="0"/>
    <n v="826.8"/>
    <n v="5705.2"/>
    <n v="5705.2"/>
    <n v="0"/>
    <s v="no"/>
    <n v="1"/>
    <n v="0"/>
    <n v="1"/>
    <s v="yes"/>
    <n v="3"/>
    <n v="0"/>
    <n v="39"/>
    <n v="0"/>
    <n v="0"/>
    <n v="0"/>
    <n v="339"/>
    <n v="126"/>
    <n v="378"/>
    <n v="1943"/>
    <m/>
  </r>
  <r>
    <n v="90456"/>
    <x v="0"/>
    <s v="Chamberlain"/>
    <s v="45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3204"/>
    <x v="4"/>
    <s v="Clark"/>
    <s v="473"/>
    <x v="0"/>
    <n v="15"/>
    <n v="2268"/>
    <n v="-100"/>
    <n v="8"/>
    <n v="2176"/>
    <n v="2168"/>
    <n v="145.0667"/>
    <n v="144.5"/>
    <n v="11123"/>
    <n v="1414.4"/>
    <n v="0"/>
    <n v="0"/>
    <n v="43.52"/>
    <n v="1457.92"/>
    <n v="9665.08"/>
    <n v="9665.08"/>
    <n v="0"/>
    <s v="no"/>
    <n v="1"/>
    <n v="0"/>
    <n v="1"/>
    <s v="yes"/>
    <n v="7"/>
    <n v="0"/>
    <n v="32"/>
    <n v="0"/>
    <n v="8"/>
    <n v="8"/>
    <n v="124"/>
    <n v="23.428599999999999"/>
    <n v="164"/>
    <n v="842"/>
    <m/>
  </r>
  <r>
    <n v="90473"/>
    <x v="4"/>
    <s v="Clark"/>
    <s v="47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025"/>
    <x v="2"/>
    <s v="Clay County Trailblazers"/>
    <s v="311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153"/>
    <x v="2"/>
    <s v="Clay County Trailblazers"/>
    <s v="311"/>
    <x v="2"/>
    <n v="5"/>
    <n v="1200"/>
    <n v="596"/>
    <n v="5"/>
    <n v="1801"/>
    <n v="1796"/>
    <n v="360.2"/>
    <n v="359.2"/>
    <n v="9201"/>
    <n v="1170.6500000000001"/>
    <n v="0"/>
    <n v="0"/>
    <n v="36.020000000000003"/>
    <n v="1206.67"/>
    <n v="7994.33"/>
    <n v="7994.33"/>
    <n v="0"/>
    <s v="no"/>
    <n v="1"/>
    <n v="0"/>
    <n v="1"/>
    <s v="yes"/>
    <n v="3"/>
    <n v="0"/>
    <n v="44"/>
    <n v="0"/>
    <n v="5"/>
    <n v="5"/>
    <n v="265"/>
    <n v="104.66670000000001"/>
    <n v="314"/>
    <n v="1604"/>
    <m/>
  </r>
  <r>
    <n v="30293"/>
    <x v="2"/>
    <s v="Clay County Trailblazers"/>
    <s v="311"/>
    <x v="3"/>
    <n v="4"/>
    <n v="1284"/>
    <n v="204"/>
    <n v="11"/>
    <n v="1499"/>
    <n v="1488"/>
    <n v="374.75"/>
    <n v="372"/>
    <n v="7669"/>
    <n v="974.35"/>
    <n v="0"/>
    <n v="0"/>
    <n v="29.98"/>
    <n v="1004.33"/>
    <n v="6664.67"/>
    <n v="6664.67"/>
    <n v="0"/>
    <s v="no"/>
    <n v="1"/>
    <n v="0"/>
    <n v="1"/>
    <s v="yes"/>
    <n v="3"/>
    <n v="0"/>
    <n v="31"/>
    <n v="0"/>
    <n v="11"/>
    <n v="11"/>
    <n v="172"/>
    <n v="71.333299999999994"/>
    <n v="214"/>
    <n v="1109"/>
    <m/>
  </r>
  <r>
    <n v="30393"/>
    <x v="2"/>
    <s v="Clay County Trailblazers"/>
    <s v="311"/>
    <x v="2"/>
    <n v="5"/>
    <n v="1296"/>
    <n v="39"/>
    <n v="0"/>
    <n v="1335"/>
    <n v="1335"/>
    <n v="267"/>
    <n v="267"/>
    <n v="6838"/>
    <n v="867.75"/>
    <n v="0"/>
    <n v="0"/>
    <n v="0"/>
    <n v="867.75"/>
    <n v="5970.25"/>
    <n v="5970.25"/>
    <n v="0"/>
    <s v="no"/>
    <n v="1"/>
    <n v="0"/>
    <n v="1"/>
    <s v="yes"/>
    <n v="2"/>
    <n v="0"/>
    <n v="0"/>
    <n v="0"/>
    <n v="0"/>
    <n v="0"/>
    <n v="405"/>
    <n v="202.5"/>
    <n v="405"/>
    <n v="2073"/>
    <m/>
  </r>
  <r>
    <n v="30676"/>
    <x v="2"/>
    <s v="Clay County Trailblazers"/>
    <s v="311"/>
    <x v="0"/>
    <n v="8"/>
    <n v="2700"/>
    <n v="638"/>
    <n v="101"/>
    <n v="3439"/>
    <n v="3338"/>
    <n v="429.875"/>
    <n v="417.3"/>
    <n v="17522"/>
    <n v="2235.35"/>
    <n v="0"/>
    <n v="0"/>
    <n v="68.78"/>
    <n v="2304.13"/>
    <n v="15217.87"/>
    <n v="15217.87"/>
    <n v="0"/>
    <s v="no"/>
    <n v="1"/>
    <n v="0"/>
    <n v="1"/>
    <s v="yes"/>
    <n v="7"/>
    <n v="0"/>
    <n v="132"/>
    <n v="0"/>
    <n v="47"/>
    <n v="47"/>
    <n v="457"/>
    <n v="90.857100000000003"/>
    <n v="636"/>
    <n v="3248"/>
    <m/>
  </r>
  <r>
    <n v="30707"/>
    <x v="2"/>
    <s v="Clay County Trailblazers"/>
    <s v="311"/>
    <x v="0"/>
    <n v="5"/>
    <n v="780"/>
    <n v="385"/>
    <n v="7"/>
    <n v="1172"/>
    <n v="1165"/>
    <n v="234.4"/>
    <n v="233"/>
    <n v="6017"/>
    <n v="761.8"/>
    <n v="0"/>
    <n v="0"/>
    <n v="23.44"/>
    <n v="785.24"/>
    <n v="5231.76"/>
    <n v="5231.76"/>
    <n v="0"/>
    <s v="no"/>
    <n v="1"/>
    <n v="0"/>
    <n v="1"/>
    <s v="yes"/>
    <n v="5"/>
    <n v="0"/>
    <n v="0"/>
    <n v="0"/>
    <n v="7"/>
    <n v="7"/>
    <n v="446"/>
    <n v="90.6"/>
    <n v="453"/>
    <n v="2321"/>
    <m/>
  </r>
  <r>
    <n v="33008"/>
    <x v="2"/>
    <s v="Clay County Trailblazers"/>
    <s v="311"/>
    <x v="0"/>
    <n v="9"/>
    <n v="2916"/>
    <n v="2572"/>
    <n v="17"/>
    <n v="5505"/>
    <n v="5488"/>
    <n v="611.66669999999999"/>
    <n v="609.79999999999995"/>
    <n v="28193"/>
    <n v="3578.25"/>
    <n v="0"/>
    <n v="0"/>
    <n v="110.1"/>
    <n v="3688.35"/>
    <n v="24504.65"/>
    <n v="24504.65"/>
    <n v="0"/>
    <s v="no"/>
    <n v="1"/>
    <n v="0"/>
    <n v="1"/>
    <s v="yes"/>
    <n v="9"/>
    <n v="0"/>
    <n v="113"/>
    <n v="0"/>
    <n v="17"/>
    <n v="17"/>
    <n v="2272"/>
    <n v="266.88889999999998"/>
    <n v="2402"/>
    <n v="12336"/>
    <m/>
  </r>
  <r>
    <n v="90311"/>
    <x v="2"/>
    <s v="Clay County Trailblazers"/>
    <s v="311"/>
    <x v="0"/>
    <n v="1"/>
    <n v="0"/>
    <n v="208"/>
    <n v="0"/>
    <n v="208"/>
    <n v="208"/>
    <n v="208"/>
    <n v="208"/>
    <n v="1064"/>
    <n v="135.19999999999999"/>
    <n v="0"/>
    <n v="0"/>
    <n v="-135.19999999999999"/>
    <n v="0"/>
    <n v="1064"/>
    <n v="1064"/>
    <n v="0"/>
    <s v="no"/>
    <n v="1"/>
    <n v="0"/>
    <n v="1"/>
    <s v="yes"/>
    <n v="1"/>
    <n v="0"/>
    <n v="4"/>
    <n v="0"/>
    <n v="0"/>
    <n v="0"/>
    <n v="204"/>
    <n v="208"/>
    <n v="208"/>
    <n v="1064"/>
    <m/>
  </r>
  <r>
    <n v="20310"/>
    <x v="6"/>
    <s v="Crookston"/>
    <s v="257"/>
    <x v="0"/>
    <n v="9"/>
    <n v="3120"/>
    <n v="433"/>
    <n v="63"/>
    <n v="3616"/>
    <n v="3553"/>
    <n v="401.77780000000001"/>
    <n v="394.8"/>
    <n v="18461"/>
    <n v="2350.4"/>
    <n v="0"/>
    <n v="0"/>
    <n v="72.319999999999993"/>
    <n v="2422.7199999999998"/>
    <n v="16038.28"/>
    <n v="16038.28"/>
    <n v="0"/>
    <s v="no"/>
    <n v="1"/>
    <n v="0"/>
    <n v="1"/>
    <s v="yes"/>
    <n v="8"/>
    <n v="0"/>
    <n v="137"/>
    <n v="0"/>
    <n v="20"/>
    <n v="20"/>
    <n v="971"/>
    <n v="141"/>
    <n v="1128"/>
    <n v="5747"/>
    <m/>
  </r>
  <r>
    <n v="20819"/>
    <x v="6"/>
    <s v="Crookston"/>
    <s v="257"/>
    <x v="0"/>
    <n v="16"/>
    <n v="4920"/>
    <n v="930"/>
    <n v="33"/>
    <n v="5883"/>
    <n v="5850"/>
    <n v="367.6875"/>
    <n v="365.6"/>
    <n v="29932"/>
    <n v="3823.95"/>
    <n v="0"/>
    <n v="0"/>
    <n v="0"/>
    <n v="3823.95"/>
    <n v="26108.05"/>
    <n v="26108.05"/>
    <n v="0"/>
    <s v="no"/>
    <n v="1"/>
    <n v="0"/>
    <n v="1"/>
    <s v="yes"/>
    <n v="12"/>
    <n v="0"/>
    <n v="141"/>
    <n v="0"/>
    <n v="33"/>
    <n v="33"/>
    <n v="824"/>
    <n v="83.166700000000006"/>
    <n v="998"/>
    <n v="5092"/>
    <m/>
  </r>
  <r>
    <n v="90257"/>
    <x v="6"/>
    <s v="Crookston"/>
    <s v="257"/>
    <x v="0"/>
    <n v="1"/>
    <n v="492"/>
    <n v="153"/>
    <n v="10"/>
    <n v="655"/>
    <n v="645"/>
    <n v="655"/>
    <n v="645"/>
    <n v="3326"/>
    <n v="425.75"/>
    <n v="0"/>
    <n v="0"/>
    <n v="-425.75"/>
    <n v="0"/>
    <n v="3326"/>
    <n v="1284"/>
    <n v="2042"/>
    <s v="yes"/>
    <n v="1"/>
    <n v="0"/>
    <n v="1"/>
    <s v="yes"/>
    <n v="1"/>
    <n v="0"/>
    <n v="18"/>
    <n v="0"/>
    <n v="10"/>
    <n v="10"/>
    <n v="224"/>
    <n v="252"/>
    <n v="252"/>
    <n v="1284"/>
    <m/>
  </r>
  <r>
    <n v="40149"/>
    <x v="7"/>
    <s v="Dakota Sunrise"/>
    <s v="486"/>
    <x v="2"/>
    <n v="3"/>
    <n v="0"/>
    <n v="64"/>
    <n v="26"/>
    <n v="90"/>
    <n v="64"/>
    <n v="30"/>
    <n v="21.3"/>
    <n v="455"/>
    <n v="58.5"/>
    <n v="0"/>
    <n v="0"/>
    <n v="0"/>
    <n v="58.5"/>
    <n v="396.5"/>
    <n v="396.5"/>
    <n v="0"/>
    <s v="no"/>
    <n v="1"/>
    <n v="0"/>
    <n v="1"/>
    <s v="yes"/>
    <n v="2"/>
    <n v="0"/>
    <n v="6"/>
    <n v="0"/>
    <n v="26"/>
    <n v="26"/>
    <n v="12"/>
    <n v="22"/>
    <n v="44"/>
    <n v="221"/>
    <m/>
  </r>
  <r>
    <n v="40214"/>
    <x v="7"/>
    <s v="Dakota Sunrise"/>
    <s v="486"/>
    <x v="3"/>
    <n v="3"/>
    <n v="828"/>
    <n v="222"/>
    <n v="0"/>
    <n v="1050"/>
    <n v="1050"/>
    <n v="350"/>
    <n v="350"/>
    <n v="5392"/>
    <n v="682.5"/>
    <n v="0"/>
    <n v="0"/>
    <n v="21"/>
    <n v="703.5"/>
    <n v="4688.5"/>
    <n v="4688.5"/>
    <n v="0"/>
    <s v="no"/>
    <n v="1"/>
    <n v="0"/>
    <n v="1"/>
    <s v="yes"/>
    <n v="2"/>
    <n v="0"/>
    <n v="0"/>
    <n v="0"/>
    <n v="0"/>
    <n v="0"/>
    <n v="100"/>
    <n v="50"/>
    <n v="100"/>
    <n v="515"/>
    <m/>
  </r>
  <r>
    <n v="40215"/>
    <x v="7"/>
    <s v="Dakota Sunrise"/>
    <s v="486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62"/>
    <x v="7"/>
    <s v="Dakota Sunrise"/>
    <s v="486"/>
    <x v="3"/>
    <n v="3"/>
    <n v="588"/>
    <n v="232"/>
    <n v="0"/>
    <n v="820"/>
    <n v="820"/>
    <n v="273.33330000000001"/>
    <n v="273.3"/>
    <n v="4220"/>
    <n v="533"/>
    <n v="0"/>
    <n v="0"/>
    <n v="16.399999999999999"/>
    <n v="549.4"/>
    <n v="3670.6"/>
    <n v="3670.6"/>
    <n v="0"/>
    <s v="no"/>
    <n v="1"/>
    <n v="0"/>
    <n v="1"/>
    <s v="yes"/>
    <n v="3"/>
    <n v="0"/>
    <n v="4"/>
    <n v="0"/>
    <n v="0"/>
    <n v="0"/>
    <n v="307"/>
    <n v="103.66670000000001"/>
    <n v="311"/>
    <n v="1601"/>
    <m/>
  </r>
  <r>
    <n v="40290"/>
    <x v="7"/>
    <s v="Dakota Sunrise"/>
    <s v="486"/>
    <x v="3"/>
    <n v="6"/>
    <n v="1152"/>
    <n v="107"/>
    <n v="30"/>
    <n v="1289"/>
    <n v="1259"/>
    <n v="214.83330000000001"/>
    <n v="209.8"/>
    <n v="6576"/>
    <n v="837.85"/>
    <n v="0"/>
    <n v="0"/>
    <n v="25.78"/>
    <n v="863.63"/>
    <n v="5712.37"/>
    <n v="5712.37"/>
    <n v="0"/>
    <s v="no"/>
    <n v="1"/>
    <n v="0"/>
    <n v="1"/>
    <s v="yes"/>
    <n v="6"/>
    <n v="0"/>
    <n v="5"/>
    <n v="0"/>
    <n v="30"/>
    <n v="30"/>
    <n v="786"/>
    <n v="136.83330000000001"/>
    <n v="821"/>
    <n v="4211"/>
    <m/>
  </r>
  <r>
    <n v="40723"/>
    <x v="7"/>
    <s v="Dakota Sunrise"/>
    <s v="486"/>
    <x v="4"/>
    <n v="11"/>
    <n v="2172"/>
    <n v="751"/>
    <n v="31"/>
    <n v="2954"/>
    <n v="2923"/>
    <n v="268.5455"/>
    <n v="265.7"/>
    <n v="15074"/>
    <n v="1920.1"/>
    <n v="0"/>
    <n v="0"/>
    <n v="0"/>
    <n v="1920.1"/>
    <n v="13153.9"/>
    <n v="13153.9"/>
    <n v="0"/>
    <s v="no"/>
    <n v="1"/>
    <n v="0"/>
    <n v="1"/>
    <s v="yes"/>
    <n v="9"/>
    <n v="0"/>
    <n v="222"/>
    <n v="0"/>
    <n v="31"/>
    <n v="31"/>
    <n v="797"/>
    <n v="116.66670000000001"/>
    <n v="1050"/>
    <n v="5369"/>
    <m/>
  </r>
  <r>
    <n v="40732"/>
    <x v="7"/>
    <s v="Dakota Sunrise"/>
    <s v="486"/>
    <x v="4"/>
    <n v="6"/>
    <n v="792"/>
    <n v="311"/>
    <n v="7"/>
    <n v="1110"/>
    <n v="1103"/>
    <n v="185"/>
    <n v="183.8"/>
    <n v="5673"/>
    <n v="721.5"/>
    <n v="0"/>
    <n v="0"/>
    <n v="0"/>
    <n v="721.5"/>
    <n v="4951.5"/>
    <n v="4951.5"/>
    <n v="0"/>
    <s v="no"/>
    <n v="1"/>
    <n v="0"/>
    <n v="1"/>
    <s v="yes"/>
    <n v="4"/>
    <n v="0"/>
    <n v="58"/>
    <n v="0"/>
    <n v="7"/>
    <n v="7"/>
    <n v="449"/>
    <n v="128.5"/>
    <n v="514"/>
    <n v="2605"/>
    <m/>
  </r>
  <r>
    <n v="40733"/>
    <x v="7"/>
    <s v="Dakota Sunrise"/>
    <s v="486"/>
    <x v="4"/>
    <n v="7"/>
    <n v="972"/>
    <n v="550"/>
    <n v="23"/>
    <n v="1545"/>
    <n v="1522"/>
    <n v="220.71430000000001"/>
    <n v="217.4"/>
    <n v="7905"/>
    <n v="1004.25"/>
    <n v="0"/>
    <n v="0"/>
    <n v="30.9"/>
    <n v="1035.1500000000001"/>
    <n v="6869.85"/>
    <n v="6869.85"/>
    <n v="0"/>
    <s v="no"/>
    <n v="1"/>
    <n v="0"/>
    <n v="1"/>
    <s v="yes"/>
    <n v="4"/>
    <n v="0"/>
    <n v="14"/>
    <n v="0"/>
    <n v="3"/>
    <n v="3"/>
    <n v="335"/>
    <n v="88"/>
    <n v="352"/>
    <n v="1803"/>
    <m/>
  </r>
  <r>
    <n v="40742"/>
    <x v="7"/>
    <s v="Dakota Sunrise"/>
    <s v="486"/>
    <x v="3"/>
    <n v="7"/>
    <n v="1896"/>
    <n v="680"/>
    <n v="123"/>
    <n v="2699"/>
    <n v="2576"/>
    <n v="385.57139999999998"/>
    <n v="368"/>
    <n v="13727"/>
    <n v="1754.35"/>
    <n v="0"/>
    <n v="0"/>
    <n v="0"/>
    <n v="1754.35"/>
    <n v="11972.65"/>
    <n v="11972.65"/>
    <n v="0"/>
    <s v="no"/>
    <n v="1"/>
    <n v="0"/>
    <n v="1"/>
    <s v="yes"/>
    <n v="7"/>
    <n v="0"/>
    <n v="58"/>
    <n v="0"/>
    <n v="49"/>
    <n v="49"/>
    <n v="991"/>
    <n v="156.8571"/>
    <n v="1098"/>
    <n v="5604"/>
    <m/>
  </r>
  <r>
    <n v="40943"/>
    <x v="7"/>
    <s v="Dakota Sunrise"/>
    <s v="486"/>
    <x v="0"/>
    <n v="11"/>
    <n v="2904"/>
    <n v="542"/>
    <n v="61"/>
    <n v="3507"/>
    <n v="3446"/>
    <n v="318.81819999999999"/>
    <n v="313.3"/>
    <n v="17995"/>
    <n v="2279.5500000000002"/>
    <n v="0"/>
    <n v="0"/>
    <n v="70.14"/>
    <n v="2349.69"/>
    <n v="15645.31"/>
    <n v="15645.31"/>
    <n v="0"/>
    <s v="no"/>
    <n v="1"/>
    <n v="0"/>
    <n v="1"/>
    <s v="yes"/>
    <n v="10"/>
    <n v="0"/>
    <n v="129"/>
    <n v="0"/>
    <n v="38"/>
    <n v="38"/>
    <n v="1265"/>
    <n v="143.19999999999999"/>
    <n v="1432"/>
    <n v="7335"/>
    <m/>
  </r>
  <r>
    <n v="41116"/>
    <x v="7"/>
    <s v="Dakota Sunrise"/>
    <s v="486"/>
    <x v="4"/>
    <n v="11"/>
    <n v="2760"/>
    <n v="320"/>
    <n v="46"/>
    <n v="3126"/>
    <n v="3080"/>
    <n v="284.18180000000001"/>
    <n v="280"/>
    <n v="15966"/>
    <n v="2031.9"/>
    <n v="0"/>
    <n v="0"/>
    <n v="62.52"/>
    <n v="2094.42"/>
    <n v="13871.58"/>
    <n v="13871.58"/>
    <n v="0"/>
    <s v="no"/>
    <n v="1"/>
    <n v="0"/>
    <n v="1"/>
    <s v="yes"/>
    <n v="8"/>
    <n v="0"/>
    <n v="152"/>
    <n v="0"/>
    <n v="46"/>
    <n v="46"/>
    <n v="626"/>
    <n v="103"/>
    <n v="824"/>
    <n v="4209"/>
    <m/>
  </r>
  <r>
    <n v="41204"/>
    <x v="7"/>
    <s v="Dakota Sunrise"/>
    <s v="486"/>
    <x v="6"/>
    <n v="4"/>
    <n v="1416"/>
    <n v="1036"/>
    <n v="24"/>
    <n v="2476"/>
    <n v="2452"/>
    <n v="619"/>
    <n v="613"/>
    <n v="12677"/>
    <n v="1609.4"/>
    <n v="0"/>
    <n v="0"/>
    <n v="49.52"/>
    <n v="1658.92"/>
    <n v="11018.08"/>
    <n v="11018.08"/>
    <n v="0"/>
    <s v="no"/>
    <n v="1"/>
    <n v="0"/>
    <n v="1"/>
    <s v="yes"/>
    <n v="2"/>
    <n v="0"/>
    <n v="35"/>
    <n v="0"/>
    <n v="5"/>
    <n v="5"/>
    <n v="833"/>
    <n v="436.5"/>
    <n v="873"/>
    <n v="4477"/>
    <m/>
  </r>
  <r>
    <n v="41218"/>
    <x v="7"/>
    <s v="Dakota Sunrise"/>
    <s v="486"/>
    <x v="4"/>
    <n v="4"/>
    <n v="1068"/>
    <n v="334"/>
    <n v="3"/>
    <n v="1405"/>
    <n v="1402"/>
    <n v="351.25"/>
    <n v="350.5"/>
    <n v="7215"/>
    <n v="913.25"/>
    <n v="0"/>
    <n v="0"/>
    <n v="28.1"/>
    <n v="941.35"/>
    <n v="6273.65"/>
    <n v="6273.65"/>
    <n v="0"/>
    <s v="no"/>
    <n v="1"/>
    <n v="0"/>
    <n v="1"/>
    <s v="yes"/>
    <n v="3"/>
    <n v="0"/>
    <n v="66"/>
    <n v="0"/>
    <n v="3"/>
    <n v="3"/>
    <n v="343"/>
    <n v="137.33330000000001"/>
    <n v="412"/>
    <n v="2129"/>
    <m/>
  </r>
  <r>
    <n v="41417"/>
    <x v="7"/>
    <s v="Dakota Sunrise"/>
    <s v="486"/>
    <x v="2"/>
    <n v="2"/>
    <n v="516"/>
    <n v="-100"/>
    <n v="0"/>
    <n v="416"/>
    <n v="416"/>
    <n v="208"/>
    <n v="208"/>
    <n v="2093"/>
    <n v="270.39999999999998"/>
    <n v="0"/>
    <n v="0"/>
    <n v="8.32"/>
    <n v="278.72000000000003"/>
    <n v="1814.28"/>
    <n v="1814.28"/>
    <n v="0"/>
    <s v="no"/>
    <n v="1"/>
    <n v="0"/>
    <n v="1"/>
    <s v="yes"/>
    <n v="2"/>
    <n v="0"/>
    <n v="28"/>
    <n v="0"/>
    <n v="0"/>
    <n v="0"/>
    <n v="80"/>
    <n v="54"/>
    <n v="108"/>
    <n v="544"/>
    <m/>
  </r>
  <r>
    <n v="41419"/>
    <x v="7"/>
    <s v="Dakota Sunrise"/>
    <s v="486"/>
    <x v="6"/>
    <n v="9"/>
    <n v="1368"/>
    <n v="238"/>
    <n v="30"/>
    <n v="1636"/>
    <n v="1606"/>
    <n v="181.77780000000001"/>
    <n v="178.4"/>
    <n v="8387"/>
    <n v="1063.4000000000001"/>
    <n v="0"/>
    <n v="0"/>
    <n v="32.72"/>
    <n v="1096.1199999999999"/>
    <n v="7290.88"/>
    <n v="7290.88"/>
    <n v="0"/>
    <s v="no"/>
    <n v="1"/>
    <n v="0"/>
    <n v="1"/>
    <s v="yes"/>
    <n v="7"/>
    <n v="0"/>
    <n v="44"/>
    <n v="0"/>
    <n v="27"/>
    <n v="27"/>
    <n v="716"/>
    <n v="112.4286"/>
    <n v="787"/>
    <n v="4024"/>
    <m/>
  </r>
  <r>
    <n v="41427"/>
    <x v="7"/>
    <s v="Dakota Sunrise"/>
    <s v="486"/>
    <x v="6"/>
    <n v="8"/>
    <n v="2592"/>
    <n v="1888"/>
    <n v="214"/>
    <n v="4694"/>
    <n v="4480"/>
    <n v="586.75"/>
    <n v="560"/>
    <n v="23962"/>
    <n v="3051.1"/>
    <n v="0"/>
    <n v="0"/>
    <n v="0"/>
    <n v="3051.1"/>
    <n v="20910.900000000001"/>
    <n v="20910.900000000001"/>
    <n v="0"/>
    <s v="no"/>
    <n v="1"/>
    <n v="0"/>
    <n v="1"/>
    <s v="yes"/>
    <n v="8"/>
    <n v="0"/>
    <n v="119"/>
    <n v="0"/>
    <n v="202"/>
    <n v="202"/>
    <n v="1836"/>
    <n v="269.625"/>
    <n v="2157"/>
    <n v="11018"/>
    <m/>
  </r>
  <r>
    <n v="41431"/>
    <x v="7"/>
    <s v="Dakota Sunrise"/>
    <s v="486"/>
    <x v="4"/>
    <n v="3"/>
    <n v="1044"/>
    <n v="1187"/>
    <n v="47"/>
    <n v="2278"/>
    <n v="2231"/>
    <n v="759.33330000000001"/>
    <n v="743.7"/>
    <n v="11654"/>
    <n v="1480.7"/>
    <n v="0"/>
    <n v="0"/>
    <n v="0"/>
    <n v="1480.7"/>
    <n v="10173.299999999999"/>
    <n v="10173.299999999999"/>
    <n v="0"/>
    <s v="no"/>
    <n v="1"/>
    <n v="0"/>
    <n v="1"/>
    <s v="yes"/>
    <n v="3"/>
    <n v="0"/>
    <n v="16"/>
    <n v="0"/>
    <n v="22"/>
    <n v="22"/>
    <n v="735"/>
    <n v="257.66669999999999"/>
    <n v="773"/>
    <n v="3954"/>
    <m/>
  </r>
  <r>
    <n v="41434"/>
    <x v="7"/>
    <s v="Dakota Sunrise"/>
    <s v="486"/>
    <x v="5"/>
    <n v="12"/>
    <n v="1716"/>
    <n v="1381"/>
    <n v="30"/>
    <n v="3127"/>
    <n v="3097"/>
    <n v="260.58330000000001"/>
    <n v="258.10000000000002"/>
    <n v="15959"/>
    <n v="2032.55"/>
    <n v="0"/>
    <n v="0"/>
    <n v="62.54"/>
    <n v="2095.09"/>
    <n v="13863.91"/>
    <n v="13863.91"/>
    <n v="0"/>
    <s v="no"/>
    <n v="1"/>
    <n v="0"/>
    <n v="1"/>
    <s v="yes"/>
    <n v="10"/>
    <n v="0"/>
    <n v="40"/>
    <n v="0"/>
    <n v="31"/>
    <n v="31"/>
    <n v="1100"/>
    <n v="117.1"/>
    <n v="1171"/>
    <n v="5931"/>
    <m/>
  </r>
  <r>
    <n v="41437"/>
    <x v="7"/>
    <s v="Dakota Sunrise"/>
    <s v="486"/>
    <x v="6"/>
    <n v="6"/>
    <n v="1500"/>
    <n v="271"/>
    <n v="17"/>
    <n v="1788"/>
    <n v="1771"/>
    <n v="298"/>
    <n v="295.2"/>
    <n v="9138"/>
    <n v="1162.2"/>
    <n v="0"/>
    <n v="0"/>
    <n v="0"/>
    <n v="1162.2"/>
    <n v="7975.8"/>
    <n v="7975.8"/>
    <n v="0"/>
    <s v="no"/>
    <n v="1"/>
    <n v="0"/>
    <n v="1"/>
    <s v="yes"/>
    <n v="4"/>
    <n v="0"/>
    <n v="62"/>
    <n v="0"/>
    <n v="16"/>
    <n v="16"/>
    <n v="540"/>
    <n v="154.5"/>
    <n v="618"/>
    <n v="3166"/>
    <m/>
  </r>
  <r>
    <n v="41438"/>
    <x v="7"/>
    <s v="Dakota Sunrise"/>
    <s v="486"/>
    <x v="5"/>
    <n v="8"/>
    <n v="792"/>
    <n v="620"/>
    <n v="32"/>
    <n v="1444"/>
    <n v="1412"/>
    <n v="180.5"/>
    <n v="176.5"/>
    <n v="7366"/>
    <n v="938.6"/>
    <n v="0"/>
    <n v="0"/>
    <n v="28.88"/>
    <n v="967.48"/>
    <n v="6398.52"/>
    <n v="6398.52"/>
    <n v="0"/>
    <s v="no"/>
    <n v="1"/>
    <n v="0"/>
    <n v="1"/>
    <s v="yes"/>
    <n v="6"/>
    <n v="0"/>
    <n v="65"/>
    <n v="0"/>
    <n v="32"/>
    <n v="32"/>
    <n v="454"/>
    <n v="91.833299999999994"/>
    <n v="551"/>
    <n v="2820"/>
    <m/>
  </r>
  <r>
    <n v="41443"/>
    <x v="7"/>
    <s v="Dakota Sunrise"/>
    <s v="486"/>
    <x v="0"/>
    <n v="4"/>
    <n v="528"/>
    <n v="77"/>
    <n v="1"/>
    <n v="606"/>
    <n v="605"/>
    <n v="151.5"/>
    <n v="151.30000000000001"/>
    <n v="3092"/>
    <n v="393.9"/>
    <n v="0"/>
    <n v="0"/>
    <n v="0"/>
    <n v="393.9"/>
    <n v="2698.1"/>
    <n v="2698.1"/>
    <n v="0"/>
    <s v="no"/>
    <n v="1"/>
    <n v="0"/>
    <n v="1"/>
    <s v="yes"/>
    <n v="2"/>
    <n v="0"/>
    <n v="15"/>
    <n v="0"/>
    <n v="1"/>
    <n v="1"/>
    <n v="78"/>
    <n v="47"/>
    <n v="94"/>
    <n v="479"/>
    <m/>
  </r>
  <r>
    <n v="41449"/>
    <x v="7"/>
    <s v="Dakota Sunrise"/>
    <s v="48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1456"/>
    <x v="7"/>
    <s v="Dakota Sunrise"/>
    <s v="486"/>
    <x v="0"/>
    <n v="10"/>
    <n v="1956"/>
    <n v="852"/>
    <n v="40"/>
    <n v="2848"/>
    <n v="2808"/>
    <n v="284.8"/>
    <n v="280.8"/>
    <n v="14573"/>
    <n v="1851.2"/>
    <n v="0"/>
    <n v="0"/>
    <n v="0"/>
    <n v="1851.2"/>
    <n v="12721.8"/>
    <n v="12721.8"/>
    <n v="0"/>
    <s v="no"/>
    <n v="1"/>
    <n v="0"/>
    <n v="1"/>
    <s v="yes"/>
    <n v="8"/>
    <n v="0"/>
    <n v="67"/>
    <n v="0"/>
    <n v="33"/>
    <n v="33"/>
    <n v="1292"/>
    <n v="174"/>
    <n v="1392"/>
    <n v="7113"/>
    <m/>
  </r>
  <r>
    <n v="41509"/>
    <x v="7"/>
    <s v="Dakota Sunrise"/>
    <s v="486"/>
    <x v="0"/>
    <n v="6"/>
    <n v="1560"/>
    <n v="979"/>
    <n v="73"/>
    <n v="2612"/>
    <n v="2539"/>
    <n v="435.33330000000001"/>
    <n v="423.2"/>
    <n v="13351"/>
    <n v="1697.8"/>
    <n v="0"/>
    <n v="0"/>
    <n v="0"/>
    <n v="1697.8"/>
    <n v="11653.2"/>
    <n v="11653.2"/>
    <n v="0"/>
    <s v="no"/>
    <n v="1"/>
    <n v="0"/>
    <n v="1"/>
    <s v="yes"/>
    <n v="6"/>
    <n v="0"/>
    <n v="19"/>
    <n v="0"/>
    <n v="24"/>
    <n v="24"/>
    <n v="783"/>
    <n v="137.66669999999999"/>
    <n v="826"/>
    <n v="4224"/>
    <m/>
  </r>
  <r>
    <n v="41708"/>
    <x v="7"/>
    <s v="Dakota Sunrise"/>
    <s v="486"/>
    <x v="5"/>
    <n v="11"/>
    <n v="1380"/>
    <n v="1443"/>
    <n v="39"/>
    <n v="2862"/>
    <n v="2823"/>
    <n v="260.18180000000001"/>
    <n v="256.60000000000002"/>
    <n v="14688"/>
    <n v="1860.3"/>
    <n v="0"/>
    <n v="0"/>
    <n v="0"/>
    <n v="1860.3"/>
    <n v="12827.7"/>
    <n v="12827.7"/>
    <n v="0"/>
    <s v="no"/>
    <n v="1"/>
    <n v="0"/>
    <n v="1"/>
    <s v="yes"/>
    <n v="10"/>
    <n v="0"/>
    <n v="66"/>
    <n v="0"/>
    <n v="17"/>
    <n v="17"/>
    <n v="765"/>
    <n v="84.8"/>
    <n v="848"/>
    <n v="4332"/>
    <m/>
  </r>
  <r>
    <n v="42001"/>
    <x v="7"/>
    <s v="Dakota Sunrise"/>
    <s v="486"/>
    <x v="5"/>
    <n v="8"/>
    <n v="1320"/>
    <n v="414"/>
    <n v="15"/>
    <n v="1749"/>
    <n v="1734"/>
    <n v="218.625"/>
    <n v="216.8"/>
    <n v="8965"/>
    <n v="1136.8499999999999"/>
    <n v="0"/>
    <n v="0"/>
    <n v="0"/>
    <n v="1136.8499999999999"/>
    <n v="7828.15"/>
    <n v="7828.15"/>
    <n v="0"/>
    <s v="no"/>
    <n v="1"/>
    <n v="0"/>
    <n v="1"/>
    <s v="yes"/>
    <n v="4"/>
    <n v="0"/>
    <n v="84"/>
    <n v="0"/>
    <n v="15"/>
    <n v="15"/>
    <n v="72"/>
    <n v="42.75"/>
    <n v="171"/>
    <n v="876"/>
    <m/>
  </r>
  <r>
    <n v="42005"/>
    <x v="7"/>
    <s v="Dakota Sunrise"/>
    <s v="486"/>
    <x v="0"/>
    <n v="8"/>
    <n v="912"/>
    <n v="300"/>
    <n v="13"/>
    <n v="1225"/>
    <n v="1212"/>
    <n v="153.125"/>
    <n v="151.5"/>
    <n v="6257"/>
    <n v="796.25"/>
    <n v="0"/>
    <n v="0"/>
    <n v="0"/>
    <n v="796.25"/>
    <n v="5460.75"/>
    <n v="5460.75"/>
    <n v="0"/>
    <s v="no"/>
    <n v="1"/>
    <n v="0"/>
    <n v="1"/>
    <s v="yes"/>
    <n v="5"/>
    <n v="0"/>
    <n v="47"/>
    <n v="0"/>
    <n v="13"/>
    <n v="13"/>
    <n v="615"/>
    <n v="135"/>
    <n v="675"/>
    <n v="3463"/>
    <m/>
  </r>
  <r>
    <n v="42100"/>
    <x v="7"/>
    <s v="Dakota Sunrise"/>
    <s v="486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2102"/>
    <x v="7"/>
    <s v="Dakota Sunrise"/>
    <s v="486"/>
    <x v="6"/>
    <n v="2"/>
    <n v="0"/>
    <n v="73"/>
    <n v="2"/>
    <n v="75"/>
    <n v="73"/>
    <n v="37.5"/>
    <n v="36.5"/>
    <n v="388"/>
    <n v="48.75"/>
    <n v="0"/>
    <n v="0"/>
    <n v="0"/>
    <n v="48.75"/>
    <n v="339.25"/>
    <n v="339.25"/>
    <n v="0"/>
    <s v="no"/>
    <n v="1"/>
    <n v="0"/>
    <n v="1"/>
    <s v="yes"/>
    <n v="2"/>
    <n v="0"/>
    <n v="15"/>
    <n v="0"/>
    <n v="2"/>
    <n v="2"/>
    <n v="58"/>
    <n v="37.5"/>
    <n v="75"/>
    <n v="388"/>
    <m/>
  </r>
  <r>
    <n v="42104"/>
    <x v="7"/>
    <s v="Dakota Sunrise"/>
    <s v="486"/>
    <x v="6"/>
    <n v="8"/>
    <n v="864"/>
    <n v="644"/>
    <n v="22"/>
    <n v="1530"/>
    <n v="1508"/>
    <n v="191.25"/>
    <n v="188.5"/>
    <n v="7809"/>
    <n v="994.5"/>
    <n v="0"/>
    <n v="0"/>
    <n v="0"/>
    <n v="994.5"/>
    <n v="6814.5"/>
    <n v="6814.5"/>
    <n v="0"/>
    <s v="no"/>
    <n v="1"/>
    <n v="0"/>
    <n v="1"/>
    <s v="yes"/>
    <n v="6"/>
    <n v="0"/>
    <n v="16"/>
    <n v="0"/>
    <n v="10"/>
    <n v="10"/>
    <n v="398"/>
    <n v="70.666700000000006"/>
    <n v="424"/>
    <n v="2168"/>
    <m/>
  </r>
  <r>
    <n v="90486"/>
    <x v="7"/>
    <s v="Dakota Sunrise"/>
    <s v="48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2119"/>
    <x v="0"/>
    <s v="Dakota Territory"/>
    <s v="469"/>
    <x v="5"/>
    <n v="12"/>
    <n v="2052"/>
    <n v="741"/>
    <n v="15"/>
    <n v="2808"/>
    <n v="2793"/>
    <n v="234"/>
    <n v="232.8"/>
    <n v="14338"/>
    <n v="1825.2"/>
    <n v="0"/>
    <n v="0"/>
    <n v="0"/>
    <n v="1825.2"/>
    <n v="12512.8"/>
    <n v="12512.8"/>
    <n v="0"/>
    <s v="no"/>
    <n v="1"/>
    <n v="0"/>
    <n v="1"/>
    <s v="yes"/>
    <n v="9"/>
    <n v="0"/>
    <n v="183"/>
    <n v="0"/>
    <n v="14"/>
    <n v="14"/>
    <n v="658"/>
    <n v="95"/>
    <n v="855"/>
    <n v="4364"/>
    <m/>
  </r>
  <r>
    <n v="42120"/>
    <x v="0"/>
    <s v="Dakota Territory"/>
    <s v="469"/>
    <x v="6"/>
    <n v="12"/>
    <n v="1980"/>
    <n v="193"/>
    <n v="32"/>
    <n v="2205"/>
    <n v="2173"/>
    <n v="183.75"/>
    <n v="181.1"/>
    <n v="11299"/>
    <n v="1433.25"/>
    <n v="0"/>
    <n v="0"/>
    <n v="0"/>
    <n v="1433.25"/>
    <n v="9865.75"/>
    <n v="9865.75"/>
    <n v="0"/>
    <s v="no"/>
    <n v="1"/>
    <n v="0"/>
    <n v="1"/>
    <s v="yes"/>
    <n v="7"/>
    <n v="0"/>
    <n v="85"/>
    <n v="0"/>
    <n v="19"/>
    <n v="19"/>
    <n v="580"/>
    <n v="97.714299999999994"/>
    <n v="684"/>
    <n v="3496"/>
    <m/>
  </r>
  <r>
    <n v="42121"/>
    <x v="0"/>
    <s v="Dakota Territory"/>
    <s v="469"/>
    <x v="4"/>
    <n v="3"/>
    <n v="1284"/>
    <n v="-693"/>
    <n v="21"/>
    <n v="612"/>
    <n v="591"/>
    <n v="204"/>
    <n v="197"/>
    <n v="3115"/>
    <n v="397.8"/>
    <n v="0"/>
    <n v="0"/>
    <n v="0"/>
    <n v="397.8"/>
    <n v="2717.2"/>
    <n v="2717.2"/>
    <n v="0"/>
    <s v="no"/>
    <n v="1"/>
    <n v="0"/>
    <n v="1"/>
    <s v="yes"/>
    <n v="2"/>
    <n v="0"/>
    <n v="29"/>
    <n v="0"/>
    <n v="1"/>
    <n v="1"/>
    <n v="60"/>
    <n v="45"/>
    <n v="90"/>
    <n v="467"/>
    <m/>
  </r>
  <r>
    <n v="50019"/>
    <x v="0"/>
    <s v="Dakota Territory"/>
    <s v="469"/>
    <x v="3"/>
    <n v="6"/>
    <n v="3540"/>
    <n v="-1497"/>
    <n v="12"/>
    <n v="2055"/>
    <n v="2043"/>
    <n v="342.5"/>
    <n v="340.5"/>
    <n v="10588"/>
    <n v="1335.75"/>
    <n v="0"/>
    <n v="0"/>
    <n v="41.1"/>
    <n v="1376.85"/>
    <n v="9211.15"/>
    <n v="9211.15"/>
    <n v="0"/>
    <s v="no"/>
    <n v="1"/>
    <n v="0"/>
    <n v="1"/>
    <s v="yes"/>
    <n v="4"/>
    <n v="0"/>
    <n v="22"/>
    <n v="0"/>
    <n v="0"/>
    <n v="0"/>
    <n v="363"/>
    <n v="96.25"/>
    <n v="385"/>
    <n v="2013"/>
    <m/>
  </r>
  <r>
    <n v="50322"/>
    <x v="0"/>
    <s v="Dakota Territory"/>
    <s v="469"/>
    <x v="0"/>
    <n v="2"/>
    <n v="372"/>
    <n v="577"/>
    <n v="0"/>
    <n v="949"/>
    <n v="949"/>
    <n v="474.5"/>
    <n v="474.5"/>
    <n v="4841"/>
    <n v="616.85"/>
    <n v="0"/>
    <n v="0"/>
    <n v="18.98"/>
    <n v="635.83000000000004"/>
    <n v="4205.17"/>
    <n v="4205.17"/>
    <n v="0"/>
    <s v="no"/>
    <n v="1"/>
    <n v="0"/>
    <n v="1"/>
    <s v="yes"/>
    <n v="1"/>
    <n v="0"/>
    <n v="0"/>
    <n v="0"/>
    <n v="0"/>
    <n v="0"/>
    <n v="10"/>
    <n v="10"/>
    <n v="10"/>
    <n v="52"/>
    <m/>
  </r>
  <r>
    <n v="53525"/>
    <x v="0"/>
    <s v="Dakota Territory"/>
    <s v="469"/>
    <x v="0"/>
    <n v="8"/>
    <n v="2952"/>
    <n v="361"/>
    <n v="15"/>
    <n v="3328"/>
    <n v="3313"/>
    <n v="416"/>
    <n v="414.1"/>
    <n v="16890"/>
    <n v="2163.1999999999998"/>
    <n v="0"/>
    <n v="0"/>
    <n v="66.56"/>
    <n v="2229.7600000000002"/>
    <n v="14660.24"/>
    <n v="14660.24"/>
    <n v="0"/>
    <s v="no"/>
    <n v="1"/>
    <n v="0"/>
    <n v="1"/>
    <s v="yes"/>
    <n v="3"/>
    <n v="0"/>
    <n v="23"/>
    <n v="0"/>
    <n v="15"/>
    <n v="15"/>
    <n v="264"/>
    <n v="100.66670000000001"/>
    <n v="302"/>
    <n v="1540"/>
    <m/>
  </r>
  <r>
    <n v="56700"/>
    <x v="0"/>
    <s v="Dakota Territory"/>
    <s v="469"/>
    <x v="3"/>
    <n v="6"/>
    <n v="1524"/>
    <n v="353"/>
    <n v="28"/>
    <n v="1905"/>
    <n v="1877"/>
    <n v="317.5"/>
    <n v="312.8"/>
    <n v="9715"/>
    <n v="1238.25"/>
    <n v="0"/>
    <n v="0"/>
    <n v="38.1"/>
    <n v="1276.3499999999999"/>
    <n v="8438.65"/>
    <n v="8438.65"/>
    <n v="0"/>
    <s v="no"/>
    <n v="1"/>
    <n v="0"/>
    <n v="1"/>
    <s v="yes"/>
    <n v="5"/>
    <n v="0"/>
    <n v="46"/>
    <n v="0"/>
    <n v="19"/>
    <n v="19"/>
    <n v="611"/>
    <n v="135.19999999999999"/>
    <n v="676"/>
    <n v="3462"/>
    <m/>
  </r>
  <r>
    <n v="57108"/>
    <x v="0"/>
    <s v="Dakota Territory"/>
    <s v="469"/>
    <x v="1"/>
    <n v="2"/>
    <n v="516"/>
    <n v="2259"/>
    <n v="12"/>
    <n v="2787"/>
    <n v="2775"/>
    <n v="1393.5"/>
    <n v="1387.5"/>
    <n v="14154"/>
    <n v="1811.55"/>
    <n v="0"/>
    <n v="0"/>
    <n v="0"/>
    <n v="1811.55"/>
    <n v="12342.45"/>
    <n v="12342.45"/>
    <n v="0"/>
    <s v="no"/>
    <n v="1"/>
    <n v="0"/>
    <n v="1"/>
    <s v="yes"/>
    <n v="1"/>
    <n v="0"/>
    <n v="7"/>
    <n v="0"/>
    <n v="12"/>
    <n v="12"/>
    <n v="1349"/>
    <n v="1368"/>
    <n v="1368"/>
    <n v="6963"/>
    <m/>
  </r>
  <r>
    <n v="90469"/>
    <x v="0"/>
    <s v="Dakota Territory"/>
    <s v="469"/>
    <x v="0"/>
    <n v="2"/>
    <n v="936"/>
    <n v="471"/>
    <n v="8"/>
    <n v="1415"/>
    <n v="1407"/>
    <n v="707.5"/>
    <n v="703.5"/>
    <n v="7226"/>
    <n v="919.75"/>
    <n v="0"/>
    <n v="0"/>
    <n v="-919.75"/>
    <n v="0"/>
    <n v="7226"/>
    <n v="7226"/>
    <n v="0"/>
    <s v="no"/>
    <n v="1"/>
    <n v="0"/>
    <n v="1"/>
    <s v="yes"/>
    <n v="2"/>
    <n v="0"/>
    <n v="50"/>
    <n v="0"/>
    <n v="7"/>
    <n v="7"/>
    <n v="466"/>
    <n v="261.5"/>
    <n v="523"/>
    <n v="2683"/>
    <m/>
  </r>
  <r>
    <n v="10349"/>
    <x v="6"/>
    <s v="Devils Lake"/>
    <s v="324"/>
    <x v="5"/>
    <n v="3"/>
    <n v="0"/>
    <n v="523"/>
    <n v="3"/>
    <n v="526"/>
    <n v="523"/>
    <n v="175.33330000000001"/>
    <n v="174.3"/>
    <n v="2688"/>
    <n v="341.9"/>
    <n v="0"/>
    <n v="0"/>
    <n v="0"/>
    <n v="341.9"/>
    <n v="2346.1"/>
    <n v="2346.1"/>
    <n v="0"/>
    <s v="no"/>
    <n v="1"/>
    <n v="0"/>
    <n v="1"/>
    <s v="yes"/>
    <n v="2"/>
    <n v="0"/>
    <n v="40"/>
    <n v="0"/>
    <n v="3"/>
    <n v="3"/>
    <n v="69"/>
    <n v="56"/>
    <n v="112"/>
    <n v="571"/>
    <m/>
  </r>
  <r>
    <n v="20177"/>
    <x v="6"/>
    <s v="Devils Lake"/>
    <s v="324"/>
    <x v="0"/>
    <n v="3"/>
    <n v="612"/>
    <n v="6"/>
    <n v="0"/>
    <n v="618"/>
    <n v="618"/>
    <n v="206"/>
    <n v="206"/>
    <n v="3138"/>
    <n v="401.7"/>
    <n v="0"/>
    <n v="0"/>
    <n v="0"/>
    <n v="401.7"/>
    <n v="2736.3"/>
    <n v="2736.3"/>
    <n v="0"/>
    <s v="no"/>
    <n v="1"/>
    <n v="0"/>
    <n v="1"/>
    <s v="yes"/>
    <n v="3"/>
    <n v="0"/>
    <n v="6"/>
    <n v="0"/>
    <n v="0"/>
    <n v="0"/>
    <n v="44"/>
    <n v="16.666699999999999"/>
    <n v="50"/>
    <n v="255"/>
    <m/>
  </r>
  <r>
    <n v="20198"/>
    <x v="6"/>
    <s v="Devils Lake"/>
    <s v="324"/>
    <x v="3"/>
    <n v="7"/>
    <n v="624"/>
    <n v="167"/>
    <n v="9"/>
    <n v="800"/>
    <n v="791"/>
    <n v="114.28570000000001"/>
    <n v="113"/>
    <n v="4095"/>
    <n v="520"/>
    <n v="0"/>
    <n v="0"/>
    <n v="0"/>
    <n v="520"/>
    <n v="3575"/>
    <n v="3575"/>
    <n v="0"/>
    <s v="no"/>
    <n v="1"/>
    <n v="0"/>
    <n v="1"/>
    <s v="yes"/>
    <n v="3"/>
    <n v="0"/>
    <n v="40"/>
    <n v="0"/>
    <n v="9"/>
    <n v="9"/>
    <n v="176"/>
    <n v="75"/>
    <n v="225"/>
    <n v="1152"/>
    <m/>
  </r>
  <r>
    <n v="20206"/>
    <x v="6"/>
    <s v="Devils Lake"/>
    <s v="324"/>
    <x v="3"/>
    <n v="7"/>
    <n v="1584"/>
    <n v="926"/>
    <n v="7"/>
    <n v="2517"/>
    <n v="2510"/>
    <n v="359.57139999999998"/>
    <n v="358.6"/>
    <n v="12854"/>
    <n v="1636.05"/>
    <n v="0"/>
    <n v="0"/>
    <n v="50.34"/>
    <n v="1686.39"/>
    <n v="11167.61"/>
    <n v="11167.61"/>
    <n v="0"/>
    <s v="no"/>
    <n v="1"/>
    <n v="0"/>
    <n v="1"/>
    <s v="yes"/>
    <n v="5"/>
    <n v="0"/>
    <n v="32"/>
    <n v="0"/>
    <n v="7"/>
    <n v="7"/>
    <n v="290"/>
    <n v="65.8"/>
    <n v="329"/>
    <n v="1682"/>
    <m/>
  </r>
  <r>
    <n v="20283"/>
    <x v="6"/>
    <s v="Devils Lake"/>
    <s v="324"/>
    <x v="4"/>
    <n v="11"/>
    <n v="3252"/>
    <n v="-384"/>
    <n v="3"/>
    <n v="2871"/>
    <n v="2868"/>
    <n v="261"/>
    <n v="260.7"/>
    <n v="14595"/>
    <n v="1866.15"/>
    <n v="0"/>
    <n v="0"/>
    <n v="57.42"/>
    <n v="1923.57"/>
    <n v="12671.43"/>
    <n v="12671.43"/>
    <n v="0"/>
    <s v="no"/>
    <n v="1"/>
    <n v="0"/>
    <n v="1"/>
    <s v="yes"/>
    <n v="9"/>
    <n v="0"/>
    <n v="28"/>
    <n v="0"/>
    <n v="3"/>
    <n v="3"/>
    <n v="329"/>
    <n v="40"/>
    <n v="360"/>
    <n v="1836"/>
    <m/>
  </r>
  <r>
    <n v="20348"/>
    <x v="6"/>
    <s v="Devils Lake"/>
    <s v="324"/>
    <x v="7"/>
    <n v="13"/>
    <n v="4992"/>
    <n v="146"/>
    <n v="2"/>
    <n v="5140"/>
    <n v="5138"/>
    <n v="395.38459999999998"/>
    <n v="395.2"/>
    <n v="26317"/>
    <n v="3341"/>
    <n v="0"/>
    <n v="0"/>
    <n v="0"/>
    <n v="3341"/>
    <n v="22976"/>
    <n v="22976"/>
    <n v="0"/>
    <s v="no"/>
    <n v="1"/>
    <n v="0"/>
    <n v="1"/>
    <s v="yes"/>
    <n v="3"/>
    <n v="0"/>
    <n v="67"/>
    <n v="0"/>
    <n v="2"/>
    <n v="2"/>
    <n v="233"/>
    <n v="100.66670000000001"/>
    <n v="302"/>
    <n v="1526"/>
    <m/>
  </r>
  <r>
    <n v="20376"/>
    <x v="6"/>
    <s v="Devils Lake"/>
    <s v="324"/>
    <x v="6"/>
    <n v="9"/>
    <n v="1572"/>
    <n v="606"/>
    <n v="8"/>
    <n v="2186"/>
    <n v="2178"/>
    <n v="242.88890000000001"/>
    <n v="242"/>
    <n v="11177"/>
    <n v="1420.9"/>
    <n v="0"/>
    <n v="0"/>
    <n v="43.72"/>
    <n v="1464.62"/>
    <n v="9712.3799999999992"/>
    <n v="9712.3799999999992"/>
    <n v="0"/>
    <s v="no"/>
    <n v="1"/>
    <n v="0"/>
    <n v="1"/>
    <s v="yes"/>
    <n v="7"/>
    <n v="0"/>
    <n v="74"/>
    <n v="0"/>
    <n v="8"/>
    <n v="8"/>
    <n v="435"/>
    <n v="73.857100000000003"/>
    <n v="517"/>
    <n v="2646"/>
    <m/>
  </r>
  <r>
    <n v="20381"/>
    <x v="6"/>
    <s v="Devils Lake"/>
    <s v="324"/>
    <x v="6"/>
    <n v="8"/>
    <n v="1236"/>
    <n v="502"/>
    <n v="7"/>
    <n v="1745"/>
    <n v="1738"/>
    <n v="218.125"/>
    <n v="217.3"/>
    <n v="8912"/>
    <n v="1134.25"/>
    <n v="0"/>
    <n v="0"/>
    <n v="34.9"/>
    <n v="1169.1500000000001"/>
    <n v="7742.85"/>
    <n v="7742.85"/>
    <n v="0"/>
    <s v="no"/>
    <n v="1"/>
    <n v="0"/>
    <n v="1"/>
    <s v="yes"/>
    <n v="3"/>
    <n v="0"/>
    <n v="26"/>
    <n v="0"/>
    <n v="7"/>
    <n v="7"/>
    <n v="95"/>
    <n v="42.666699999999999"/>
    <n v="128"/>
    <n v="653"/>
    <m/>
  </r>
  <r>
    <n v="20416"/>
    <x v="6"/>
    <s v="Devils Lake"/>
    <s v="324"/>
    <x v="5"/>
    <n v="6"/>
    <n v="0"/>
    <n v="1293"/>
    <n v="0"/>
    <n v="1293"/>
    <n v="1293"/>
    <n v="215.5"/>
    <n v="215.5"/>
    <n v="6594"/>
    <n v="840.45"/>
    <n v="0"/>
    <n v="0"/>
    <n v="25.86"/>
    <n v="866.31"/>
    <n v="5727.69"/>
    <n v="5727.69"/>
    <n v="0"/>
    <s v="no"/>
    <n v="1"/>
    <n v="0"/>
    <n v="1"/>
    <s v="yes"/>
    <n v="2"/>
    <n v="0"/>
    <n v="0"/>
    <n v="0"/>
    <n v="0"/>
    <n v="0"/>
    <n v="140"/>
    <n v="70"/>
    <n v="140"/>
    <n v="712"/>
    <m/>
  </r>
  <r>
    <n v="90324"/>
    <x v="6"/>
    <s v="Devils Lake"/>
    <s v="32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5103"/>
    <x v="3"/>
    <s v="Dickinson"/>
    <s v="160"/>
    <x v="0"/>
    <n v="7"/>
    <n v="0"/>
    <n v="1414"/>
    <n v="18"/>
    <n v="1432"/>
    <n v="1414"/>
    <n v="204.57140000000001"/>
    <n v="202"/>
    <n v="7341"/>
    <n v="930.8"/>
    <n v="0"/>
    <n v="0"/>
    <n v="0"/>
    <n v="930.8"/>
    <n v="6410.2"/>
    <n v="6410.2"/>
    <n v="0"/>
    <s v="no"/>
    <n v="1"/>
    <n v="0"/>
    <n v="1"/>
    <s v="yes"/>
    <n v="5"/>
    <n v="0"/>
    <n v="58"/>
    <n v="0"/>
    <n v="18"/>
    <n v="18"/>
    <n v="166"/>
    <n v="48.4"/>
    <n v="242"/>
    <n v="1242"/>
    <m/>
  </r>
  <r>
    <n v="85104"/>
    <x v="3"/>
    <s v="Dickinson"/>
    <s v="160"/>
    <x v="0"/>
    <n v="7"/>
    <n v="2088"/>
    <n v="84"/>
    <n v="9"/>
    <n v="2181"/>
    <n v="2172"/>
    <n v="311.57139999999998"/>
    <n v="310.3"/>
    <n v="11137"/>
    <n v="1417.65"/>
    <n v="0"/>
    <n v="0"/>
    <n v="0"/>
    <n v="1417.65"/>
    <n v="9719.35"/>
    <n v="9719.35"/>
    <n v="0"/>
    <s v="no"/>
    <n v="1"/>
    <n v="0"/>
    <n v="1"/>
    <s v="yes"/>
    <n v="4"/>
    <n v="0"/>
    <n v="26"/>
    <n v="0"/>
    <n v="9"/>
    <n v="9"/>
    <n v="358"/>
    <n v="98.25"/>
    <n v="393"/>
    <n v="2008"/>
    <m/>
  </r>
  <r>
    <n v="85108"/>
    <x v="3"/>
    <s v="Dickinson"/>
    <s v="16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5109"/>
    <x v="3"/>
    <s v="Dickinson"/>
    <s v="160"/>
    <x v="0"/>
    <n v="14"/>
    <n v="5004"/>
    <n v="958"/>
    <n v="314"/>
    <n v="6276"/>
    <n v="5962"/>
    <n v="448.28570000000002"/>
    <n v="425.9"/>
    <n v="31958"/>
    <n v="4079.4"/>
    <n v="0"/>
    <n v="0"/>
    <n v="125.52"/>
    <n v="4204.92"/>
    <n v="27753.08"/>
    <n v="27753.08"/>
    <n v="0"/>
    <s v="no"/>
    <n v="1"/>
    <n v="0"/>
    <n v="1"/>
    <s v="yes"/>
    <n v="11"/>
    <n v="0"/>
    <n v="67"/>
    <n v="0"/>
    <n v="135"/>
    <n v="135"/>
    <n v="1411"/>
    <n v="146.63640000000001"/>
    <n v="1613"/>
    <n v="8227"/>
    <m/>
  </r>
  <r>
    <n v="85112"/>
    <x v="3"/>
    <s v="Dickinson"/>
    <s v="160"/>
    <x v="0"/>
    <n v="8"/>
    <n v="2004"/>
    <n v="4"/>
    <n v="23"/>
    <n v="2031"/>
    <n v="2008"/>
    <n v="253.875"/>
    <n v="251"/>
    <n v="10397"/>
    <n v="1320.15"/>
    <n v="0"/>
    <n v="0"/>
    <n v="40.619999999999997"/>
    <n v="1360.77"/>
    <n v="9036.23"/>
    <n v="9036.23"/>
    <n v="0"/>
    <s v="no"/>
    <n v="1"/>
    <n v="0"/>
    <n v="1"/>
    <s v="yes"/>
    <n v="5"/>
    <n v="0"/>
    <n v="4"/>
    <n v="0"/>
    <n v="23"/>
    <n v="23"/>
    <n v="396"/>
    <n v="84.6"/>
    <n v="423"/>
    <n v="2168"/>
    <m/>
  </r>
  <r>
    <n v="85114"/>
    <x v="3"/>
    <s v="Dickinson"/>
    <s v="160"/>
    <x v="4"/>
    <n v="7"/>
    <n v="2436"/>
    <n v="1166"/>
    <n v="28"/>
    <n v="3630"/>
    <n v="3602"/>
    <n v="518.57140000000004"/>
    <n v="514.6"/>
    <n v="18539"/>
    <n v="2359.5"/>
    <n v="0"/>
    <n v="0"/>
    <n v="72.599999999999994"/>
    <n v="2432.1"/>
    <n v="16106.9"/>
    <n v="16106.9"/>
    <n v="0"/>
    <s v="no"/>
    <n v="1"/>
    <n v="0"/>
    <n v="1"/>
    <s v="yes"/>
    <n v="6"/>
    <n v="0"/>
    <n v="28"/>
    <n v="0"/>
    <n v="28"/>
    <n v="28"/>
    <n v="1197"/>
    <n v="208.83330000000001"/>
    <n v="1253"/>
    <n v="6405"/>
    <m/>
  </r>
  <r>
    <n v="85120"/>
    <x v="3"/>
    <s v="Dickinson"/>
    <s v="160"/>
    <x v="6"/>
    <n v="8"/>
    <n v="2976"/>
    <n v="816"/>
    <n v="91"/>
    <n v="3883"/>
    <n v="3792"/>
    <n v="485.375"/>
    <n v="474"/>
    <n v="19868"/>
    <n v="2523.9499999999998"/>
    <n v="0"/>
    <n v="0"/>
    <n v="77.66"/>
    <n v="2601.61"/>
    <n v="17266.39"/>
    <n v="17266.39"/>
    <n v="0"/>
    <s v="no"/>
    <n v="1"/>
    <n v="0"/>
    <n v="1"/>
    <s v="yes"/>
    <n v="7"/>
    <n v="0"/>
    <n v="84"/>
    <n v="0"/>
    <n v="18"/>
    <n v="18"/>
    <n v="1221"/>
    <n v="189"/>
    <n v="1323"/>
    <n v="6765"/>
    <m/>
  </r>
  <r>
    <n v="86591"/>
    <x v="3"/>
    <s v="Dickinson"/>
    <s v="160"/>
    <x v="2"/>
    <n v="1"/>
    <n v="0"/>
    <n v="140"/>
    <n v="0"/>
    <n v="140"/>
    <n v="140"/>
    <n v="140"/>
    <n v="140"/>
    <n v="719"/>
    <n v="91"/>
    <n v="0"/>
    <n v="0"/>
    <n v="2.8"/>
    <n v="93.8"/>
    <n v="625.20000000000005"/>
    <n v="625.20000000000005"/>
    <n v="0"/>
    <s v="no"/>
    <n v="1"/>
    <n v="0"/>
    <n v="1"/>
    <s v="yes"/>
    <n v="0"/>
    <n v="0"/>
    <n v="0"/>
    <n v="0"/>
    <n v="0"/>
    <n v="0"/>
    <n v="0"/>
    <n v="0"/>
    <n v="0"/>
    <n v="0"/>
    <m/>
  </r>
  <r>
    <n v="86703"/>
    <x v="3"/>
    <s v="Dickinson"/>
    <s v="160"/>
    <x v="2"/>
    <n v="4"/>
    <n v="1392"/>
    <n v="89"/>
    <n v="6"/>
    <n v="1487"/>
    <n v="1481"/>
    <n v="371.75"/>
    <n v="370.3"/>
    <n v="7603"/>
    <n v="966.55"/>
    <n v="0"/>
    <n v="0"/>
    <n v="29.74"/>
    <n v="996.29"/>
    <n v="6606.71"/>
    <n v="6606.71"/>
    <n v="0"/>
    <s v="no"/>
    <n v="1"/>
    <n v="0"/>
    <n v="1"/>
    <s v="yes"/>
    <n v="4"/>
    <n v="0"/>
    <n v="10"/>
    <n v="0"/>
    <n v="6"/>
    <n v="6"/>
    <n v="493"/>
    <n v="127.25"/>
    <n v="509"/>
    <n v="2611"/>
    <m/>
  </r>
  <r>
    <n v="86710"/>
    <x v="3"/>
    <s v="Dickinson"/>
    <s v="160"/>
    <x v="3"/>
    <n v="8"/>
    <n v="6552"/>
    <n v="2674"/>
    <n v="44"/>
    <n v="9270"/>
    <n v="9226"/>
    <n v="1158.75"/>
    <n v="1153.3"/>
    <n v="47309"/>
    <n v="6025.5"/>
    <n v="0"/>
    <n v="0"/>
    <n v="185.4"/>
    <n v="6210.9"/>
    <n v="41098.1"/>
    <n v="41098.1"/>
    <n v="0"/>
    <s v="no"/>
    <n v="1"/>
    <n v="0"/>
    <n v="1"/>
    <s v="yes"/>
    <n v="8"/>
    <n v="0"/>
    <n v="150"/>
    <n v="0"/>
    <n v="44"/>
    <n v="44"/>
    <n v="2393"/>
    <n v="323.375"/>
    <n v="2587"/>
    <n v="13280"/>
    <m/>
  </r>
  <r>
    <n v="86713"/>
    <x v="3"/>
    <s v="Dickinson"/>
    <s v="160"/>
    <x v="5"/>
    <n v="12"/>
    <n v="660"/>
    <n v="729"/>
    <n v="5"/>
    <n v="1394"/>
    <n v="1389"/>
    <n v="116.16670000000001"/>
    <n v="115.8"/>
    <n v="7162"/>
    <n v="906.1"/>
    <n v="0"/>
    <n v="0"/>
    <n v="0"/>
    <n v="906.1"/>
    <n v="6255.9"/>
    <n v="6255.9"/>
    <n v="0"/>
    <s v="no"/>
    <n v="1"/>
    <n v="0"/>
    <n v="1"/>
    <s v="yes"/>
    <n v="8"/>
    <n v="0"/>
    <n v="109"/>
    <n v="0"/>
    <n v="5"/>
    <n v="5"/>
    <n v="220"/>
    <n v="41.75"/>
    <n v="334"/>
    <n v="1711"/>
    <m/>
  </r>
  <r>
    <n v="86722"/>
    <x v="3"/>
    <s v="Dickinson"/>
    <s v="160"/>
    <x v="0"/>
    <n v="15"/>
    <n v="0"/>
    <n v="2853"/>
    <n v="8"/>
    <n v="2861"/>
    <n v="2853"/>
    <n v="190.73330000000001"/>
    <n v="190.2"/>
    <n v="14681"/>
    <n v="1859.65"/>
    <n v="0"/>
    <n v="0"/>
    <n v="0"/>
    <n v="1859.65"/>
    <n v="12821.35"/>
    <n v="12821.35"/>
    <n v="0"/>
    <s v="no"/>
    <n v="1"/>
    <n v="0"/>
    <n v="1"/>
    <s v="yes"/>
    <n v="4"/>
    <n v="0"/>
    <n v="33"/>
    <n v="0"/>
    <n v="7"/>
    <n v="7"/>
    <n v="424"/>
    <n v="116"/>
    <n v="464"/>
    <n v="2391"/>
    <m/>
  </r>
  <r>
    <n v="86810"/>
    <x v="3"/>
    <s v="Dickinson"/>
    <s v="16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7605"/>
    <x v="3"/>
    <s v="Dickinson"/>
    <s v="160"/>
    <x v="0"/>
    <n v="2"/>
    <n v="0"/>
    <n v="235"/>
    <n v="0"/>
    <n v="235"/>
    <n v="235"/>
    <n v="117.5"/>
    <n v="117.5"/>
    <n v="1215"/>
    <n v="152.75"/>
    <n v="0"/>
    <n v="0"/>
    <n v="0"/>
    <n v="152.75"/>
    <n v="1062.25"/>
    <n v="1062.25"/>
    <n v="0"/>
    <s v="no"/>
    <n v="1"/>
    <n v="0"/>
    <n v="1"/>
    <s v="yes"/>
    <n v="1"/>
    <n v="0"/>
    <n v="0"/>
    <n v="0"/>
    <n v="0"/>
    <n v="0"/>
    <n v="21"/>
    <n v="21"/>
    <n v="21"/>
    <n v="105"/>
    <m/>
  </r>
  <r>
    <n v="90160"/>
    <x v="3"/>
    <s v="Dickinson"/>
    <s v="160"/>
    <x v="0"/>
    <n v="3"/>
    <n v="900"/>
    <n v="2"/>
    <n v="4"/>
    <n v="906"/>
    <n v="902"/>
    <n v="302"/>
    <n v="300.7"/>
    <n v="4666"/>
    <n v="588.9"/>
    <n v="0"/>
    <n v="0"/>
    <n v="-588.9"/>
    <n v="0"/>
    <n v="4666"/>
    <n v="911"/>
    <n v="3755"/>
    <s v="yes"/>
    <n v="1"/>
    <n v="0"/>
    <n v="1"/>
    <s v="yes"/>
    <n v="3"/>
    <n v="0"/>
    <n v="16"/>
    <n v="0"/>
    <n v="4"/>
    <n v="4"/>
    <n v="155"/>
    <n v="58.333300000000001"/>
    <n v="175"/>
    <n v="911"/>
    <m/>
  </r>
  <r>
    <n v="20015"/>
    <x v="6"/>
    <s v="East Grand Forks / Fisher"/>
    <s v="258"/>
    <x v="1"/>
    <n v="3"/>
    <n v="804"/>
    <n v="-92"/>
    <n v="2"/>
    <n v="714"/>
    <n v="712"/>
    <n v="238"/>
    <n v="237.3"/>
    <n v="3600"/>
    <n v="464.1"/>
    <n v="0"/>
    <n v="0"/>
    <n v="14.28"/>
    <n v="478.38"/>
    <n v="3121.62"/>
    <n v="3121.62"/>
    <n v="0"/>
    <s v="no"/>
    <n v="1"/>
    <n v="0"/>
    <n v="1"/>
    <s v="yes"/>
    <n v="3"/>
    <n v="0"/>
    <n v="16"/>
    <n v="0"/>
    <n v="2"/>
    <n v="2"/>
    <n v="66"/>
    <n v="28"/>
    <n v="84"/>
    <n v="423"/>
    <m/>
  </r>
  <r>
    <n v="20204"/>
    <x v="6"/>
    <s v="East Grand Forks / Fisher"/>
    <s v="258"/>
    <x v="3"/>
    <n v="5"/>
    <n v="1272"/>
    <n v="138"/>
    <n v="3"/>
    <n v="1413"/>
    <n v="1410"/>
    <n v="282.60000000000002"/>
    <n v="282"/>
    <n v="7209"/>
    <n v="918.45"/>
    <n v="0"/>
    <n v="0"/>
    <n v="0"/>
    <n v="918.45"/>
    <n v="6290.55"/>
    <n v="6290.55"/>
    <n v="0"/>
    <s v="no"/>
    <n v="1"/>
    <n v="0"/>
    <n v="1"/>
    <s v="yes"/>
    <n v="4"/>
    <n v="0"/>
    <n v="32"/>
    <n v="0"/>
    <n v="3"/>
    <n v="3"/>
    <n v="276"/>
    <n v="77.75"/>
    <n v="311"/>
    <n v="1596"/>
    <m/>
  </r>
  <r>
    <n v="20234"/>
    <x v="6"/>
    <s v="East Grand Forks / Fisher"/>
    <s v="258"/>
    <x v="4"/>
    <n v="1"/>
    <n v="336"/>
    <n v="165"/>
    <n v="0"/>
    <n v="501"/>
    <n v="501"/>
    <n v="501"/>
    <n v="501"/>
    <n v="2556"/>
    <n v="325.64999999999998"/>
    <n v="0"/>
    <n v="0"/>
    <n v="0"/>
    <n v="325.64999999999998"/>
    <n v="2230.35"/>
    <n v="2230.35"/>
    <n v="0"/>
    <s v="no"/>
    <n v="1"/>
    <n v="0"/>
    <n v="1"/>
    <s v="yes"/>
    <n v="1"/>
    <n v="0"/>
    <n v="0"/>
    <n v="0"/>
    <n v="0"/>
    <n v="0"/>
    <n v="119"/>
    <n v="119"/>
    <n v="119"/>
    <n v="603"/>
    <m/>
  </r>
  <r>
    <n v="20300"/>
    <x v="6"/>
    <s v="East Grand Forks / Fisher"/>
    <s v="258"/>
    <x v="4"/>
    <n v="7"/>
    <n v="1812"/>
    <n v="-222"/>
    <n v="13"/>
    <n v="1603"/>
    <n v="1590"/>
    <n v="229"/>
    <n v="227.1"/>
    <n v="8182"/>
    <n v="1041.95"/>
    <n v="0"/>
    <n v="0"/>
    <n v="0"/>
    <n v="1041.95"/>
    <n v="7140.05"/>
    <n v="7140.05"/>
    <n v="0"/>
    <s v="no"/>
    <n v="1"/>
    <n v="0"/>
    <n v="1"/>
    <s v="yes"/>
    <n v="4"/>
    <n v="0"/>
    <n v="17"/>
    <n v="0"/>
    <n v="13"/>
    <n v="13"/>
    <n v="460"/>
    <n v="122.5"/>
    <n v="490"/>
    <n v="2506"/>
    <m/>
  </r>
  <r>
    <n v="20346"/>
    <x v="6"/>
    <s v="East Grand Forks / Fisher"/>
    <s v="258"/>
    <x v="3"/>
    <n v="8"/>
    <n v="2124"/>
    <n v="533"/>
    <n v="21"/>
    <n v="2678"/>
    <n v="2657"/>
    <n v="334.75"/>
    <n v="332.1"/>
    <n v="13621"/>
    <n v="1740.7"/>
    <n v="0"/>
    <n v="0"/>
    <n v="0"/>
    <n v="1740.7"/>
    <n v="11880.3"/>
    <n v="11880.3"/>
    <n v="0"/>
    <s v="no"/>
    <n v="1"/>
    <n v="0"/>
    <n v="1"/>
    <s v="yes"/>
    <n v="6"/>
    <n v="0"/>
    <n v="28"/>
    <n v="0"/>
    <n v="21"/>
    <n v="21"/>
    <n v="759"/>
    <n v="134.66669999999999"/>
    <n v="808"/>
    <n v="4093"/>
    <m/>
  </r>
  <r>
    <n v="20362"/>
    <x v="6"/>
    <s v="East Grand Forks / Fisher"/>
    <s v="258"/>
    <x v="5"/>
    <n v="2"/>
    <n v="168"/>
    <n v="710"/>
    <n v="50"/>
    <n v="928"/>
    <n v="878"/>
    <n v="464"/>
    <n v="439"/>
    <n v="4727"/>
    <n v="603.20000000000005"/>
    <n v="0"/>
    <n v="0"/>
    <n v="0"/>
    <n v="603.20000000000005"/>
    <n v="4123.8"/>
    <n v="4123.8"/>
    <n v="0"/>
    <s v="no"/>
    <n v="1"/>
    <n v="0"/>
    <n v="1"/>
    <s v="yes"/>
    <n v="1"/>
    <n v="0"/>
    <n v="6"/>
    <n v="0"/>
    <n v="50"/>
    <n v="50"/>
    <n v="369"/>
    <n v="425"/>
    <n v="425"/>
    <n v="2159"/>
    <m/>
  </r>
  <r>
    <n v="20377"/>
    <x v="6"/>
    <s v="East Grand Forks / Fisher"/>
    <s v="258"/>
    <x v="6"/>
    <n v="10"/>
    <n v="192"/>
    <n v="2356"/>
    <n v="34"/>
    <n v="2582"/>
    <n v="2548"/>
    <n v="258.2"/>
    <n v="254.8"/>
    <n v="13207"/>
    <n v="1678.3"/>
    <n v="0"/>
    <n v="0"/>
    <n v="51.64"/>
    <n v="1729.94"/>
    <n v="11477.06"/>
    <n v="11477.06"/>
    <n v="0"/>
    <s v="no"/>
    <n v="1"/>
    <n v="0"/>
    <n v="1"/>
    <s v="yes"/>
    <n v="9"/>
    <n v="0"/>
    <n v="64"/>
    <n v="0"/>
    <n v="34"/>
    <n v="34"/>
    <n v="1343"/>
    <n v="160.11109999999999"/>
    <n v="1441"/>
    <n v="7343"/>
    <m/>
  </r>
  <r>
    <n v="20419"/>
    <x v="6"/>
    <s v="East Grand Forks / Fisher"/>
    <s v="258"/>
    <x v="5"/>
    <n v="3"/>
    <n v="192"/>
    <n v="764"/>
    <n v="8"/>
    <n v="964"/>
    <n v="956"/>
    <n v="321.33330000000001"/>
    <n v="318.7"/>
    <n v="4950"/>
    <n v="626.6"/>
    <n v="0"/>
    <n v="0"/>
    <n v="0"/>
    <n v="626.6"/>
    <n v="4323.3999999999996"/>
    <n v="1169"/>
    <n v="3154.4"/>
    <s v="yes"/>
    <n v="1"/>
    <n v="0"/>
    <n v="1"/>
    <s v="yes"/>
    <n v="3"/>
    <n v="0"/>
    <n v="0"/>
    <n v="0"/>
    <n v="8"/>
    <n v="8"/>
    <n v="222"/>
    <n v="76.666700000000006"/>
    <n v="230"/>
    <n v="1169"/>
    <m/>
  </r>
  <r>
    <n v="90258"/>
    <x v="6"/>
    <s v="East Grand Forks / Fisher"/>
    <s v="25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0035"/>
    <x v="5"/>
    <s v="Ellsworth"/>
    <s v="653"/>
    <x v="0"/>
    <n v="11"/>
    <n v="3336"/>
    <n v="1389"/>
    <n v="44"/>
    <n v="4769"/>
    <n v="4725"/>
    <n v="433.5455"/>
    <n v="429.5"/>
    <n v="24432"/>
    <n v="3099.85"/>
    <n v="0"/>
    <n v="0"/>
    <n v="95.38"/>
    <n v="3195.23"/>
    <n v="21236.77"/>
    <n v="21236.77"/>
    <n v="0"/>
    <s v="no"/>
    <n v="1"/>
    <n v="0"/>
    <n v="1"/>
    <s v="yes"/>
    <n v="11"/>
    <n v="0"/>
    <n v="282"/>
    <n v="0"/>
    <n v="44"/>
    <n v="44"/>
    <n v="1931"/>
    <n v="205.18180000000001"/>
    <n v="2257"/>
    <n v="11564"/>
    <m/>
  </r>
  <r>
    <n v="70044"/>
    <x v="5"/>
    <s v="Ellsworth"/>
    <s v="653"/>
    <x v="5"/>
    <n v="7"/>
    <n v="1560"/>
    <n v="1102"/>
    <n v="88"/>
    <n v="2750"/>
    <n v="2662"/>
    <n v="392.8571"/>
    <n v="380.3"/>
    <n v="14037"/>
    <n v="1787.5"/>
    <n v="0"/>
    <n v="0"/>
    <n v="55"/>
    <n v="1842.5"/>
    <n v="12194.5"/>
    <n v="12194.5"/>
    <n v="0"/>
    <s v="no"/>
    <n v="1"/>
    <n v="0"/>
    <n v="1"/>
    <s v="yes"/>
    <n v="6"/>
    <n v="0"/>
    <n v="235"/>
    <n v="0"/>
    <n v="19"/>
    <n v="19"/>
    <n v="995"/>
    <n v="208.16669999999999"/>
    <n v="1249"/>
    <n v="6380"/>
    <m/>
  </r>
  <r>
    <n v="72213"/>
    <x v="5"/>
    <s v="Ellsworth"/>
    <s v="653"/>
    <x v="5"/>
    <n v="12"/>
    <n v="3576"/>
    <n v="776"/>
    <n v="43"/>
    <n v="4395"/>
    <n v="4352"/>
    <n v="366.25"/>
    <n v="362.7"/>
    <n v="22527"/>
    <n v="2856.75"/>
    <n v="0"/>
    <n v="0"/>
    <n v="0"/>
    <n v="2856.75"/>
    <n v="19670.25"/>
    <n v="19670.25"/>
    <n v="0"/>
    <s v="no"/>
    <n v="1"/>
    <n v="0"/>
    <n v="1"/>
    <s v="yes"/>
    <n v="12"/>
    <n v="0"/>
    <n v="202"/>
    <n v="0"/>
    <n v="41"/>
    <n v="41"/>
    <n v="1734"/>
    <n v="164.75"/>
    <n v="1977"/>
    <n v="10125"/>
    <m/>
  </r>
  <r>
    <n v="72216"/>
    <x v="5"/>
    <s v="Ellsworth"/>
    <s v="653"/>
    <x v="6"/>
    <n v="3"/>
    <n v="1404"/>
    <n v="4"/>
    <n v="50"/>
    <n v="1458"/>
    <n v="1408"/>
    <n v="486"/>
    <n v="469.3"/>
    <n v="7446"/>
    <n v="947.7"/>
    <n v="0"/>
    <n v="0"/>
    <n v="0"/>
    <n v="947.7"/>
    <n v="6498.3"/>
    <n v="6498.3"/>
    <n v="0"/>
    <s v="no"/>
    <n v="1"/>
    <n v="0"/>
    <n v="1"/>
    <s v="yes"/>
    <n v="2"/>
    <n v="0"/>
    <n v="4"/>
    <n v="0"/>
    <n v="50"/>
    <n v="50"/>
    <n v="321"/>
    <n v="187.5"/>
    <n v="375"/>
    <n v="1913"/>
    <m/>
  </r>
  <r>
    <n v="74215"/>
    <x v="5"/>
    <s v="Ellsworth"/>
    <s v="653"/>
    <x v="0"/>
    <n v="13"/>
    <n v="4548"/>
    <n v="3408"/>
    <n v="158"/>
    <n v="8114"/>
    <n v="7956"/>
    <n v="624.15380000000005"/>
    <n v="612"/>
    <n v="41299"/>
    <n v="5274.1"/>
    <n v="0"/>
    <n v="0"/>
    <n v="162.28"/>
    <n v="5436.38"/>
    <n v="35862.620000000003"/>
    <n v="35862.620000000003"/>
    <n v="0"/>
    <s v="no"/>
    <n v="1"/>
    <n v="0"/>
    <n v="1"/>
    <s v="yes"/>
    <n v="13"/>
    <n v="0"/>
    <n v="122"/>
    <n v="0"/>
    <n v="31"/>
    <n v="31"/>
    <n v="2654"/>
    <n v="215.92310000000001"/>
    <n v="2807"/>
    <n v="14322"/>
    <m/>
  </r>
  <r>
    <n v="76313"/>
    <x v="5"/>
    <s v="Ellsworth"/>
    <s v="653"/>
    <x v="0"/>
    <n v="6"/>
    <n v="3120"/>
    <n v="2061"/>
    <n v="23"/>
    <n v="5204"/>
    <n v="5181"/>
    <n v="867.33330000000001"/>
    <n v="863.5"/>
    <n v="26560"/>
    <n v="3382.6"/>
    <n v="0"/>
    <n v="0"/>
    <n v="0"/>
    <n v="3382.6"/>
    <n v="23177.4"/>
    <n v="23177.4"/>
    <n v="0"/>
    <s v="no"/>
    <n v="1"/>
    <n v="0"/>
    <n v="1"/>
    <s v="yes"/>
    <n v="5"/>
    <n v="0"/>
    <n v="107"/>
    <n v="0"/>
    <n v="23"/>
    <n v="23"/>
    <n v="578"/>
    <n v="141.6"/>
    <n v="708"/>
    <n v="3600"/>
    <m/>
  </r>
  <r>
    <n v="90653"/>
    <x v="5"/>
    <s v="Ellsworth"/>
    <s v="65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6603"/>
    <x v="4"/>
    <s v="Faulkton"/>
    <s v="455"/>
    <x v="0"/>
    <n v="8"/>
    <n v="1164"/>
    <n v="51"/>
    <n v="8"/>
    <n v="1223"/>
    <n v="1215"/>
    <n v="152.875"/>
    <n v="151.9"/>
    <n v="6296"/>
    <n v="794.95"/>
    <n v="0"/>
    <n v="0"/>
    <n v="0"/>
    <n v="794.95"/>
    <n v="5501.05"/>
    <n v="5501.05"/>
    <n v="0"/>
    <s v="no"/>
    <n v="1"/>
    <n v="0"/>
    <n v="1"/>
    <s v="yes"/>
    <n v="4"/>
    <n v="0"/>
    <n v="7"/>
    <n v="0"/>
    <n v="8"/>
    <n v="8"/>
    <n v="164"/>
    <n v="44.75"/>
    <n v="179"/>
    <n v="918"/>
    <m/>
  </r>
  <r>
    <n v="90455"/>
    <x v="4"/>
    <s v="Faulkton"/>
    <s v="455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314"/>
    <x v="2"/>
    <s v="Fergus Falls"/>
    <s v="315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1033"/>
    <x v="2"/>
    <s v="Fergus Falls"/>
    <s v="315"/>
    <x v="5"/>
    <n v="11"/>
    <n v="3456"/>
    <n v="895"/>
    <n v="89"/>
    <n v="4440"/>
    <n v="4351"/>
    <n v="403.63639999999998"/>
    <n v="395.5"/>
    <n v="22659"/>
    <n v="2886"/>
    <n v="0"/>
    <n v="0"/>
    <n v="0"/>
    <n v="2886"/>
    <n v="19773"/>
    <n v="19773"/>
    <n v="0"/>
    <s v="no"/>
    <n v="1"/>
    <n v="0"/>
    <n v="1"/>
    <s v="yes"/>
    <n v="11"/>
    <n v="0"/>
    <n v="247"/>
    <n v="0"/>
    <n v="67"/>
    <n v="67"/>
    <n v="947"/>
    <n v="114.63639999999999"/>
    <n v="1261"/>
    <n v="6435"/>
    <m/>
  </r>
  <r>
    <n v="33025"/>
    <x v="2"/>
    <s v="Fergus Falls"/>
    <s v="315"/>
    <x v="6"/>
    <n v="11"/>
    <n v="504"/>
    <n v="2307"/>
    <n v="16"/>
    <n v="2827"/>
    <n v="2811"/>
    <n v="257"/>
    <n v="255.5"/>
    <n v="14433"/>
    <n v="1837.55"/>
    <n v="0"/>
    <n v="0"/>
    <n v="0"/>
    <n v="1837.55"/>
    <n v="12595.45"/>
    <n v="12595.45"/>
    <n v="0"/>
    <s v="no"/>
    <n v="1"/>
    <n v="0"/>
    <n v="1"/>
    <s v="yes"/>
    <n v="8"/>
    <n v="0"/>
    <n v="115"/>
    <n v="0"/>
    <n v="11"/>
    <n v="11"/>
    <n v="471"/>
    <n v="74.625"/>
    <n v="597"/>
    <n v="3039"/>
    <m/>
  </r>
  <r>
    <n v="33051"/>
    <x v="2"/>
    <s v="Fergus Falls"/>
    <s v="315"/>
    <x v="5"/>
    <n v="5"/>
    <n v="1320"/>
    <n v="28"/>
    <n v="8"/>
    <n v="1356"/>
    <n v="1348"/>
    <n v="271.2"/>
    <n v="269.60000000000002"/>
    <n v="6912"/>
    <n v="881.4"/>
    <n v="0"/>
    <n v="0"/>
    <n v="0"/>
    <n v="881.4"/>
    <n v="6030.6"/>
    <n v="6030.6"/>
    <n v="0"/>
    <s v="no"/>
    <n v="1"/>
    <n v="0"/>
    <n v="1"/>
    <s v="yes"/>
    <n v="3"/>
    <n v="0"/>
    <n v="0"/>
    <n v="0"/>
    <n v="4"/>
    <n v="4"/>
    <n v="139"/>
    <n v="47.666699999999999"/>
    <n v="143"/>
    <n v="733"/>
    <m/>
  </r>
  <r>
    <n v="90315"/>
    <x v="2"/>
    <s v="Fergus Falls"/>
    <s v="315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318"/>
    <x v="6"/>
    <s v="Grafton County"/>
    <s v="326"/>
    <x v="0"/>
    <n v="3"/>
    <n v="4524"/>
    <n v="1188"/>
    <n v="2"/>
    <n v="5714"/>
    <n v="5712"/>
    <n v="1904.6667"/>
    <n v="1904"/>
    <n v="28924"/>
    <n v="3714.1"/>
    <n v="0"/>
    <n v="0"/>
    <n v="114.28"/>
    <n v="3828.38"/>
    <n v="25095.62"/>
    <n v="25095.62"/>
    <n v="0"/>
    <s v="no"/>
    <n v="1"/>
    <n v="0"/>
    <n v="1"/>
    <s v="yes"/>
    <n v="2"/>
    <n v="0"/>
    <n v="47"/>
    <n v="0"/>
    <n v="2"/>
    <n v="2"/>
    <n v="109"/>
    <n v="79"/>
    <n v="158"/>
    <n v="811"/>
    <m/>
  </r>
  <r>
    <n v="20013"/>
    <x v="6"/>
    <s v="Grafton County"/>
    <s v="326"/>
    <x v="7"/>
    <n v="3"/>
    <n v="1656"/>
    <n v="-450"/>
    <n v="10"/>
    <n v="1216"/>
    <n v="1206"/>
    <n v="405.33330000000001"/>
    <n v="402"/>
    <n v="6189"/>
    <n v="790.4"/>
    <n v="0"/>
    <n v="0"/>
    <n v="0"/>
    <n v="790.4"/>
    <n v="5398.6"/>
    <n v="5398.6"/>
    <n v="0"/>
    <s v="no"/>
    <n v="1"/>
    <n v="0"/>
    <n v="1"/>
    <s v="yes"/>
    <n v="2"/>
    <n v="0"/>
    <n v="6"/>
    <n v="0"/>
    <n v="10"/>
    <n v="10"/>
    <n v="120"/>
    <n v="68"/>
    <n v="136"/>
    <n v="695"/>
    <m/>
  </r>
  <r>
    <n v="20324"/>
    <x v="6"/>
    <s v="Grafton County"/>
    <s v="32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540"/>
    <x v="6"/>
    <s v="Grafton County"/>
    <s v="326"/>
    <x v="0"/>
    <n v="5"/>
    <n v="1560"/>
    <n v="914"/>
    <n v="1"/>
    <n v="2475"/>
    <n v="2474"/>
    <n v="495"/>
    <n v="494.8"/>
    <n v="12652"/>
    <n v="1608.75"/>
    <n v="0"/>
    <n v="0"/>
    <n v="0"/>
    <n v="1608.75"/>
    <n v="11043.25"/>
    <n v="11043.25"/>
    <n v="0"/>
    <s v="no"/>
    <n v="1"/>
    <n v="0"/>
    <n v="1"/>
    <s v="yes"/>
    <n v="3"/>
    <n v="0"/>
    <n v="38"/>
    <n v="0"/>
    <n v="1"/>
    <n v="1"/>
    <n v="666"/>
    <n v="235"/>
    <n v="705"/>
    <n v="3588"/>
    <m/>
  </r>
  <r>
    <n v="20730"/>
    <x v="6"/>
    <s v="Grafton County"/>
    <s v="326"/>
    <x v="0"/>
    <n v="11"/>
    <n v="2784"/>
    <n v="988"/>
    <n v="44"/>
    <n v="3816"/>
    <n v="3772"/>
    <n v="346.90910000000002"/>
    <n v="342.9"/>
    <n v="19602"/>
    <n v="2480.4"/>
    <n v="0"/>
    <n v="0"/>
    <n v="76.319999999999993"/>
    <n v="2556.7199999999998"/>
    <n v="17045.28"/>
    <n v="17045.28"/>
    <n v="0"/>
    <s v="no"/>
    <n v="1"/>
    <n v="0"/>
    <n v="1"/>
    <s v="yes"/>
    <n v="8"/>
    <n v="0"/>
    <n v="44"/>
    <n v="0"/>
    <n v="44"/>
    <n v="44"/>
    <n v="539"/>
    <n v="78.375"/>
    <n v="627"/>
    <n v="3203"/>
    <m/>
  </r>
  <r>
    <n v="30135"/>
    <x v="6"/>
    <s v="Grafton County"/>
    <s v="326"/>
    <x v="0"/>
    <n v="8"/>
    <n v="2040"/>
    <n v="1188"/>
    <n v="19"/>
    <n v="3247"/>
    <n v="3228"/>
    <n v="405.875"/>
    <n v="403.5"/>
    <n v="16567"/>
    <n v="2110.5500000000002"/>
    <n v="0"/>
    <n v="0"/>
    <n v="64.94"/>
    <n v="2175.4899999999998"/>
    <n v="14391.51"/>
    <n v="14391.51"/>
    <n v="0"/>
    <s v="no"/>
    <n v="1"/>
    <n v="0"/>
    <n v="1"/>
    <s v="yes"/>
    <n v="5"/>
    <n v="0"/>
    <n v="42"/>
    <n v="0"/>
    <n v="4"/>
    <n v="4"/>
    <n v="266"/>
    <n v="62.4"/>
    <n v="312"/>
    <n v="1591"/>
    <m/>
  </r>
  <r>
    <n v="90326"/>
    <x v="6"/>
    <s v="Grafton County"/>
    <s v="32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176"/>
    <x v="6"/>
    <s v="Grand Traills"/>
    <s v="203"/>
    <x v="0"/>
    <n v="7"/>
    <n v="252"/>
    <n v="530"/>
    <n v="5"/>
    <n v="787"/>
    <n v="782"/>
    <n v="112.4286"/>
    <n v="111.7"/>
    <n v="4010"/>
    <n v="511.55"/>
    <n v="0"/>
    <n v="0"/>
    <n v="0"/>
    <n v="511.55"/>
    <n v="3498.45"/>
    <n v="3498.45"/>
    <n v="0"/>
    <s v="no"/>
    <n v="1"/>
    <n v="0"/>
    <n v="1"/>
    <s v="yes"/>
    <n v="3"/>
    <n v="0"/>
    <n v="11"/>
    <n v="0"/>
    <n v="5"/>
    <n v="5"/>
    <n v="196"/>
    <n v="70.666700000000006"/>
    <n v="212"/>
    <n v="1082"/>
    <m/>
  </r>
  <r>
    <n v="20228"/>
    <x v="6"/>
    <s v="Grand Traills"/>
    <s v="203"/>
    <x v="0"/>
    <n v="6"/>
    <n v="2172"/>
    <n v="1177"/>
    <n v="39"/>
    <n v="3388"/>
    <n v="3349"/>
    <n v="564.66669999999999"/>
    <n v="558.20000000000005"/>
    <n v="17222"/>
    <n v="2202.1999999999998"/>
    <n v="0"/>
    <n v="0"/>
    <n v="0"/>
    <n v="2202.1999999999998"/>
    <n v="15019.8"/>
    <n v="15019.8"/>
    <n v="0"/>
    <s v="no"/>
    <n v="1"/>
    <n v="0"/>
    <n v="1"/>
    <s v="yes"/>
    <n v="6"/>
    <n v="0"/>
    <n v="58"/>
    <n v="0"/>
    <n v="16"/>
    <n v="16"/>
    <n v="1108"/>
    <n v="197"/>
    <n v="1182"/>
    <n v="6012"/>
    <m/>
  </r>
  <r>
    <n v="20231"/>
    <x v="6"/>
    <s v="Grand Traills"/>
    <s v="203"/>
    <x v="0"/>
    <n v="12"/>
    <n v="3540"/>
    <n v="1149"/>
    <n v="88"/>
    <n v="4777"/>
    <n v="4689"/>
    <n v="398.08330000000001"/>
    <n v="390.8"/>
    <n v="24349"/>
    <n v="3105.05"/>
    <n v="0"/>
    <n v="0"/>
    <n v="95.54"/>
    <n v="3200.59"/>
    <n v="21148.41"/>
    <n v="21148.41"/>
    <n v="0"/>
    <s v="no"/>
    <n v="1"/>
    <n v="0"/>
    <n v="1"/>
    <s v="yes"/>
    <n v="9"/>
    <n v="0"/>
    <n v="81"/>
    <n v="0"/>
    <n v="44"/>
    <n v="44"/>
    <n v="1611"/>
    <n v="192.88890000000001"/>
    <n v="1736"/>
    <n v="8855"/>
    <m/>
  </r>
  <r>
    <n v="20256"/>
    <x v="6"/>
    <s v="Grand Traills"/>
    <s v="203"/>
    <x v="0"/>
    <n v="2"/>
    <n v="888"/>
    <n v="0"/>
    <n v="0"/>
    <n v="888"/>
    <n v="888"/>
    <n v="444"/>
    <n v="444"/>
    <n v="4560"/>
    <n v="577.20000000000005"/>
    <n v="0"/>
    <n v="0"/>
    <n v="0"/>
    <n v="577.20000000000005"/>
    <n v="3982.8"/>
    <n v="3982.8"/>
    <n v="0"/>
    <s v="no"/>
    <n v="1"/>
    <n v="0"/>
    <n v="1"/>
    <s v="yes"/>
    <n v="2"/>
    <n v="0"/>
    <n v="0"/>
    <n v="0"/>
    <n v="0"/>
    <n v="0"/>
    <n v="70"/>
    <n v="35"/>
    <n v="70"/>
    <n v="356"/>
    <m/>
  </r>
  <r>
    <n v="20266"/>
    <x v="6"/>
    <s v="Grand Traills"/>
    <s v="203"/>
    <x v="6"/>
    <n v="14"/>
    <n v="6768"/>
    <n v="2128"/>
    <n v="73"/>
    <n v="8969"/>
    <n v="8896"/>
    <n v="640.64290000000005"/>
    <n v="635.4"/>
    <n v="45622"/>
    <n v="5829.85"/>
    <n v="0"/>
    <n v="0"/>
    <n v="179.38"/>
    <n v="6009.23"/>
    <n v="39612.769999999997"/>
    <n v="39612.769999999997"/>
    <n v="0"/>
    <s v="no"/>
    <n v="1"/>
    <n v="0"/>
    <n v="1"/>
    <s v="yes"/>
    <n v="12"/>
    <n v="0"/>
    <n v="52"/>
    <n v="0"/>
    <n v="57"/>
    <n v="57"/>
    <n v="1786"/>
    <n v="157.91669999999999"/>
    <n v="1895"/>
    <n v="9685"/>
    <m/>
  </r>
  <r>
    <n v="20303"/>
    <x v="6"/>
    <s v="Grand Traills"/>
    <s v="203"/>
    <x v="6"/>
    <n v="8"/>
    <n v="2520"/>
    <n v="897"/>
    <n v="49"/>
    <n v="3466"/>
    <n v="3417"/>
    <n v="433.25"/>
    <n v="427.1"/>
    <n v="17653"/>
    <n v="2252.9"/>
    <n v="0"/>
    <n v="0"/>
    <n v="69.319999999999993"/>
    <n v="2322.2199999999998"/>
    <n v="15330.78"/>
    <n v="15330.78"/>
    <n v="0"/>
    <s v="no"/>
    <n v="1"/>
    <n v="0"/>
    <n v="1"/>
    <s v="yes"/>
    <n v="8"/>
    <n v="0"/>
    <n v="138"/>
    <n v="0"/>
    <n v="31"/>
    <n v="31"/>
    <n v="1252"/>
    <n v="177.625"/>
    <n v="1421"/>
    <n v="7256"/>
    <m/>
  </r>
  <r>
    <n v="20363"/>
    <x v="6"/>
    <s v="Grand Traills"/>
    <s v="20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366"/>
    <x v="6"/>
    <s v="Grand Traills"/>
    <s v="203"/>
    <x v="6"/>
    <n v="5"/>
    <n v="0"/>
    <n v="1030"/>
    <n v="10"/>
    <n v="1040"/>
    <n v="1030"/>
    <n v="208"/>
    <n v="206"/>
    <n v="5314"/>
    <n v="676"/>
    <n v="0"/>
    <n v="0"/>
    <n v="0"/>
    <n v="676"/>
    <n v="4638"/>
    <n v="4638"/>
    <n v="0"/>
    <s v="no"/>
    <n v="1"/>
    <n v="0"/>
    <n v="1"/>
    <s v="yes"/>
    <n v="3"/>
    <n v="0"/>
    <n v="25"/>
    <n v="0"/>
    <n v="10"/>
    <n v="10"/>
    <n v="386"/>
    <n v="140.33330000000001"/>
    <n v="421"/>
    <n v="2145"/>
    <m/>
  </r>
  <r>
    <n v="20403"/>
    <x v="6"/>
    <s v="Grand Traills"/>
    <s v="203"/>
    <x v="0"/>
    <n v="12"/>
    <n v="2064"/>
    <n v="691"/>
    <n v="58"/>
    <n v="2813"/>
    <n v="2755"/>
    <n v="234.41669999999999"/>
    <n v="229.6"/>
    <n v="14320"/>
    <n v="1828.45"/>
    <n v="0"/>
    <n v="0"/>
    <n v="0"/>
    <n v="1828.45"/>
    <n v="12491.55"/>
    <n v="12491.55"/>
    <n v="0"/>
    <s v="no"/>
    <n v="1"/>
    <n v="0"/>
    <n v="1"/>
    <s v="yes"/>
    <n v="10"/>
    <n v="0"/>
    <n v="149"/>
    <n v="0"/>
    <n v="52"/>
    <n v="52"/>
    <n v="937"/>
    <n v="113.8"/>
    <n v="1138"/>
    <n v="5800"/>
    <m/>
  </r>
  <r>
    <n v="20421"/>
    <x v="6"/>
    <s v="Grand Traills"/>
    <s v="203"/>
    <x v="5"/>
    <n v="5"/>
    <n v="0"/>
    <n v="507"/>
    <n v="11"/>
    <n v="518"/>
    <n v="507"/>
    <n v="103.6"/>
    <n v="101.4"/>
    <n v="2654"/>
    <n v="336.7"/>
    <n v="0"/>
    <n v="0"/>
    <n v="0"/>
    <n v="336.7"/>
    <n v="2317.3000000000002"/>
    <n v="2317.3000000000002"/>
    <n v="0"/>
    <s v="no"/>
    <n v="1"/>
    <n v="0"/>
    <n v="1"/>
    <s v="yes"/>
    <n v="4"/>
    <n v="0"/>
    <n v="27"/>
    <n v="0"/>
    <n v="11"/>
    <n v="11"/>
    <n v="288"/>
    <n v="81.5"/>
    <n v="326"/>
    <n v="1666"/>
    <m/>
  </r>
  <r>
    <n v="20429"/>
    <x v="6"/>
    <s v="Grand Traills"/>
    <s v="203"/>
    <x v="4"/>
    <n v="6"/>
    <n v="3240"/>
    <n v="-1057"/>
    <n v="3"/>
    <n v="2186"/>
    <n v="2183"/>
    <n v="364.33330000000001"/>
    <n v="363.8"/>
    <n v="11117"/>
    <n v="1420.9"/>
    <n v="0"/>
    <n v="0"/>
    <n v="0"/>
    <n v="1420.9"/>
    <n v="9696.1"/>
    <n v="9696.1"/>
    <n v="0"/>
    <s v="no"/>
    <n v="1"/>
    <n v="0"/>
    <n v="1"/>
    <s v="yes"/>
    <n v="5"/>
    <n v="0"/>
    <n v="43"/>
    <n v="0"/>
    <n v="3"/>
    <n v="3"/>
    <n v="479"/>
    <n v="105"/>
    <n v="525"/>
    <n v="2680"/>
    <m/>
  </r>
  <r>
    <n v="20432"/>
    <x v="6"/>
    <s v="Grand Traills"/>
    <s v="203"/>
    <x v="5"/>
    <n v="9"/>
    <n v="2856"/>
    <n v="2526"/>
    <n v="125"/>
    <n v="5507"/>
    <n v="5382"/>
    <n v="611.88890000000004"/>
    <n v="598"/>
    <n v="28124"/>
    <n v="3579.55"/>
    <n v="0"/>
    <n v="0"/>
    <n v="0"/>
    <n v="3579.55"/>
    <n v="24544.45"/>
    <n v="24544.45"/>
    <n v="0"/>
    <s v="no"/>
    <n v="1"/>
    <n v="0"/>
    <n v="1"/>
    <s v="yes"/>
    <n v="9"/>
    <n v="0"/>
    <n v="126"/>
    <n v="0"/>
    <n v="94"/>
    <n v="94"/>
    <n v="1999"/>
    <n v="246.5556"/>
    <n v="2219"/>
    <n v="11382"/>
    <m/>
  </r>
  <r>
    <n v="20500"/>
    <x v="6"/>
    <s v="Grand Traills"/>
    <s v="203"/>
    <x v="3"/>
    <n v="3"/>
    <n v="0"/>
    <n v="840"/>
    <n v="12"/>
    <n v="852"/>
    <n v="840"/>
    <n v="284"/>
    <n v="280"/>
    <n v="4356"/>
    <n v="553.79999999999995"/>
    <n v="0"/>
    <n v="0"/>
    <n v="17.04"/>
    <n v="570.84"/>
    <n v="3785.16"/>
    <n v="3785.16"/>
    <n v="0"/>
    <s v="no"/>
    <n v="1"/>
    <n v="0"/>
    <n v="1"/>
    <s v="yes"/>
    <n v="2"/>
    <n v="0"/>
    <n v="0"/>
    <n v="0"/>
    <n v="0"/>
    <n v="0"/>
    <n v="139"/>
    <n v="69.5"/>
    <n v="139"/>
    <n v="710"/>
    <m/>
  </r>
  <r>
    <n v="20501"/>
    <x v="6"/>
    <s v="Grand Traills"/>
    <s v="203"/>
    <x v="6"/>
    <n v="9"/>
    <n v="2076"/>
    <n v="900"/>
    <n v="59"/>
    <n v="3035"/>
    <n v="2976"/>
    <n v="337.22219999999999"/>
    <n v="330.7"/>
    <n v="15478"/>
    <n v="1972.75"/>
    <n v="0"/>
    <n v="0"/>
    <n v="0"/>
    <n v="1972.75"/>
    <n v="13505.25"/>
    <n v="13505.25"/>
    <n v="0"/>
    <s v="no"/>
    <n v="1"/>
    <n v="0"/>
    <n v="1"/>
    <s v="yes"/>
    <n v="9"/>
    <n v="0"/>
    <n v="34"/>
    <n v="0"/>
    <n v="62"/>
    <n v="62"/>
    <n v="1245"/>
    <n v="149"/>
    <n v="1341"/>
    <n v="6845"/>
    <m/>
  </r>
  <r>
    <n v="20517"/>
    <x v="6"/>
    <s v="Grand Traills"/>
    <s v="203"/>
    <x v="5"/>
    <n v="10"/>
    <n v="2508"/>
    <n v="1207"/>
    <n v="48"/>
    <n v="3763"/>
    <n v="3715"/>
    <n v="376.3"/>
    <n v="371.5"/>
    <n v="19246"/>
    <n v="2445.9499999999998"/>
    <n v="0"/>
    <n v="0"/>
    <n v="0"/>
    <n v="2445.9499999999998"/>
    <n v="16800.05"/>
    <n v="16800.05"/>
    <n v="0"/>
    <s v="no"/>
    <n v="1"/>
    <n v="0"/>
    <n v="1"/>
    <s v="yes"/>
    <n v="10"/>
    <n v="0"/>
    <n v="103"/>
    <n v="0"/>
    <n v="44"/>
    <n v="44"/>
    <n v="2915"/>
    <n v="306.2"/>
    <n v="3062"/>
    <n v="15634"/>
    <m/>
  </r>
  <r>
    <n v="20641"/>
    <x v="6"/>
    <s v="Grand Traills"/>
    <s v="203"/>
    <x v="3"/>
    <n v="5"/>
    <n v="1824"/>
    <n v="276"/>
    <n v="48"/>
    <n v="2148"/>
    <n v="2100"/>
    <n v="429.6"/>
    <n v="420"/>
    <n v="10963"/>
    <n v="1396.2"/>
    <n v="0"/>
    <n v="0"/>
    <n v="42.96"/>
    <n v="1439.16"/>
    <n v="9523.84"/>
    <n v="9523.84"/>
    <n v="0"/>
    <s v="no"/>
    <n v="1"/>
    <n v="0"/>
    <n v="1"/>
    <s v="yes"/>
    <n v="5"/>
    <n v="0"/>
    <n v="91"/>
    <n v="0"/>
    <n v="43"/>
    <n v="43"/>
    <n v="1141"/>
    <n v="255"/>
    <n v="1275"/>
    <n v="6499"/>
    <m/>
  </r>
  <r>
    <n v="20721"/>
    <x v="6"/>
    <s v="Grand Traills"/>
    <s v="203"/>
    <x v="0"/>
    <n v="14"/>
    <n v="3480"/>
    <n v="476"/>
    <n v="46"/>
    <n v="4002"/>
    <n v="3956"/>
    <n v="285.8571"/>
    <n v="282.60000000000002"/>
    <n v="20385"/>
    <n v="2601.3000000000002"/>
    <n v="0"/>
    <n v="0"/>
    <n v="80.040000000000006"/>
    <n v="2681.34"/>
    <n v="17703.66"/>
    <n v="17703.66"/>
    <n v="0"/>
    <s v="no"/>
    <n v="1"/>
    <n v="0"/>
    <n v="1"/>
    <s v="yes"/>
    <n v="12"/>
    <n v="0"/>
    <n v="113"/>
    <n v="0"/>
    <n v="31"/>
    <n v="31"/>
    <n v="1111"/>
    <n v="104.58329999999999"/>
    <n v="1255"/>
    <n v="6385"/>
    <m/>
  </r>
  <r>
    <n v="20737"/>
    <x v="6"/>
    <s v="Grand Traills"/>
    <s v="203"/>
    <x v="0"/>
    <n v="9"/>
    <n v="1956"/>
    <n v="216"/>
    <n v="93"/>
    <n v="2265"/>
    <n v="2172"/>
    <n v="251.66669999999999"/>
    <n v="241.3"/>
    <n v="11566"/>
    <n v="1472.25"/>
    <n v="0"/>
    <n v="0"/>
    <n v="45.3"/>
    <n v="1517.55"/>
    <n v="10048.450000000001"/>
    <n v="10048.450000000001"/>
    <n v="0"/>
    <s v="no"/>
    <n v="1"/>
    <n v="0"/>
    <n v="1"/>
    <s v="yes"/>
    <n v="8"/>
    <n v="0"/>
    <n v="111"/>
    <n v="0"/>
    <n v="91"/>
    <n v="91"/>
    <n v="923"/>
    <n v="140.625"/>
    <n v="1125"/>
    <n v="5755"/>
    <m/>
  </r>
  <r>
    <n v="20739"/>
    <x v="6"/>
    <s v="Grand Traills"/>
    <s v="203"/>
    <x v="0"/>
    <n v="6"/>
    <n v="2676"/>
    <n v="310"/>
    <n v="47"/>
    <n v="3033"/>
    <n v="2986"/>
    <n v="505.5"/>
    <n v="497.7"/>
    <n v="15496"/>
    <n v="1971.45"/>
    <n v="0"/>
    <n v="0"/>
    <n v="60.66"/>
    <n v="2032.11"/>
    <n v="13463.89"/>
    <n v="13463.89"/>
    <n v="0"/>
    <s v="no"/>
    <n v="1"/>
    <n v="0"/>
    <n v="1"/>
    <s v="yes"/>
    <n v="5"/>
    <n v="0"/>
    <n v="106"/>
    <n v="0"/>
    <n v="47"/>
    <n v="47"/>
    <n v="429"/>
    <n v="116.4"/>
    <n v="582"/>
    <n v="2967"/>
    <m/>
  </r>
  <r>
    <n v="20913"/>
    <x v="6"/>
    <s v="Grand Traills"/>
    <s v="203"/>
    <x v="3"/>
    <n v="3"/>
    <n v="0"/>
    <n v="231"/>
    <n v="0"/>
    <n v="231"/>
    <n v="231"/>
    <n v="77"/>
    <n v="77"/>
    <n v="1178"/>
    <n v="150.15"/>
    <n v="0"/>
    <n v="0"/>
    <n v="4.62"/>
    <n v="154.77000000000001"/>
    <n v="1023.23"/>
    <n v="1023.23"/>
    <n v="0"/>
    <s v="no"/>
    <n v="1"/>
    <n v="0"/>
    <n v="1"/>
    <s v="yes"/>
    <n v="2"/>
    <n v="0"/>
    <n v="0"/>
    <n v="0"/>
    <n v="0"/>
    <n v="0"/>
    <n v="85"/>
    <n v="42.5"/>
    <n v="85"/>
    <n v="436"/>
    <m/>
  </r>
  <r>
    <n v="30704"/>
    <x v="6"/>
    <s v="Grand Traills"/>
    <s v="203"/>
    <x v="4"/>
    <n v="12"/>
    <n v="3084"/>
    <n v="1650"/>
    <n v="29"/>
    <n v="4763"/>
    <n v="4734"/>
    <n v="396.91669999999999"/>
    <n v="394.5"/>
    <n v="24295"/>
    <n v="3095.95"/>
    <n v="0"/>
    <n v="0"/>
    <n v="95.26"/>
    <n v="3191.21"/>
    <n v="21103.79"/>
    <n v="21103.79"/>
    <n v="0"/>
    <s v="no"/>
    <n v="1"/>
    <n v="0"/>
    <n v="1"/>
    <s v="yes"/>
    <n v="10"/>
    <n v="0"/>
    <n v="55"/>
    <n v="0"/>
    <n v="29"/>
    <n v="29"/>
    <n v="1080"/>
    <n v="116.4"/>
    <n v="1164"/>
    <n v="5942"/>
    <m/>
  </r>
  <r>
    <n v="90203"/>
    <x v="6"/>
    <s v="Grand Traills"/>
    <s v="203"/>
    <x v="0"/>
    <n v="1"/>
    <n v="0"/>
    <n v="339"/>
    <n v="6"/>
    <n v="345"/>
    <n v="339"/>
    <n v="345"/>
    <n v="339"/>
    <n v="1759"/>
    <n v="224.25"/>
    <n v="0"/>
    <n v="0"/>
    <n v="-224.25"/>
    <n v="0"/>
    <n v="1759"/>
    <n v="459"/>
    <n v="1300"/>
    <s v="yes"/>
    <n v="1"/>
    <n v="0"/>
    <n v="1"/>
    <s v="yes"/>
    <n v="1"/>
    <n v="0"/>
    <n v="6"/>
    <n v="0"/>
    <n v="6"/>
    <n v="6"/>
    <n v="78"/>
    <n v="90"/>
    <n v="90"/>
    <n v="459"/>
    <m/>
  </r>
  <r>
    <n v="40613"/>
    <x v="0"/>
    <s v="Gregory / Winner"/>
    <s v="656"/>
    <x v="0"/>
    <n v="2"/>
    <n v="1200"/>
    <n v="40"/>
    <n v="1"/>
    <n v="1241"/>
    <n v="1240"/>
    <n v="620.5"/>
    <n v="620"/>
    <n v="6305"/>
    <n v="806.65"/>
    <n v="0"/>
    <n v="0"/>
    <n v="24.82"/>
    <n v="831.47"/>
    <n v="5473.53"/>
    <n v="5473.53"/>
    <n v="0"/>
    <s v="no"/>
    <n v="1"/>
    <n v="0"/>
    <n v="1"/>
    <s v="yes"/>
    <n v="2"/>
    <n v="0"/>
    <n v="16"/>
    <n v="0"/>
    <n v="1"/>
    <n v="1"/>
    <n v="141"/>
    <n v="79"/>
    <n v="158"/>
    <n v="805"/>
    <m/>
  </r>
  <r>
    <n v="40623"/>
    <x v="0"/>
    <s v="Gregory / Winner"/>
    <s v="656"/>
    <x v="0"/>
    <n v="5"/>
    <n v="828"/>
    <n v="6"/>
    <n v="4"/>
    <n v="838"/>
    <n v="834"/>
    <n v="167.6"/>
    <n v="166.8"/>
    <n v="4298"/>
    <n v="544.70000000000005"/>
    <n v="0"/>
    <n v="0"/>
    <n v="0"/>
    <n v="544.70000000000005"/>
    <n v="3753.3"/>
    <n v="3753.3"/>
    <n v="0"/>
    <s v="no"/>
    <n v="1"/>
    <n v="0"/>
    <n v="1"/>
    <s v="yes"/>
    <n v="3"/>
    <n v="0"/>
    <n v="6"/>
    <n v="0"/>
    <n v="4"/>
    <n v="4"/>
    <n v="113"/>
    <n v="41"/>
    <n v="123"/>
    <n v="639"/>
    <m/>
  </r>
  <r>
    <n v="40947"/>
    <x v="0"/>
    <s v="Gregory / Winner"/>
    <s v="656"/>
    <x v="0"/>
    <n v="3"/>
    <n v="1344"/>
    <n v="348"/>
    <n v="0"/>
    <n v="1692"/>
    <n v="1692"/>
    <n v="564"/>
    <n v="564"/>
    <n v="8688"/>
    <n v="1099.8"/>
    <n v="0"/>
    <n v="0"/>
    <n v="33.840000000000003"/>
    <n v="1133.6400000000001"/>
    <n v="7554.36"/>
    <n v="7554.36"/>
    <n v="0"/>
    <s v="no"/>
    <n v="1"/>
    <n v="0"/>
    <n v="1"/>
    <s v="yes"/>
    <n v="3"/>
    <n v="0"/>
    <n v="0"/>
    <n v="0"/>
    <n v="0"/>
    <n v="0"/>
    <n v="154"/>
    <n v="51.333300000000001"/>
    <n v="154"/>
    <n v="794"/>
    <m/>
  </r>
  <r>
    <n v="42110"/>
    <x v="0"/>
    <s v="Gregory / Winner"/>
    <s v="656"/>
    <x v="5"/>
    <n v="1"/>
    <n v="0"/>
    <n v="48"/>
    <n v="2"/>
    <n v="50"/>
    <n v="48"/>
    <n v="50"/>
    <n v="48"/>
    <n v="252"/>
    <n v="32.5"/>
    <n v="0"/>
    <n v="0"/>
    <n v="0"/>
    <n v="32.5"/>
    <n v="219.5"/>
    <n v="219.5"/>
    <n v="0"/>
    <s v="no"/>
    <n v="1"/>
    <n v="0"/>
    <n v="1"/>
    <s v="yes"/>
    <n v="1"/>
    <n v="0"/>
    <n v="48"/>
    <n v="0"/>
    <n v="2"/>
    <n v="2"/>
    <n v="0"/>
    <n v="50"/>
    <n v="50"/>
    <n v="252"/>
    <m/>
  </r>
  <r>
    <n v="90656"/>
    <x v="0"/>
    <s v="Gregory / Winner"/>
    <s v="65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1015"/>
    <x v="5"/>
    <s v="Harding / Perkins County"/>
    <s v="707"/>
    <x v="7"/>
    <n v="0"/>
    <n v="1584"/>
    <n v="-1584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8"/>
    <n v="0"/>
    <n v="8"/>
    <n v="41"/>
    <m/>
  </r>
  <r>
    <n v="72212"/>
    <x v="5"/>
    <s v="Harding / Perkins County"/>
    <s v="707"/>
    <x v="0"/>
    <n v="8"/>
    <n v="4284"/>
    <n v="-970"/>
    <n v="24"/>
    <n v="3338"/>
    <n v="3314"/>
    <n v="417.25"/>
    <n v="414.3"/>
    <n v="17199"/>
    <n v="2169.6999999999998"/>
    <n v="0"/>
    <n v="0"/>
    <n v="0"/>
    <n v="2169.6999999999998"/>
    <n v="15029.3"/>
    <n v="15029.3"/>
    <n v="0"/>
    <s v="no"/>
    <n v="1"/>
    <n v="0"/>
    <n v="1"/>
    <s v="yes"/>
    <n v="8"/>
    <n v="0"/>
    <n v="46"/>
    <n v="0"/>
    <n v="20"/>
    <n v="20"/>
    <n v="101"/>
    <n v="20.875"/>
    <n v="167"/>
    <n v="859"/>
    <m/>
  </r>
  <r>
    <n v="72809"/>
    <x v="5"/>
    <s v="Harding / Perkins County"/>
    <s v="707"/>
    <x v="5"/>
    <n v="5"/>
    <n v="0"/>
    <n v="788"/>
    <n v="0"/>
    <n v="788"/>
    <n v="788"/>
    <n v="157.6"/>
    <n v="157.6"/>
    <n v="4109"/>
    <n v="512.20000000000005"/>
    <n v="0"/>
    <n v="0"/>
    <n v="0"/>
    <n v="512.20000000000005"/>
    <n v="3596.8"/>
    <n v="462"/>
    <n v="3134.8"/>
    <s v="yes"/>
    <n v="1"/>
    <n v="0"/>
    <n v="1"/>
    <s v="yes"/>
    <n v="2"/>
    <n v="0"/>
    <n v="0"/>
    <n v="0"/>
    <n v="0"/>
    <n v="0"/>
    <n v="89"/>
    <n v="44.5"/>
    <n v="89"/>
    <n v="462"/>
    <m/>
  </r>
  <r>
    <n v="72811"/>
    <x v="5"/>
    <s v="Harding / Perkins County"/>
    <s v="707"/>
    <x v="0"/>
    <n v="6"/>
    <n v="0"/>
    <n v="828"/>
    <n v="0"/>
    <n v="828"/>
    <n v="828"/>
    <n v="138"/>
    <n v="138"/>
    <n v="4286"/>
    <n v="538.20000000000005"/>
    <n v="0"/>
    <n v="0"/>
    <n v="0"/>
    <n v="538.20000000000005"/>
    <n v="3747.8"/>
    <n v="2970.8"/>
    <n v="777"/>
    <s v="yes"/>
    <n v="1"/>
    <n v="0"/>
    <n v="1"/>
    <s v="yes"/>
    <n v="2"/>
    <n v="0"/>
    <n v="26"/>
    <n v="0"/>
    <n v="0"/>
    <n v="0"/>
    <n v="24"/>
    <n v="25"/>
    <n v="50"/>
    <n v="270"/>
    <m/>
  </r>
  <r>
    <n v="73111"/>
    <x v="5"/>
    <s v="Harding / Perkins County"/>
    <s v="707"/>
    <x v="7"/>
    <n v="17"/>
    <n v="2112"/>
    <n v="1708"/>
    <n v="32"/>
    <n v="3852"/>
    <n v="3820"/>
    <n v="226.5882"/>
    <n v="224.7"/>
    <n v="19799"/>
    <n v="2503.8000000000002"/>
    <n v="0"/>
    <n v="0"/>
    <n v="0"/>
    <n v="2503.8000000000002"/>
    <n v="17295.2"/>
    <n v="17295.2"/>
    <n v="0"/>
    <s v="no"/>
    <n v="1"/>
    <n v="0"/>
    <n v="1"/>
    <s v="yes"/>
    <n v="9"/>
    <n v="0"/>
    <n v="82"/>
    <n v="0"/>
    <n v="32"/>
    <n v="32"/>
    <n v="587"/>
    <n v="77.888900000000007"/>
    <n v="701"/>
    <n v="3586"/>
    <m/>
  </r>
  <r>
    <n v="73501"/>
    <x v="5"/>
    <s v="Harding / Perkins County"/>
    <s v="707"/>
    <x v="0"/>
    <n v="11"/>
    <n v="1740"/>
    <n v="292"/>
    <n v="1"/>
    <n v="2033"/>
    <n v="2032"/>
    <n v="184.81819999999999"/>
    <n v="184.7"/>
    <n v="10381"/>
    <n v="1321.45"/>
    <n v="0"/>
    <n v="0"/>
    <n v="0"/>
    <n v="1321.45"/>
    <n v="9059.5499999999993"/>
    <n v="9059.5499999999993"/>
    <n v="0"/>
    <s v="no"/>
    <n v="1"/>
    <n v="0"/>
    <n v="1"/>
    <s v="yes"/>
    <n v="4"/>
    <n v="0"/>
    <n v="4"/>
    <n v="0"/>
    <n v="1"/>
    <n v="1"/>
    <n v="232"/>
    <n v="59.25"/>
    <n v="237"/>
    <n v="1223"/>
    <m/>
  </r>
  <r>
    <n v="90707"/>
    <x v="5"/>
    <s v="Harding / Perkins County"/>
    <s v="70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38"/>
    <x v="0"/>
    <s v="Heart of the Dakotas"/>
    <s v="490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69"/>
    <x v="0"/>
    <s v="Heart of the Dakotas"/>
    <s v="490"/>
    <x v="3"/>
    <n v="3"/>
    <n v="588"/>
    <n v="34"/>
    <n v="12"/>
    <n v="634"/>
    <n v="622"/>
    <n v="211.33330000000001"/>
    <n v="207.3"/>
    <n v="3235"/>
    <n v="412.1"/>
    <n v="0"/>
    <n v="0"/>
    <n v="12.68"/>
    <n v="424.78"/>
    <n v="2810.22"/>
    <n v="2810.22"/>
    <n v="0"/>
    <s v="no"/>
    <n v="1"/>
    <n v="0"/>
    <n v="1"/>
    <s v="yes"/>
    <n v="3"/>
    <n v="0"/>
    <n v="22"/>
    <n v="0"/>
    <n v="6"/>
    <n v="6"/>
    <n v="176"/>
    <n v="68"/>
    <n v="204"/>
    <n v="1036"/>
    <m/>
  </r>
  <r>
    <n v="40281"/>
    <x v="0"/>
    <s v="Heart of the Dakotas"/>
    <s v="490"/>
    <x v="2"/>
    <n v="4"/>
    <n v="1428"/>
    <n v="643"/>
    <n v="23"/>
    <n v="2094"/>
    <n v="2071"/>
    <n v="523.5"/>
    <n v="517.79999999999995"/>
    <n v="10703"/>
    <n v="1361.1"/>
    <n v="0"/>
    <n v="0"/>
    <n v="41.88"/>
    <n v="1402.98"/>
    <n v="9300.02"/>
    <n v="9300.02"/>
    <n v="0"/>
    <s v="no"/>
    <n v="1"/>
    <n v="0"/>
    <n v="1"/>
    <s v="yes"/>
    <n v="4"/>
    <n v="0"/>
    <n v="25"/>
    <n v="0"/>
    <n v="23"/>
    <n v="23"/>
    <n v="479"/>
    <n v="131.75"/>
    <n v="527"/>
    <n v="2696"/>
    <m/>
  </r>
  <r>
    <n v="40701"/>
    <x v="0"/>
    <s v="Heart of the Dakotas"/>
    <s v="490"/>
    <x v="4"/>
    <n v="3"/>
    <n v="1008"/>
    <n v="-83"/>
    <n v="15"/>
    <n v="940"/>
    <n v="925"/>
    <n v="313.33330000000001"/>
    <n v="308.3"/>
    <n v="4811"/>
    <n v="611"/>
    <n v="0"/>
    <n v="0"/>
    <n v="18.8"/>
    <n v="629.79999999999995"/>
    <n v="4181.2"/>
    <n v="4181.2"/>
    <n v="0"/>
    <s v="no"/>
    <n v="1"/>
    <n v="0"/>
    <n v="1"/>
    <s v="yes"/>
    <n v="3"/>
    <n v="0"/>
    <n v="8"/>
    <n v="0"/>
    <n v="15"/>
    <n v="15"/>
    <n v="241"/>
    <n v="88"/>
    <n v="264"/>
    <n v="1361"/>
    <m/>
  </r>
  <r>
    <n v="40721"/>
    <x v="0"/>
    <s v="Heart of the Dakotas"/>
    <s v="490"/>
    <x v="4"/>
    <n v="10"/>
    <n v="3660"/>
    <n v="972"/>
    <n v="123"/>
    <n v="4755"/>
    <n v="4632"/>
    <n v="475.5"/>
    <n v="463.2"/>
    <n v="24326"/>
    <n v="3090.75"/>
    <n v="0"/>
    <n v="0"/>
    <n v="95.1"/>
    <n v="3185.85"/>
    <n v="21140.15"/>
    <n v="21140.15"/>
    <n v="0"/>
    <s v="no"/>
    <n v="1"/>
    <n v="0"/>
    <n v="1"/>
    <s v="yes"/>
    <n v="10"/>
    <n v="0"/>
    <n v="100"/>
    <n v="0"/>
    <n v="62"/>
    <n v="62"/>
    <n v="1899"/>
    <n v="206.1"/>
    <n v="2061"/>
    <n v="10560"/>
    <m/>
  </r>
  <r>
    <n v="41445"/>
    <x v="0"/>
    <s v="Heart of the Dakotas"/>
    <s v="490"/>
    <x v="0"/>
    <n v="13"/>
    <n v="3492"/>
    <n v="758"/>
    <n v="86"/>
    <n v="4336"/>
    <n v="4250"/>
    <n v="333.5385"/>
    <n v="326.89999999999998"/>
    <n v="22138"/>
    <n v="2818.4"/>
    <n v="0"/>
    <n v="0"/>
    <n v="86.72"/>
    <n v="2905.12"/>
    <n v="19232.88"/>
    <n v="19232.88"/>
    <n v="0"/>
    <s v="no"/>
    <n v="1"/>
    <n v="0"/>
    <n v="1"/>
    <s v="yes"/>
    <n v="11"/>
    <n v="0"/>
    <n v="134"/>
    <n v="0"/>
    <n v="70"/>
    <n v="70"/>
    <n v="1379"/>
    <n v="143.9091"/>
    <n v="1583"/>
    <n v="8070"/>
    <m/>
  </r>
  <r>
    <n v="50087"/>
    <x v="0"/>
    <s v="Heart of the Dakotas"/>
    <s v="490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472"/>
    <x v="0"/>
    <s v="Heart of the Dakotas"/>
    <s v="490"/>
    <x v="0"/>
    <n v="1"/>
    <n v="312"/>
    <n v="197"/>
    <n v="5"/>
    <n v="514"/>
    <n v="509"/>
    <n v="514"/>
    <n v="509"/>
    <n v="2623"/>
    <n v="334.1"/>
    <n v="0"/>
    <n v="0"/>
    <n v="0"/>
    <n v="334.1"/>
    <n v="2288.9"/>
    <n v="2288.9"/>
    <n v="0"/>
    <s v="no"/>
    <n v="1"/>
    <n v="0"/>
    <n v="1"/>
    <s v="yes"/>
    <n v="1"/>
    <n v="0"/>
    <n v="16"/>
    <n v="0"/>
    <n v="5"/>
    <n v="5"/>
    <n v="109"/>
    <n v="130"/>
    <n v="130"/>
    <n v="663"/>
    <m/>
  </r>
  <r>
    <n v="50610"/>
    <x v="0"/>
    <s v="Heart of the Dakotas"/>
    <s v="490"/>
    <x v="0"/>
    <n v="17"/>
    <n v="3036"/>
    <n v="2007"/>
    <n v="20"/>
    <n v="5063"/>
    <n v="5043"/>
    <n v="297.82350000000002"/>
    <n v="296.60000000000002"/>
    <n v="25838"/>
    <n v="3290.95"/>
    <n v="0"/>
    <n v="0"/>
    <n v="0"/>
    <n v="3290.95"/>
    <n v="22547.05"/>
    <n v="22547.05"/>
    <n v="0"/>
    <s v="no"/>
    <n v="1"/>
    <n v="0"/>
    <n v="1"/>
    <s v="yes"/>
    <n v="9"/>
    <n v="0"/>
    <n v="111"/>
    <n v="0"/>
    <n v="20"/>
    <n v="20"/>
    <n v="675"/>
    <n v="89.555599999999998"/>
    <n v="806"/>
    <n v="4083"/>
    <m/>
  </r>
  <r>
    <n v="90490"/>
    <x v="0"/>
    <s v="Heart of the Dakotas"/>
    <s v="49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60"/>
    <x v="7"/>
    <s v="Hilltop"/>
    <s v="488"/>
    <x v="3"/>
    <n v="4"/>
    <n v="1164"/>
    <n v="45"/>
    <n v="20"/>
    <n v="1229"/>
    <n v="1209"/>
    <n v="307.25"/>
    <n v="302.3"/>
    <n v="6272"/>
    <n v="798.85"/>
    <n v="0"/>
    <n v="0"/>
    <n v="24.58"/>
    <n v="823.43"/>
    <n v="5448.57"/>
    <n v="5448.57"/>
    <n v="0"/>
    <s v="no"/>
    <n v="1"/>
    <n v="0"/>
    <n v="1"/>
    <s v="yes"/>
    <n v="4"/>
    <n v="0"/>
    <n v="45"/>
    <n v="0"/>
    <n v="5"/>
    <n v="5"/>
    <n v="224"/>
    <n v="68.5"/>
    <n v="274"/>
    <n v="1411"/>
    <m/>
  </r>
  <r>
    <n v="40252"/>
    <x v="7"/>
    <s v="Hilltop"/>
    <s v="488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70"/>
    <x v="7"/>
    <s v="Hilltop"/>
    <s v="488"/>
    <x v="3"/>
    <n v="6"/>
    <n v="1800"/>
    <n v="296"/>
    <n v="36"/>
    <n v="2132"/>
    <n v="2096"/>
    <n v="355.33330000000001"/>
    <n v="349.3"/>
    <n v="10896"/>
    <n v="1385.8"/>
    <n v="0"/>
    <n v="0"/>
    <n v="42.64"/>
    <n v="1428.44"/>
    <n v="9467.56"/>
    <n v="9467.56"/>
    <n v="0"/>
    <s v="no"/>
    <n v="1"/>
    <n v="0"/>
    <n v="1"/>
    <s v="yes"/>
    <n v="2"/>
    <n v="0"/>
    <n v="10"/>
    <n v="0"/>
    <n v="36"/>
    <n v="36"/>
    <n v="164"/>
    <n v="105"/>
    <n v="210"/>
    <n v="1085"/>
    <m/>
  </r>
  <r>
    <n v="40271"/>
    <x v="7"/>
    <s v="Hilltop"/>
    <s v="488"/>
    <x v="3"/>
    <n v="3"/>
    <n v="1812"/>
    <n v="47"/>
    <n v="11"/>
    <n v="1870"/>
    <n v="1859"/>
    <n v="623.33330000000001"/>
    <n v="619.70000000000005"/>
    <n v="9565"/>
    <n v="1215.5"/>
    <n v="0"/>
    <n v="0"/>
    <n v="37.4"/>
    <n v="1252.9000000000001"/>
    <n v="8312.1"/>
    <n v="8312.1"/>
    <n v="0"/>
    <s v="no"/>
    <n v="1"/>
    <n v="0"/>
    <n v="1"/>
    <s v="yes"/>
    <n v="2"/>
    <n v="0"/>
    <n v="73"/>
    <n v="0"/>
    <n v="6"/>
    <n v="6"/>
    <n v="282"/>
    <n v="180.5"/>
    <n v="361"/>
    <n v="1872"/>
    <m/>
  </r>
  <r>
    <n v="40272"/>
    <x v="7"/>
    <s v="Hilltop"/>
    <s v="488"/>
    <x v="3"/>
    <n v="2"/>
    <n v="504"/>
    <n v="142"/>
    <n v="0"/>
    <n v="646"/>
    <n v="646"/>
    <n v="323"/>
    <n v="323"/>
    <n v="3291"/>
    <n v="419.9"/>
    <n v="0"/>
    <n v="0"/>
    <n v="0"/>
    <n v="419.9"/>
    <n v="2871.1"/>
    <n v="2871.1"/>
    <n v="0"/>
    <s v="no"/>
    <n v="1"/>
    <n v="0"/>
    <n v="1"/>
    <s v="yes"/>
    <n v="1"/>
    <n v="0"/>
    <n v="0"/>
    <n v="0"/>
    <n v="0"/>
    <n v="0"/>
    <n v="22"/>
    <n v="22"/>
    <n v="22"/>
    <n v="112"/>
    <m/>
  </r>
  <r>
    <n v="40294"/>
    <x v="7"/>
    <s v="Hilltop"/>
    <s v="488"/>
    <x v="3"/>
    <n v="4"/>
    <n v="1608"/>
    <n v="540"/>
    <n v="18"/>
    <n v="2166"/>
    <n v="2148"/>
    <n v="541.5"/>
    <n v="537"/>
    <n v="11055"/>
    <n v="1407.9"/>
    <n v="0"/>
    <n v="0"/>
    <n v="43.32"/>
    <n v="1451.22"/>
    <n v="9603.7800000000007"/>
    <n v="9603.7800000000007"/>
    <n v="0"/>
    <s v="no"/>
    <n v="1"/>
    <n v="0"/>
    <n v="1"/>
    <s v="yes"/>
    <n v="4"/>
    <n v="0"/>
    <n v="16"/>
    <n v="0"/>
    <n v="18"/>
    <n v="18"/>
    <n v="570"/>
    <n v="151"/>
    <n v="604"/>
    <n v="3090"/>
    <m/>
  </r>
  <r>
    <n v="40729"/>
    <x v="7"/>
    <s v="Hilltop"/>
    <s v="488"/>
    <x v="4"/>
    <n v="8"/>
    <n v="1800"/>
    <n v="326"/>
    <n v="25"/>
    <n v="2151"/>
    <n v="2126"/>
    <n v="268.875"/>
    <n v="265.8"/>
    <n v="10995"/>
    <n v="1398.15"/>
    <n v="0"/>
    <n v="0"/>
    <n v="43.02"/>
    <n v="1441.17"/>
    <n v="9553.83"/>
    <n v="9553.83"/>
    <n v="0"/>
    <s v="no"/>
    <n v="1"/>
    <n v="0"/>
    <n v="1"/>
    <s v="yes"/>
    <n v="6"/>
    <n v="0"/>
    <n v="14"/>
    <n v="0"/>
    <n v="22"/>
    <n v="22"/>
    <n v="505"/>
    <n v="90.166700000000006"/>
    <n v="541"/>
    <n v="2758"/>
    <m/>
  </r>
  <r>
    <n v="41111"/>
    <x v="7"/>
    <s v="Hilltop"/>
    <s v="488"/>
    <x v="4"/>
    <n v="5"/>
    <n v="1008"/>
    <n v="354"/>
    <n v="10"/>
    <n v="1372"/>
    <n v="1362"/>
    <n v="274.39999999999998"/>
    <n v="272.39999999999998"/>
    <n v="7029"/>
    <n v="891.8"/>
    <n v="0"/>
    <n v="0"/>
    <n v="0"/>
    <n v="891.8"/>
    <n v="6137.2"/>
    <n v="6137.2"/>
    <n v="0"/>
    <s v="no"/>
    <n v="1"/>
    <n v="0"/>
    <n v="1"/>
    <s v="yes"/>
    <n v="5"/>
    <n v="0"/>
    <n v="6"/>
    <n v="0"/>
    <n v="10"/>
    <n v="10"/>
    <n v="315"/>
    <n v="66.2"/>
    <n v="331"/>
    <n v="1703"/>
    <m/>
  </r>
  <r>
    <n v="41119"/>
    <x v="7"/>
    <s v="Hilltop"/>
    <s v="488"/>
    <x v="5"/>
    <n v="6"/>
    <n v="1116"/>
    <n v="1225"/>
    <n v="88"/>
    <n v="2429"/>
    <n v="2341"/>
    <n v="404.83330000000001"/>
    <n v="390.2"/>
    <n v="12461"/>
    <n v="1578.85"/>
    <n v="0"/>
    <n v="0"/>
    <n v="0"/>
    <n v="1578.85"/>
    <n v="10882.15"/>
    <n v="10882.15"/>
    <n v="0"/>
    <s v="no"/>
    <n v="1"/>
    <n v="0"/>
    <n v="1"/>
    <s v="yes"/>
    <n v="6"/>
    <n v="0"/>
    <n v="98"/>
    <n v="0"/>
    <n v="88"/>
    <n v="88"/>
    <n v="1083"/>
    <n v="211.5"/>
    <n v="1269"/>
    <n v="6493"/>
    <m/>
  </r>
  <r>
    <n v="41303"/>
    <x v="7"/>
    <s v="Hilltop"/>
    <s v="488"/>
    <x v="6"/>
    <n v="5"/>
    <n v="1020"/>
    <n v="133"/>
    <n v="2"/>
    <n v="1155"/>
    <n v="1153"/>
    <n v="231"/>
    <n v="230.6"/>
    <n v="5935"/>
    <n v="750.75"/>
    <n v="0"/>
    <n v="0"/>
    <n v="23.1"/>
    <n v="773.85"/>
    <n v="5161.1499999999996"/>
    <n v="5161.1499999999996"/>
    <n v="0"/>
    <s v="no"/>
    <n v="1"/>
    <n v="0"/>
    <n v="1"/>
    <s v="yes"/>
    <n v="3"/>
    <n v="0"/>
    <n v="32"/>
    <n v="0"/>
    <n v="2"/>
    <n v="2"/>
    <n v="120"/>
    <n v="51.333300000000001"/>
    <n v="154"/>
    <n v="787"/>
    <m/>
  </r>
  <r>
    <n v="41414"/>
    <x v="7"/>
    <s v="Hilltop"/>
    <s v="488"/>
    <x v="0"/>
    <n v="4"/>
    <n v="1176"/>
    <n v="315"/>
    <n v="0"/>
    <n v="1491"/>
    <n v="1491"/>
    <n v="372.75"/>
    <n v="372.8"/>
    <n v="7658"/>
    <n v="969.15"/>
    <n v="0"/>
    <n v="0"/>
    <n v="29.82"/>
    <n v="998.97"/>
    <n v="6659.03"/>
    <n v="6659.03"/>
    <n v="0"/>
    <s v="no"/>
    <n v="1"/>
    <n v="0"/>
    <n v="1"/>
    <s v="yes"/>
    <n v="2"/>
    <n v="0"/>
    <n v="0"/>
    <n v="0"/>
    <n v="0"/>
    <n v="0"/>
    <n v="262"/>
    <n v="131"/>
    <n v="262"/>
    <n v="1358"/>
    <m/>
  </r>
  <r>
    <n v="41425"/>
    <x v="7"/>
    <s v="Hilltop"/>
    <s v="488"/>
    <x v="0"/>
    <n v="15"/>
    <n v="5136"/>
    <n v="1018"/>
    <n v="97"/>
    <n v="6251"/>
    <n v="6154"/>
    <n v="416.73329999999999"/>
    <n v="410.3"/>
    <n v="31889"/>
    <n v="4063.15"/>
    <n v="0"/>
    <n v="0"/>
    <n v="125.02"/>
    <n v="4188.17"/>
    <n v="27700.83"/>
    <n v="27700.83"/>
    <n v="0"/>
    <s v="no"/>
    <n v="1"/>
    <n v="0"/>
    <n v="1"/>
    <s v="yes"/>
    <n v="13"/>
    <n v="0"/>
    <n v="112"/>
    <n v="0"/>
    <n v="85"/>
    <n v="85"/>
    <n v="2278"/>
    <n v="190.38460000000001"/>
    <n v="2475"/>
    <n v="12625"/>
    <m/>
  </r>
  <r>
    <n v="41436"/>
    <x v="7"/>
    <s v="Hilltop"/>
    <s v="488"/>
    <x v="6"/>
    <n v="8"/>
    <n v="1152"/>
    <n v="645"/>
    <n v="25"/>
    <n v="1822"/>
    <n v="1797"/>
    <n v="227.75"/>
    <n v="224.6"/>
    <n v="9302"/>
    <n v="1184.3"/>
    <n v="0"/>
    <n v="0"/>
    <n v="0"/>
    <n v="1184.3"/>
    <n v="8117.7"/>
    <n v="8117.7"/>
    <n v="0"/>
    <s v="no"/>
    <n v="1"/>
    <n v="0"/>
    <n v="1"/>
    <s v="yes"/>
    <n v="8"/>
    <n v="0"/>
    <n v="84"/>
    <n v="0"/>
    <n v="20"/>
    <n v="20"/>
    <n v="752"/>
    <n v="107"/>
    <n v="856"/>
    <n v="4376"/>
    <m/>
  </r>
  <r>
    <n v="41439"/>
    <x v="7"/>
    <s v="Hilltop"/>
    <s v="488"/>
    <x v="6"/>
    <n v="18"/>
    <n v="3564"/>
    <n v="906"/>
    <n v="74"/>
    <n v="4544"/>
    <n v="4470"/>
    <n v="252.4444"/>
    <n v="248.3"/>
    <n v="23256"/>
    <n v="2953.6"/>
    <n v="0"/>
    <n v="0"/>
    <n v="90.88"/>
    <n v="3044.48"/>
    <n v="20211.52"/>
    <n v="20211.52"/>
    <n v="0"/>
    <s v="no"/>
    <n v="1"/>
    <n v="0"/>
    <n v="1"/>
    <s v="yes"/>
    <n v="15"/>
    <n v="0"/>
    <n v="104"/>
    <n v="0"/>
    <n v="67"/>
    <n v="67"/>
    <n v="1770"/>
    <n v="129.4"/>
    <n v="1941"/>
    <n v="9956"/>
    <m/>
  </r>
  <r>
    <n v="41448"/>
    <x v="7"/>
    <s v="Hilltop"/>
    <s v="488"/>
    <x v="0"/>
    <n v="7"/>
    <n v="1212"/>
    <n v="135"/>
    <n v="9"/>
    <n v="1356"/>
    <n v="1347"/>
    <n v="193.71430000000001"/>
    <n v="192.4"/>
    <n v="6934"/>
    <n v="881.4"/>
    <n v="0"/>
    <n v="0"/>
    <n v="27.12"/>
    <n v="908.52"/>
    <n v="6025.48"/>
    <n v="6025.48"/>
    <n v="0"/>
    <s v="no"/>
    <n v="1"/>
    <n v="0"/>
    <n v="1"/>
    <s v="yes"/>
    <n v="5"/>
    <n v="0"/>
    <n v="43"/>
    <n v="0"/>
    <n v="2"/>
    <n v="2"/>
    <n v="422"/>
    <n v="93.4"/>
    <n v="467"/>
    <n v="2385"/>
    <m/>
  </r>
  <r>
    <n v="41462"/>
    <x v="7"/>
    <s v="Hilltop"/>
    <s v="488"/>
    <x v="5"/>
    <n v="9"/>
    <n v="2328"/>
    <n v="424"/>
    <n v="14"/>
    <n v="2766"/>
    <n v="2752"/>
    <n v="307.33330000000001"/>
    <n v="305.8"/>
    <n v="14109"/>
    <n v="1797.9"/>
    <n v="0"/>
    <n v="0"/>
    <n v="0"/>
    <n v="1797.9"/>
    <n v="12311.1"/>
    <n v="12311.1"/>
    <n v="0"/>
    <s v="no"/>
    <n v="1"/>
    <n v="0"/>
    <n v="1"/>
    <s v="yes"/>
    <n v="8"/>
    <n v="0"/>
    <n v="16"/>
    <n v="0"/>
    <n v="14"/>
    <n v="14"/>
    <n v="1183"/>
    <n v="151.625"/>
    <n v="1213"/>
    <n v="6184"/>
    <m/>
  </r>
  <r>
    <n v="41463"/>
    <x v="7"/>
    <s v="Hilltop"/>
    <s v="488"/>
    <x v="6"/>
    <n v="8"/>
    <n v="1428"/>
    <n v="387"/>
    <n v="8"/>
    <n v="1823"/>
    <n v="1815"/>
    <n v="227.875"/>
    <n v="226.9"/>
    <n v="9321"/>
    <n v="1184.95"/>
    <n v="0"/>
    <n v="0"/>
    <n v="36.46"/>
    <n v="1221.4100000000001"/>
    <n v="8099.59"/>
    <n v="8099.59"/>
    <n v="0"/>
    <s v="no"/>
    <n v="1"/>
    <n v="0"/>
    <n v="1"/>
    <s v="yes"/>
    <n v="6"/>
    <n v="0"/>
    <n v="4"/>
    <n v="0"/>
    <n v="7"/>
    <n v="7"/>
    <n v="709"/>
    <n v="120"/>
    <n v="720"/>
    <n v="3689"/>
    <m/>
  </r>
  <r>
    <n v="41466"/>
    <x v="7"/>
    <s v="Hilltop"/>
    <s v="488"/>
    <x v="4"/>
    <n v="2"/>
    <n v="852"/>
    <n v="107"/>
    <n v="11"/>
    <n v="970"/>
    <n v="959"/>
    <n v="485"/>
    <n v="479.5"/>
    <n v="4947"/>
    <n v="630.5"/>
    <n v="0"/>
    <n v="0"/>
    <n v="0"/>
    <n v="630.5"/>
    <n v="4316.5"/>
    <n v="4316.5"/>
    <n v="0"/>
    <s v="no"/>
    <n v="1"/>
    <n v="0"/>
    <n v="1"/>
    <s v="yes"/>
    <n v="2"/>
    <n v="0"/>
    <n v="6"/>
    <n v="0"/>
    <n v="8"/>
    <n v="8"/>
    <n v="403"/>
    <n v="208.5"/>
    <n v="417"/>
    <n v="2131"/>
    <m/>
  </r>
  <r>
    <n v="41467"/>
    <x v="7"/>
    <s v="Hilltop"/>
    <s v="488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1468"/>
    <x v="7"/>
    <s v="Hilltop"/>
    <s v="488"/>
    <x v="6"/>
    <n v="7"/>
    <n v="252"/>
    <n v="523"/>
    <n v="1"/>
    <n v="776"/>
    <n v="775"/>
    <n v="110.8571"/>
    <n v="110.7"/>
    <n v="3967"/>
    <n v="504.4"/>
    <n v="0"/>
    <n v="0"/>
    <n v="0"/>
    <n v="504.4"/>
    <n v="3462.6"/>
    <n v="3462.6"/>
    <n v="0"/>
    <s v="no"/>
    <n v="1"/>
    <n v="0"/>
    <n v="1"/>
    <s v="yes"/>
    <n v="4"/>
    <n v="0"/>
    <n v="24"/>
    <n v="0"/>
    <n v="1"/>
    <n v="1"/>
    <n v="100"/>
    <n v="31.25"/>
    <n v="125"/>
    <n v="634"/>
    <m/>
  </r>
  <r>
    <n v="41469"/>
    <x v="7"/>
    <s v="Hilltop"/>
    <s v="488"/>
    <x v="4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1473"/>
    <x v="7"/>
    <s v="Hilltop"/>
    <s v="488"/>
    <x v="6"/>
    <n v="4"/>
    <n v="876"/>
    <n v="19"/>
    <n v="0"/>
    <n v="895"/>
    <n v="895"/>
    <n v="223.75"/>
    <n v="223.8"/>
    <n v="4633"/>
    <n v="581.75"/>
    <n v="0"/>
    <n v="0"/>
    <n v="0"/>
    <n v="581.75"/>
    <n v="4051.25"/>
    <n v="4729"/>
    <n v="-677.75"/>
    <s v="no"/>
    <n v="1"/>
    <n v="0"/>
    <n v="1"/>
    <s v="yes"/>
    <n v="2"/>
    <n v="0"/>
    <n v="19"/>
    <n v="0"/>
    <n v="0"/>
    <n v="0"/>
    <n v="65"/>
    <n v="42"/>
    <n v="84"/>
    <n v="432"/>
    <m/>
  </r>
  <r>
    <n v="41508"/>
    <x v="7"/>
    <s v="Hilltop"/>
    <s v="488"/>
    <x v="4"/>
    <n v="5"/>
    <n v="2040"/>
    <n v="-138"/>
    <n v="0"/>
    <n v="1902"/>
    <n v="1902"/>
    <n v="380.4"/>
    <n v="380.4"/>
    <n v="9806"/>
    <n v="1236.3"/>
    <n v="0"/>
    <n v="0"/>
    <n v="0"/>
    <n v="1236.3"/>
    <n v="8569.7000000000007"/>
    <n v="8569.7000000000007"/>
    <n v="0"/>
    <s v="no"/>
    <n v="1"/>
    <n v="0"/>
    <n v="1"/>
    <s v="yes"/>
    <n v="4"/>
    <n v="0"/>
    <n v="8"/>
    <n v="0"/>
    <n v="0"/>
    <n v="0"/>
    <n v="228"/>
    <n v="59"/>
    <n v="236"/>
    <n v="1208"/>
    <m/>
  </r>
  <r>
    <n v="44101"/>
    <x v="7"/>
    <s v="Hilltop"/>
    <s v="488"/>
    <x v="5"/>
    <n v="9"/>
    <n v="1020"/>
    <n v="1577"/>
    <n v="42"/>
    <n v="2639"/>
    <n v="2597"/>
    <n v="293.22219999999999"/>
    <n v="288.60000000000002"/>
    <n v="13470"/>
    <n v="1715.35"/>
    <n v="0"/>
    <n v="0"/>
    <n v="0"/>
    <n v="1715.35"/>
    <n v="11754.65"/>
    <n v="11754.65"/>
    <n v="0"/>
    <s v="no"/>
    <n v="1"/>
    <n v="0"/>
    <n v="1"/>
    <s v="yes"/>
    <n v="7"/>
    <n v="0"/>
    <n v="14"/>
    <n v="0"/>
    <n v="42"/>
    <n v="42"/>
    <n v="1104"/>
    <n v="165.71430000000001"/>
    <n v="1160"/>
    <n v="5932"/>
    <m/>
  </r>
  <r>
    <n v="50003"/>
    <x v="7"/>
    <s v="Hilltop"/>
    <s v="488"/>
    <x v="1"/>
    <n v="4"/>
    <n v="636"/>
    <n v="-63"/>
    <n v="52"/>
    <n v="625"/>
    <n v="573"/>
    <n v="156.25"/>
    <n v="143.30000000000001"/>
    <n v="3183"/>
    <n v="406.25"/>
    <n v="0"/>
    <n v="0"/>
    <n v="12.5"/>
    <n v="418.75"/>
    <n v="2764.25"/>
    <n v="2764.25"/>
    <n v="0"/>
    <s v="no"/>
    <n v="1"/>
    <n v="0"/>
    <n v="1"/>
    <s v="yes"/>
    <n v="3"/>
    <n v="0"/>
    <n v="36"/>
    <n v="0"/>
    <n v="52"/>
    <n v="52"/>
    <n v="79"/>
    <n v="55.666699999999999"/>
    <n v="167"/>
    <n v="851"/>
    <m/>
  </r>
  <r>
    <n v="50194"/>
    <x v="7"/>
    <s v="Hilltop"/>
    <s v="488"/>
    <x v="1"/>
    <n v="3"/>
    <n v="408"/>
    <n v="96"/>
    <n v="10"/>
    <n v="514"/>
    <n v="504"/>
    <n v="171.33330000000001"/>
    <n v="168"/>
    <n v="2624"/>
    <n v="334.1"/>
    <n v="0"/>
    <n v="0"/>
    <n v="10.28"/>
    <n v="344.38"/>
    <n v="2279.62"/>
    <n v="2279.62"/>
    <n v="0"/>
    <s v="no"/>
    <n v="1"/>
    <n v="0"/>
    <n v="1"/>
    <s v="yes"/>
    <n v="2"/>
    <n v="0"/>
    <n v="0"/>
    <n v="0"/>
    <n v="10"/>
    <n v="10"/>
    <n v="170"/>
    <n v="90"/>
    <n v="180"/>
    <n v="919"/>
    <m/>
  </r>
  <r>
    <n v="50618"/>
    <x v="7"/>
    <s v="Hilltop"/>
    <s v="488"/>
    <x v="2"/>
    <n v="2"/>
    <n v="312"/>
    <n v="201"/>
    <n v="2"/>
    <n v="515"/>
    <n v="513"/>
    <n v="257.5"/>
    <n v="256.5"/>
    <n v="2657"/>
    <n v="334.75"/>
    <n v="0"/>
    <n v="0"/>
    <n v="10.3"/>
    <n v="345.05"/>
    <n v="2311.9499999999998"/>
    <n v="2311.9499999999998"/>
    <n v="0"/>
    <s v="no"/>
    <n v="1"/>
    <n v="0"/>
    <n v="1"/>
    <s v="yes"/>
    <n v="2"/>
    <n v="0"/>
    <n v="12"/>
    <n v="0"/>
    <n v="2"/>
    <n v="2"/>
    <n v="136"/>
    <n v="75"/>
    <n v="150"/>
    <n v="769"/>
    <m/>
  </r>
  <r>
    <n v="90488"/>
    <x v="7"/>
    <s v="Hilltop"/>
    <s v="488"/>
    <x v="0"/>
    <n v="2"/>
    <n v="0"/>
    <n v="139"/>
    <n v="3"/>
    <n v="142"/>
    <n v="139"/>
    <n v="71"/>
    <n v="69.5"/>
    <n v="730"/>
    <n v="92.3"/>
    <n v="0"/>
    <n v="0"/>
    <n v="-92.3"/>
    <n v="0"/>
    <n v="730"/>
    <n v="0"/>
    <n v="730"/>
    <s v="yes"/>
    <n v="1"/>
    <n v="0"/>
    <n v="1"/>
    <s v="yes"/>
    <n v="0"/>
    <n v="0"/>
    <n v="0"/>
    <n v="0"/>
    <n v="0"/>
    <n v="0"/>
    <n v="0"/>
    <n v="0"/>
    <n v="0"/>
    <n v="0"/>
    <m/>
  </r>
  <r>
    <n v="90999"/>
    <x v="8"/>
    <s v="HQ"/>
    <s v="999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9999"/>
    <x v="8"/>
    <s v="HQ"/>
    <s v="999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21"/>
    <x v="4"/>
    <s v="Huron"/>
    <s v="460"/>
    <x v="3"/>
    <n v="6"/>
    <n v="948"/>
    <n v="585"/>
    <n v="17"/>
    <n v="1550"/>
    <n v="1533"/>
    <n v="258.33330000000001"/>
    <n v="255.5"/>
    <n v="7932"/>
    <n v="1007.5"/>
    <n v="0"/>
    <n v="0"/>
    <n v="31"/>
    <n v="1038.5"/>
    <n v="6893.5"/>
    <n v="6893.5"/>
    <n v="0"/>
    <s v="no"/>
    <n v="1"/>
    <n v="0"/>
    <n v="1"/>
    <s v="yes"/>
    <n v="4"/>
    <n v="0"/>
    <n v="39"/>
    <n v="0"/>
    <n v="14"/>
    <n v="14"/>
    <n v="201"/>
    <n v="63.5"/>
    <n v="254"/>
    <n v="1286"/>
    <m/>
  </r>
  <r>
    <n v="40245"/>
    <x v="4"/>
    <s v="Huron"/>
    <s v="460"/>
    <x v="0"/>
    <n v="5"/>
    <n v="1008"/>
    <n v="0"/>
    <n v="0"/>
    <n v="1008"/>
    <n v="1008"/>
    <n v="201.6"/>
    <n v="201.6"/>
    <n v="5160"/>
    <n v="655.20000000000005"/>
    <n v="0"/>
    <n v="0"/>
    <n v="0"/>
    <n v="655.20000000000005"/>
    <n v="4504.8"/>
    <n v="4504.8"/>
    <n v="0"/>
    <s v="no"/>
    <n v="1"/>
    <n v="0"/>
    <n v="1"/>
    <s v="yes"/>
    <n v="1"/>
    <n v="0"/>
    <n v="0"/>
    <n v="0"/>
    <n v="0"/>
    <n v="0"/>
    <n v="36"/>
    <n v="36"/>
    <n v="36"/>
    <n v="182"/>
    <m/>
  </r>
  <r>
    <n v="40605"/>
    <x v="4"/>
    <s v="Huron"/>
    <s v="46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2002"/>
    <x v="4"/>
    <s v="Huron"/>
    <s v="460"/>
    <x v="4"/>
    <n v="10"/>
    <n v="2628"/>
    <n v="343"/>
    <n v="7"/>
    <n v="2978"/>
    <n v="2971"/>
    <n v="297.8"/>
    <n v="297.10000000000002"/>
    <n v="15310"/>
    <n v="1935.7"/>
    <n v="0"/>
    <n v="0"/>
    <n v="59.56"/>
    <n v="1995.26"/>
    <n v="13314.74"/>
    <n v="13314.74"/>
    <n v="0"/>
    <s v="no"/>
    <n v="1"/>
    <n v="0"/>
    <n v="1"/>
    <s v="yes"/>
    <n v="7"/>
    <n v="0"/>
    <n v="71"/>
    <n v="0"/>
    <n v="7"/>
    <n v="7"/>
    <n v="365"/>
    <n v="63.285699999999999"/>
    <n v="443"/>
    <n v="2270"/>
    <m/>
  </r>
  <r>
    <n v="42125"/>
    <x v="4"/>
    <s v="Huron"/>
    <s v="460"/>
    <x v="3"/>
    <n v="5"/>
    <n v="912"/>
    <n v="-207"/>
    <n v="0"/>
    <n v="705"/>
    <n v="705"/>
    <n v="141"/>
    <n v="141"/>
    <n v="3594"/>
    <n v="458.25"/>
    <n v="0"/>
    <n v="0"/>
    <n v="14.1"/>
    <n v="472.35"/>
    <n v="3121.65"/>
    <n v="3121.65"/>
    <n v="0"/>
    <s v="no"/>
    <n v="1"/>
    <n v="0"/>
    <n v="1"/>
    <s v="yes"/>
    <n v="3"/>
    <n v="0"/>
    <n v="17"/>
    <n v="0"/>
    <n v="0"/>
    <n v="0"/>
    <n v="34"/>
    <n v="17"/>
    <n v="51"/>
    <n v="258"/>
    <m/>
  </r>
  <r>
    <n v="42203"/>
    <x v="4"/>
    <s v="Huron"/>
    <s v="460"/>
    <x v="4"/>
    <n v="6"/>
    <n v="1548"/>
    <n v="281"/>
    <n v="10"/>
    <n v="1839"/>
    <n v="1829"/>
    <n v="306.5"/>
    <n v="304.8"/>
    <n v="9437"/>
    <n v="1195.3499999999999"/>
    <n v="0"/>
    <n v="0"/>
    <n v="0"/>
    <n v="1195.3499999999999"/>
    <n v="8241.65"/>
    <n v="8241.65"/>
    <n v="0"/>
    <s v="no"/>
    <n v="1"/>
    <n v="0"/>
    <n v="1"/>
    <s v="yes"/>
    <n v="4"/>
    <n v="0"/>
    <n v="6"/>
    <n v="0"/>
    <n v="10"/>
    <n v="10"/>
    <n v="172"/>
    <n v="47"/>
    <n v="188"/>
    <n v="963"/>
    <m/>
  </r>
  <r>
    <n v="46234"/>
    <x v="4"/>
    <s v="Huron"/>
    <s v="460"/>
    <x v="1"/>
    <n v="3"/>
    <n v="504"/>
    <n v="198"/>
    <n v="0"/>
    <n v="702"/>
    <n v="702"/>
    <n v="234"/>
    <n v="234"/>
    <n v="3580"/>
    <n v="456.3"/>
    <n v="0"/>
    <n v="0"/>
    <n v="14.04"/>
    <n v="470.34"/>
    <n v="3109.66"/>
    <n v="3109.66"/>
    <n v="0"/>
    <s v="no"/>
    <n v="1"/>
    <n v="0"/>
    <n v="1"/>
    <s v="yes"/>
    <n v="3"/>
    <n v="0"/>
    <n v="0"/>
    <n v="0"/>
    <n v="0"/>
    <n v="0"/>
    <n v="49"/>
    <n v="16.333300000000001"/>
    <n v="49"/>
    <n v="249"/>
    <m/>
  </r>
  <r>
    <n v="46282"/>
    <x v="4"/>
    <s v="Huron"/>
    <s v="460"/>
    <x v="0"/>
    <n v="3"/>
    <n v="660"/>
    <n v="111"/>
    <n v="4"/>
    <n v="775"/>
    <n v="771"/>
    <n v="258.33330000000001"/>
    <n v="257"/>
    <n v="3943"/>
    <n v="503.75"/>
    <n v="0"/>
    <n v="0"/>
    <n v="15.5"/>
    <n v="519.25"/>
    <n v="3423.75"/>
    <n v="3423.75"/>
    <n v="0"/>
    <s v="no"/>
    <n v="1"/>
    <n v="0"/>
    <n v="1"/>
    <s v="yes"/>
    <n v="2"/>
    <n v="0"/>
    <n v="0"/>
    <n v="0"/>
    <n v="4"/>
    <n v="4"/>
    <n v="242"/>
    <n v="123"/>
    <n v="246"/>
    <n v="1259"/>
    <m/>
  </r>
  <r>
    <n v="50708"/>
    <x v="4"/>
    <s v="Huron"/>
    <s v="460"/>
    <x v="0"/>
    <n v="5"/>
    <n v="2712"/>
    <n v="1560"/>
    <n v="69"/>
    <n v="4341"/>
    <n v="4272"/>
    <n v="868.2"/>
    <n v="854.4"/>
    <n v="22230"/>
    <n v="2821.65"/>
    <n v="0"/>
    <n v="0"/>
    <n v="0"/>
    <n v="2821.65"/>
    <n v="19408.349999999999"/>
    <n v="19408.349999999999"/>
    <n v="0"/>
    <s v="no"/>
    <n v="1"/>
    <n v="0"/>
    <n v="1"/>
    <s v="yes"/>
    <n v="2"/>
    <n v="0"/>
    <n v="83"/>
    <n v="0"/>
    <n v="9"/>
    <n v="9"/>
    <n v="679"/>
    <n v="385.5"/>
    <n v="771"/>
    <n v="3960"/>
    <m/>
  </r>
  <r>
    <n v="51007"/>
    <x v="4"/>
    <s v="Huron"/>
    <s v="460"/>
    <x v="0"/>
    <n v="12"/>
    <n v="1212"/>
    <n v="557"/>
    <n v="0"/>
    <n v="1769"/>
    <n v="1769"/>
    <n v="147.41669999999999"/>
    <n v="147.4"/>
    <n v="9037"/>
    <n v="1149.8499999999999"/>
    <n v="0"/>
    <n v="0"/>
    <n v="0"/>
    <n v="1149.8499999999999"/>
    <n v="7887.15"/>
    <n v="7887.15"/>
    <n v="0"/>
    <s v="no"/>
    <n v="1"/>
    <n v="0"/>
    <n v="1"/>
    <s v="yes"/>
    <n v="5"/>
    <n v="0"/>
    <n v="0"/>
    <n v="0"/>
    <n v="0"/>
    <n v="0"/>
    <n v="127"/>
    <n v="25.4"/>
    <n v="127"/>
    <n v="648"/>
    <m/>
  </r>
  <r>
    <n v="51008"/>
    <x v="4"/>
    <s v="Huron"/>
    <s v="460"/>
    <x v="0"/>
    <n v="1"/>
    <n v="0"/>
    <n v="413"/>
    <n v="2"/>
    <n v="415"/>
    <n v="413"/>
    <n v="415"/>
    <n v="413"/>
    <n v="2122"/>
    <n v="269.75"/>
    <n v="0"/>
    <n v="0"/>
    <n v="0"/>
    <n v="269.75"/>
    <n v="1852.25"/>
    <n v="1852.25"/>
    <n v="0"/>
    <s v="no"/>
    <n v="1"/>
    <n v="0"/>
    <n v="1"/>
    <s v="yes"/>
    <n v="1"/>
    <n v="0"/>
    <n v="11"/>
    <n v="0"/>
    <n v="2"/>
    <n v="2"/>
    <n v="114"/>
    <n v="127"/>
    <n v="127"/>
    <n v="649"/>
    <m/>
  </r>
  <r>
    <n v="30000"/>
    <x v="1"/>
    <s v="Jamestown"/>
    <s v="290"/>
    <x v="0"/>
    <n v="3"/>
    <n v="756"/>
    <n v="792"/>
    <n v="12"/>
    <n v="1560"/>
    <n v="1548"/>
    <n v="520"/>
    <n v="516"/>
    <n v="7950"/>
    <n v="1014"/>
    <n v="0"/>
    <n v="0"/>
    <n v="31.2"/>
    <n v="1045.2"/>
    <n v="6904.8"/>
    <n v="6904.8"/>
    <n v="0"/>
    <s v="no"/>
    <n v="1"/>
    <n v="0"/>
    <n v="1"/>
    <s v="yes"/>
    <n v="1"/>
    <n v="0"/>
    <n v="7"/>
    <n v="0"/>
    <n v="9"/>
    <n v="9"/>
    <n v="6"/>
    <n v="22"/>
    <n v="22"/>
    <n v="111"/>
    <m/>
  </r>
  <r>
    <n v="30217"/>
    <x v="1"/>
    <s v="Jamestown"/>
    <s v="290"/>
    <x v="3"/>
    <n v="5"/>
    <n v="744"/>
    <n v="262"/>
    <n v="1"/>
    <n v="1007"/>
    <n v="1006"/>
    <n v="201.4"/>
    <n v="201.2"/>
    <n v="5129"/>
    <n v="654.54999999999995"/>
    <n v="0"/>
    <n v="0"/>
    <n v="20.14"/>
    <n v="674.69"/>
    <n v="4454.3100000000004"/>
    <n v="4454.3100000000004"/>
    <n v="0"/>
    <s v="no"/>
    <n v="1"/>
    <n v="0"/>
    <n v="1"/>
    <s v="yes"/>
    <n v="3"/>
    <n v="0"/>
    <n v="12"/>
    <n v="0"/>
    <n v="1"/>
    <n v="1"/>
    <n v="163"/>
    <n v="58.666699999999999"/>
    <n v="176"/>
    <n v="904"/>
    <m/>
  </r>
  <r>
    <n v="30291"/>
    <x v="1"/>
    <s v="Jamestown"/>
    <s v="290"/>
    <x v="1"/>
    <n v="4"/>
    <n v="252"/>
    <n v="173"/>
    <n v="1"/>
    <n v="426"/>
    <n v="425"/>
    <n v="106.5"/>
    <n v="106.3"/>
    <n v="2175"/>
    <n v="276.89999999999998"/>
    <n v="0"/>
    <n v="0"/>
    <n v="8.52"/>
    <n v="285.42"/>
    <n v="1889.58"/>
    <n v="1889.58"/>
    <n v="0"/>
    <s v="no"/>
    <n v="1"/>
    <n v="0"/>
    <n v="1"/>
    <s v="yes"/>
    <n v="2"/>
    <n v="0"/>
    <n v="4"/>
    <n v="0"/>
    <n v="1"/>
    <n v="1"/>
    <n v="26"/>
    <n v="15.5"/>
    <n v="31"/>
    <n v="161"/>
    <m/>
  </r>
  <r>
    <n v="30471"/>
    <x v="1"/>
    <s v="Jamestown"/>
    <s v="290"/>
    <x v="3"/>
    <n v="3"/>
    <n v="420"/>
    <n v="-63"/>
    <n v="3"/>
    <n v="360"/>
    <n v="357"/>
    <n v="120"/>
    <n v="119"/>
    <n v="1844"/>
    <n v="234"/>
    <n v="0"/>
    <n v="0"/>
    <n v="7.2"/>
    <n v="241.2"/>
    <n v="1602.8"/>
    <n v="1602.8"/>
    <n v="0"/>
    <s v="no"/>
    <n v="1"/>
    <n v="0"/>
    <n v="1"/>
    <s v="yes"/>
    <n v="1"/>
    <n v="0"/>
    <n v="5"/>
    <n v="0"/>
    <n v="3"/>
    <n v="3"/>
    <n v="35"/>
    <n v="43"/>
    <n v="43"/>
    <n v="219"/>
    <m/>
  </r>
  <r>
    <n v="30558"/>
    <x v="1"/>
    <s v="Jamestown"/>
    <s v="290"/>
    <x v="3"/>
    <n v="10"/>
    <n v="2664"/>
    <n v="1919"/>
    <n v="36"/>
    <n v="4619"/>
    <n v="4583"/>
    <n v="461.9"/>
    <n v="458.3"/>
    <n v="23612"/>
    <n v="3002.35"/>
    <n v="0"/>
    <n v="0"/>
    <n v="92.38"/>
    <n v="3094.73"/>
    <n v="20517.27"/>
    <n v="20517.27"/>
    <n v="0"/>
    <s v="no"/>
    <n v="1"/>
    <n v="0"/>
    <n v="1"/>
    <s v="yes"/>
    <n v="4"/>
    <n v="0"/>
    <n v="36"/>
    <n v="0"/>
    <n v="0"/>
    <n v="0"/>
    <n v="385"/>
    <n v="105.25"/>
    <n v="421"/>
    <n v="2172"/>
    <m/>
  </r>
  <r>
    <n v="30694"/>
    <x v="1"/>
    <s v="Jamestown"/>
    <s v="290"/>
    <x v="4"/>
    <n v="9"/>
    <n v="1812"/>
    <n v="146"/>
    <n v="1"/>
    <n v="1959"/>
    <n v="1958"/>
    <n v="217.66669999999999"/>
    <n v="217.6"/>
    <n v="9997"/>
    <n v="1273.3499999999999"/>
    <n v="0"/>
    <n v="0"/>
    <n v="39.18"/>
    <n v="1312.53"/>
    <n v="8684.4699999999993"/>
    <n v="8684.4699999999993"/>
    <n v="0"/>
    <s v="no"/>
    <n v="1"/>
    <n v="0"/>
    <n v="1"/>
    <s v="yes"/>
    <n v="4"/>
    <n v="0"/>
    <n v="11"/>
    <n v="0"/>
    <n v="1"/>
    <n v="1"/>
    <n v="285"/>
    <n v="74.25"/>
    <n v="297"/>
    <n v="1517"/>
    <m/>
  </r>
  <r>
    <n v="30971"/>
    <x v="1"/>
    <s v="Jamestown"/>
    <s v="290"/>
    <x v="4"/>
    <n v="7"/>
    <n v="1404"/>
    <n v="-205"/>
    <n v="22"/>
    <n v="1221"/>
    <n v="1199"/>
    <n v="174.42859999999999"/>
    <n v="171.3"/>
    <n v="6277"/>
    <n v="793.65"/>
    <n v="0"/>
    <n v="0"/>
    <n v="24.42"/>
    <n v="818.07"/>
    <n v="5458.93"/>
    <n v="5458.93"/>
    <n v="0"/>
    <s v="no"/>
    <n v="1"/>
    <n v="0"/>
    <n v="1"/>
    <s v="yes"/>
    <n v="3"/>
    <n v="0"/>
    <n v="32"/>
    <n v="0"/>
    <n v="19"/>
    <n v="19"/>
    <n v="189"/>
    <n v="80"/>
    <n v="240"/>
    <n v="1235"/>
    <m/>
  </r>
  <r>
    <n v="30984"/>
    <x v="1"/>
    <s v="Jamestown"/>
    <s v="290"/>
    <x v="0"/>
    <n v="5"/>
    <n v="624"/>
    <n v="84"/>
    <n v="0"/>
    <n v="708"/>
    <n v="708"/>
    <n v="141.6"/>
    <n v="141.6"/>
    <n v="3636"/>
    <n v="460.2"/>
    <n v="0"/>
    <n v="0"/>
    <n v="0"/>
    <n v="460.2"/>
    <n v="3175.8"/>
    <n v="3175.8"/>
    <n v="0"/>
    <s v="no"/>
    <n v="1"/>
    <n v="0"/>
    <n v="1"/>
    <s v="yes"/>
    <n v="1"/>
    <n v="0"/>
    <n v="0"/>
    <n v="0"/>
    <n v="0"/>
    <n v="0"/>
    <n v="15"/>
    <n v="15"/>
    <n v="15"/>
    <n v="78"/>
    <m/>
  </r>
  <r>
    <n v="31025"/>
    <x v="1"/>
    <s v="Jamestown"/>
    <s v="290"/>
    <x v="6"/>
    <n v="9"/>
    <n v="1692"/>
    <n v="1012"/>
    <n v="0"/>
    <n v="2704"/>
    <n v="2704"/>
    <n v="300.44439999999997"/>
    <n v="300.39999999999998"/>
    <n v="13873"/>
    <n v="1757.6"/>
    <n v="0"/>
    <n v="0"/>
    <n v="0"/>
    <n v="1757.6"/>
    <n v="12115.4"/>
    <n v="12115.4"/>
    <n v="0"/>
    <s v="no"/>
    <n v="1"/>
    <n v="0"/>
    <n v="1"/>
    <s v="yes"/>
    <n v="6"/>
    <n v="0"/>
    <n v="4"/>
    <n v="0"/>
    <n v="0"/>
    <n v="0"/>
    <n v="370"/>
    <n v="62.333300000000001"/>
    <n v="374"/>
    <n v="1923"/>
    <m/>
  </r>
  <r>
    <n v="33018"/>
    <x v="1"/>
    <s v="Jamestown"/>
    <s v="290"/>
    <x v="6"/>
    <n v="9"/>
    <n v="1080"/>
    <n v="535"/>
    <n v="27"/>
    <n v="1642"/>
    <n v="1615"/>
    <n v="182.4444"/>
    <n v="179.4"/>
    <n v="8410"/>
    <n v="1067.3"/>
    <n v="0"/>
    <n v="0"/>
    <n v="32.840000000000003"/>
    <n v="1100.1400000000001"/>
    <n v="7309.86"/>
    <n v="7309.86"/>
    <n v="0"/>
    <s v="no"/>
    <n v="1"/>
    <n v="0"/>
    <n v="1"/>
    <s v="yes"/>
    <n v="6"/>
    <n v="0"/>
    <n v="49"/>
    <n v="0"/>
    <n v="15"/>
    <n v="15"/>
    <n v="251"/>
    <n v="52.5"/>
    <n v="315"/>
    <n v="1609"/>
    <m/>
  </r>
  <r>
    <n v="80104"/>
    <x v="1"/>
    <s v="Jamestown"/>
    <s v="290"/>
    <x v="5"/>
    <n v="4"/>
    <n v="756"/>
    <n v="294"/>
    <n v="0"/>
    <n v="1050"/>
    <n v="1050"/>
    <n v="262.5"/>
    <n v="262.5"/>
    <n v="5380"/>
    <n v="682.5"/>
    <n v="0"/>
    <n v="0"/>
    <n v="0"/>
    <n v="682.5"/>
    <n v="4697.5"/>
    <n v="4697.5"/>
    <n v="0"/>
    <s v="no"/>
    <n v="1"/>
    <n v="0"/>
    <n v="1"/>
    <s v="yes"/>
    <n v="1"/>
    <n v="0"/>
    <n v="0"/>
    <n v="0"/>
    <n v="0"/>
    <n v="0"/>
    <n v="23"/>
    <n v="23"/>
    <n v="23"/>
    <n v="116"/>
    <m/>
  </r>
  <r>
    <n v="80106"/>
    <x v="1"/>
    <s v="Jamestown"/>
    <s v="290"/>
    <x v="5"/>
    <n v="4"/>
    <n v="624"/>
    <n v="227"/>
    <n v="3"/>
    <n v="854"/>
    <n v="851"/>
    <n v="213.5"/>
    <n v="212.8"/>
    <n v="4332"/>
    <n v="555.1"/>
    <n v="0"/>
    <n v="0"/>
    <n v="0"/>
    <n v="555.1"/>
    <n v="3776.9"/>
    <n v="3776.9"/>
    <n v="0"/>
    <s v="no"/>
    <n v="1"/>
    <n v="0"/>
    <n v="1"/>
    <s v="yes"/>
    <n v="3"/>
    <n v="0"/>
    <n v="0"/>
    <n v="0"/>
    <n v="3"/>
    <n v="3"/>
    <n v="78"/>
    <n v="27"/>
    <n v="81"/>
    <n v="413"/>
    <m/>
  </r>
  <r>
    <n v="90290"/>
    <x v="1"/>
    <s v="Jamestown"/>
    <s v="29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1001"/>
    <x v="6"/>
    <s v="Kittson / Hallock / Kennedy"/>
    <s v="250"/>
    <x v="7"/>
    <n v="14"/>
    <n v="3936"/>
    <n v="553"/>
    <n v="12"/>
    <n v="4501"/>
    <n v="4489"/>
    <n v="321.5"/>
    <n v="320.60000000000002"/>
    <n v="22924"/>
    <n v="2925.65"/>
    <n v="0"/>
    <n v="0"/>
    <n v="0"/>
    <n v="2925.65"/>
    <n v="19998.349999999999"/>
    <n v="19998.349999999999"/>
    <n v="0"/>
    <s v="no"/>
    <n v="1"/>
    <n v="0"/>
    <n v="1"/>
    <s v="yes"/>
    <n v="9"/>
    <n v="0"/>
    <n v="17"/>
    <n v="0"/>
    <n v="12"/>
    <n v="12"/>
    <n v="710"/>
    <n v="82.111099999999993"/>
    <n v="739"/>
    <n v="3779"/>
    <m/>
  </r>
  <r>
    <n v="90250"/>
    <x v="6"/>
    <s v="Kittson / Hallock / Kennedy"/>
    <s v="2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75"/>
    <x v="4"/>
    <s v="Lake / Moody County"/>
    <s v="513"/>
    <x v="0"/>
    <n v="4"/>
    <n v="1032"/>
    <n v="36"/>
    <n v="0"/>
    <n v="1068"/>
    <n v="1068"/>
    <n v="267"/>
    <n v="267"/>
    <n v="5460"/>
    <n v="694.2"/>
    <n v="0"/>
    <n v="0"/>
    <n v="0"/>
    <n v="694.2"/>
    <n v="4765.8"/>
    <n v="4765.8"/>
    <n v="0"/>
    <s v="no"/>
    <n v="1"/>
    <n v="0"/>
    <n v="1"/>
    <s v="yes"/>
    <n v="3"/>
    <n v="0"/>
    <n v="0"/>
    <n v="0"/>
    <n v="0"/>
    <n v="0"/>
    <n v="188"/>
    <n v="62.666699999999999"/>
    <n v="188"/>
    <n v="958"/>
    <m/>
  </r>
  <r>
    <n v="41421"/>
    <x v="4"/>
    <s v="Lake / Moody County"/>
    <s v="513"/>
    <x v="0"/>
    <n v="17"/>
    <n v="2544"/>
    <n v="166"/>
    <n v="1"/>
    <n v="2711"/>
    <n v="2710"/>
    <n v="159.47059999999999"/>
    <n v="159.4"/>
    <n v="13878"/>
    <n v="1762.15"/>
    <n v="0"/>
    <n v="0"/>
    <n v="54.22"/>
    <n v="1816.37"/>
    <n v="12061.63"/>
    <n v="12061.63"/>
    <n v="0"/>
    <s v="no"/>
    <n v="1"/>
    <n v="0"/>
    <n v="1"/>
    <s v="yes"/>
    <n v="9"/>
    <n v="0"/>
    <n v="21"/>
    <n v="0"/>
    <n v="1"/>
    <n v="1"/>
    <n v="419"/>
    <n v="49"/>
    <n v="441"/>
    <n v="2268"/>
    <m/>
  </r>
  <r>
    <n v="50735"/>
    <x v="4"/>
    <s v="Lake / Moody County"/>
    <s v="513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36"/>
    <x v="4"/>
    <s v="Lake / Moody County"/>
    <s v="513"/>
    <x v="6"/>
    <n v="10"/>
    <n v="1740"/>
    <n v="1610"/>
    <n v="42"/>
    <n v="3392"/>
    <n v="3350"/>
    <n v="339.2"/>
    <n v="335"/>
    <n v="17343"/>
    <n v="2204.8000000000002"/>
    <n v="0"/>
    <n v="0"/>
    <n v="67.84"/>
    <n v="2272.64"/>
    <n v="15070.36"/>
    <n v="15070.36"/>
    <n v="0"/>
    <s v="no"/>
    <n v="1"/>
    <n v="0"/>
    <n v="1"/>
    <s v="yes"/>
    <n v="8"/>
    <n v="0"/>
    <n v="278"/>
    <n v="0"/>
    <n v="42"/>
    <n v="42"/>
    <n v="612"/>
    <n v="116.5"/>
    <n v="932"/>
    <n v="4773"/>
    <m/>
  </r>
  <r>
    <n v="50737"/>
    <x v="4"/>
    <s v="Lake / Moody County"/>
    <s v="513"/>
    <x v="4"/>
    <n v="1"/>
    <n v="0"/>
    <n v="17"/>
    <n v="0"/>
    <n v="17"/>
    <n v="17"/>
    <n v="17"/>
    <n v="17"/>
    <n v="87"/>
    <n v="11.05"/>
    <n v="0"/>
    <n v="0"/>
    <n v="0"/>
    <n v="11.05"/>
    <n v="75.95"/>
    <n v="75.95"/>
    <n v="0"/>
    <s v="no"/>
    <n v="1"/>
    <n v="0"/>
    <n v="1"/>
    <s v="yes"/>
    <n v="1"/>
    <n v="0"/>
    <n v="8"/>
    <n v="0"/>
    <n v="0"/>
    <n v="0"/>
    <n v="9"/>
    <n v="17"/>
    <n v="17"/>
    <n v="87"/>
    <m/>
  </r>
  <r>
    <n v="90513"/>
    <x v="4"/>
    <s v="Lake / Moody County"/>
    <s v="513"/>
    <x v="0"/>
    <n v="1"/>
    <n v="360"/>
    <n v="191"/>
    <n v="14"/>
    <n v="565"/>
    <n v="551"/>
    <n v="565"/>
    <n v="551"/>
    <n v="2909"/>
    <n v="367.25"/>
    <n v="0"/>
    <n v="0"/>
    <n v="-367.25"/>
    <n v="0"/>
    <n v="2909"/>
    <n v="710"/>
    <n v="2199"/>
    <s v="yes"/>
    <n v="1"/>
    <n v="0"/>
    <n v="1"/>
    <s v="yes"/>
    <n v="1"/>
    <n v="0"/>
    <n v="0"/>
    <n v="0"/>
    <n v="1"/>
    <n v="1"/>
    <n v="137"/>
    <n v="138"/>
    <n v="138"/>
    <n v="710"/>
    <m/>
  </r>
  <r>
    <n v="30481"/>
    <x v="1"/>
    <s v="Lisbon / Gwinner"/>
    <s v="283"/>
    <x v="0"/>
    <n v="12"/>
    <n v="3468"/>
    <n v="1369"/>
    <n v="13"/>
    <n v="4850"/>
    <n v="4837"/>
    <n v="404.16669999999999"/>
    <n v="403.1"/>
    <n v="24784"/>
    <n v="3152.5"/>
    <n v="0"/>
    <n v="0"/>
    <n v="97"/>
    <n v="3249.5"/>
    <n v="21534.5"/>
    <n v="21534.5"/>
    <n v="0"/>
    <s v="no"/>
    <n v="1"/>
    <n v="0"/>
    <n v="1"/>
    <s v="yes"/>
    <n v="8"/>
    <n v="0"/>
    <n v="75"/>
    <n v="0"/>
    <n v="13"/>
    <n v="13"/>
    <n v="598"/>
    <n v="85.75"/>
    <n v="686"/>
    <n v="3513"/>
    <m/>
  </r>
  <r>
    <n v="90283"/>
    <x v="1"/>
    <s v="Lisbon / Gwinner"/>
    <s v="283"/>
    <x v="0"/>
    <n v="1"/>
    <n v="0"/>
    <n v="134"/>
    <n v="0"/>
    <n v="134"/>
    <n v="134"/>
    <n v="134"/>
    <n v="134"/>
    <n v="692"/>
    <n v="87.1"/>
    <n v="0"/>
    <n v="0"/>
    <n v="-87.1"/>
    <n v="0"/>
    <n v="692"/>
    <n v="222"/>
    <n v="470"/>
    <s v="yes"/>
    <n v="1"/>
    <n v="0"/>
    <n v="1"/>
    <s v="yes"/>
    <n v="1"/>
    <n v="0"/>
    <n v="37"/>
    <n v="0"/>
    <n v="0"/>
    <n v="0"/>
    <n v="6"/>
    <n v="43"/>
    <n v="43"/>
    <n v="222"/>
    <m/>
  </r>
  <r>
    <n v="40078"/>
    <x v="7"/>
    <s v="Lyon County"/>
    <s v="515"/>
    <x v="0"/>
    <n v="11"/>
    <n v="2760"/>
    <n v="228"/>
    <n v="5"/>
    <n v="2993"/>
    <n v="2988"/>
    <n v="272.09089999999998"/>
    <n v="271.60000000000002"/>
    <n v="15473"/>
    <n v="1945.45"/>
    <n v="0"/>
    <n v="0"/>
    <n v="59.86"/>
    <n v="2005.31"/>
    <n v="13467.69"/>
    <n v="13467.69"/>
    <n v="0"/>
    <s v="no"/>
    <n v="1"/>
    <n v="0"/>
    <n v="1"/>
    <s v="yes"/>
    <n v="7"/>
    <n v="0"/>
    <n v="99"/>
    <n v="0"/>
    <n v="5"/>
    <n v="5"/>
    <n v="428"/>
    <n v="76"/>
    <n v="532"/>
    <n v="2756"/>
    <m/>
  </r>
  <r>
    <n v="40265"/>
    <x v="7"/>
    <s v="Lyon County"/>
    <s v="515"/>
    <x v="3"/>
    <n v="3"/>
    <n v="1392"/>
    <n v="829"/>
    <n v="22"/>
    <n v="2243"/>
    <n v="2221"/>
    <n v="747.66669999999999"/>
    <n v="740.3"/>
    <n v="11462"/>
    <n v="1457.95"/>
    <n v="0"/>
    <n v="0"/>
    <n v="44.86"/>
    <n v="1502.81"/>
    <n v="9959.19"/>
    <n v="9959.19"/>
    <n v="0"/>
    <s v="no"/>
    <n v="1"/>
    <n v="0"/>
    <n v="1"/>
    <s v="yes"/>
    <n v="3"/>
    <n v="0"/>
    <n v="66"/>
    <n v="0"/>
    <n v="12"/>
    <n v="12"/>
    <n v="921"/>
    <n v="333"/>
    <n v="999"/>
    <n v="5096"/>
    <m/>
  </r>
  <r>
    <n v="90515"/>
    <x v="7"/>
    <s v="Lyon County"/>
    <s v="515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044"/>
    <x v="3"/>
    <s v="Meadow Lark"/>
    <s v="158"/>
    <x v="3"/>
    <n v="2"/>
    <n v="1188"/>
    <n v="101"/>
    <n v="0"/>
    <n v="1289"/>
    <n v="1289"/>
    <n v="644.5"/>
    <n v="644.5"/>
    <n v="6577"/>
    <n v="837.85"/>
    <n v="0"/>
    <n v="0"/>
    <n v="25.78"/>
    <n v="863.63"/>
    <n v="5713.37"/>
    <n v="5713.37"/>
    <n v="0"/>
    <s v="no"/>
    <n v="1"/>
    <n v="0"/>
    <n v="1"/>
    <s v="yes"/>
    <n v="2"/>
    <n v="0"/>
    <n v="15"/>
    <n v="0"/>
    <n v="0"/>
    <n v="0"/>
    <n v="340"/>
    <n v="177.5"/>
    <n v="355"/>
    <n v="1804"/>
    <m/>
  </r>
  <r>
    <n v="10065"/>
    <x v="3"/>
    <s v="Meadow Lark"/>
    <s v="158"/>
    <x v="2"/>
    <n v="1"/>
    <n v="876"/>
    <n v="-20"/>
    <n v="10"/>
    <n v="866"/>
    <n v="856"/>
    <n v="866"/>
    <n v="856"/>
    <n v="4418"/>
    <n v="562.9"/>
    <n v="0"/>
    <n v="0"/>
    <n v="0"/>
    <n v="562.9"/>
    <n v="3855.1"/>
    <n v="3855.1"/>
    <n v="0"/>
    <s v="no"/>
    <n v="1"/>
    <n v="0"/>
    <n v="1"/>
    <s v="yes"/>
    <n v="1"/>
    <n v="0"/>
    <n v="0"/>
    <n v="0"/>
    <n v="10"/>
    <n v="10"/>
    <n v="265"/>
    <n v="275"/>
    <n v="275"/>
    <n v="1411"/>
    <m/>
  </r>
  <r>
    <n v="10187"/>
    <x v="3"/>
    <s v="Meadow Lark"/>
    <s v="158"/>
    <x v="4"/>
    <n v="4"/>
    <n v="2436"/>
    <n v="110"/>
    <n v="9"/>
    <n v="2555"/>
    <n v="2546"/>
    <n v="638.75"/>
    <n v="636.5"/>
    <n v="12981"/>
    <n v="1660.75"/>
    <n v="0"/>
    <n v="0"/>
    <n v="0"/>
    <n v="1660.75"/>
    <n v="11320.25"/>
    <n v="11320.25"/>
    <n v="0"/>
    <s v="no"/>
    <n v="1"/>
    <n v="0"/>
    <n v="1"/>
    <s v="yes"/>
    <n v="4"/>
    <n v="0"/>
    <n v="10"/>
    <n v="0"/>
    <n v="9"/>
    <n v="9"/>
    <n v="966"/>
    <n v="246.25"/>
    <n v="985"/>
    <n v="5022"/>
    <m/>
  </r>
  <r>
    <n v="10243"/>
    <x v="3"/>
    <s v="Meadow Lark"/>
    <s v="158"/>
    <x v="4"/>
    <n v="7"/>
    <n v="3852"/>
    <n v="-225"/>
    <n v="41"/>
    <n v="3668"/>
    <n v="3627"/>
    <n v="524"/>
    <n v="518.1"/>
    <n v="18685"/>
    <n v="2384.1999999999998"/>
    <n v="0"/>
    <n v="0"/>
    <n v="73.36"/>
    <n v="2457.56"/>
    <n v="16227.44"/>
    <n v="16227.44"/>
    <n v="0"/>
    <s v="no"/>
    <n v="1"/>
    <n v="0"/>
    <n v="1"/>
    <s v="yes"/>
    <n v="6"/>
    <n v="0"/>
    <n v="84"/>
    <n v="0"/>
    <n v="12"/>
    <n v="12"/>
    <n v="973"/>
    <n v="178.16669999999999"/>
    <n v="1069"/>
    <n v="5474"/>
    <m/>
  </r>
  <r>
    <n v="10254"/>
    <x v="3"/>
    <s v="Meadow Lark"/>
    <s v="158"/>
    <x v="0"/>
    <n v="6"/>
    <n v="5532"/>
    <n v="1032"/>
    <n v="41"/>
    <n v="6605"/>
    <n v="6564"/>
    <n v="1100.8333"/>
    <n v="1094"/>
    <n v="33834"/>
    <n v="4293.25"/>
    <n v="0"/>
    <n v="0"/>
    <n v="132.1"/>
    <n v="4425.3500000000004"/>
    <n v="29408.65"/>
    <n v="29408.65"/>
    <n v="0"/>
    <s v="no"/>
    <n v="1"/>
    <n v="0"/>
    <n v="1"/>
    <s v="yes"/>
    <n v="6"/>
    <n v="0"/>
    <n v="96"/>
    <n v="0"/>
    <n v="30"/>
    <n v="30"/>
    <n v="1849"/>
    <n v="329.16669999999999"/>
    <n v="1975"/>
    <n v="10172"/>
    <m/>
  </r>
  <r>
    <n v="10293"/>
    <x v="3"/>
    <s v="Meadow Lark"/>
    <s v="15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330"/>
    <x v="3"/>
    <s v="Meadow Lark"/>
    <s v="158"/>
    <x v="0"/>
    <n v="8"/>
    <n v="6924"/>
    <n v="3384"/>
    <n v="68"/>
    <n v="10376"/>
    <n v="10308"/>
    <n v="1297"/>
    <n v="1288.5"/>
    <n v="53089"/>
    <n v="6744.4"/>
    <n v="0"/>
    <n v="0"/>
    <n v="207.52"/>
    <n v="6951.92"/>
    <n v="46137.08"/>
    <n v="46137.08"/>
    <n v="0"/>
    <s v="no"/>
    <n v="1"/>
    <n v="0"/>
    <n v="1"/>
    <s v="yes"/>
    <n v="7"/>
    <n v="0"/>
    <n v="144"/>
    <n v="0"/>
    <n v="68"/>
    <n v="68"/>
    <n v="3108"/>
    <n v="474.28570000000002"/>
    <n v="3320"/>
    <n v="17002"/>
    <m/>
  </r>
  <r>
    <n v="10336"/>
    <x v="3"/>
    <s v="Meadow Lark"/>
    <s v="158"/>
    <x v="5"/>
    <n v="5"/>
    <n v="540"/>
    <n v="57"/>
    <n v="0"/>
    <n v="597"/>
    <n v="597"/>
    <n v="119.4"/>
    <n v="119.4"/>
    <n v="3084"/>
    <n v="388.05"/>
    <n v="0"/>
    <n v="0"/>
    <n v="0"/>
    <n v="388.05"/>
    <n v="2695.95"/>
    <n v="2695.95"/>
    <n v="0"/>
    <s v="no"/>
    <n v="1"/>
    <n v="0"/>
    <n v="1"/>
    <s v="yes"/>
    <n v="2"/>
    <n v="0"/>
    <n v="16"/>
    <n v="0"/>
    <n v="0"/>
    <n v="0"/>
    <n v="111"/>
    <n v="63.5"/>
    <n v="127"/>
    <n v="650"/>
    <m/>
  </r>
  <r>
    <n v="10338"/>
    <x v="3"/>
    <s v="Meadow Lark"/>
    <s v="158"/>
    <x v="6"/>
    <n v="9"/>
    <n v="2292"/>
    <n v="1295"/>
    <n v="50"/>
    <n v="3637"/>
    <n v="3587"/>
    <n v="404.11110000000002"/>
    <n v="398.6"/>
    <n v="18658"/>
    <n v="2364.0500000000002"/>
    <n v="0"/>
    <n v="0"/>
    <n v="0"/>
    <n v="2364.0500000000002"/>
    <n v="16293.95"/>
    <n v="16293.95"/>
    <n v="0"/>
    <s v="no"/>
    <n v="1"/>
    <n v="0"/>
    <n v="1"/>
    <s v="yes"/>
    <n v="8"/>
    <n v="0"/>
    <n v="148"/>
    <n v="0"/>
    <n v="38"/>
    <n v="38"/>
    <n v="1095"/>
    <n v="160.125"/>
    <n v="1281"/>
    <n v="6609"/>
    <m/>
  </r>
  <r>
    <n v="10341"/>
    <x v="3"/>
    <s v="Meadow Lark"/>
    <s v="158"/>
    <x v="4"/>
    <n v="4"/>
    <n v="864"/>
    <n v="373"/>
    <n v="0"/>
    <n v="1237"/>
    <n v="1237"/>
    <n v="309.25"/>
    <n v="309.3"/>
    <n v="6335"/>
    <n v="804.05"/>
    <n v="0"/>
    <n v="0"/>
    <n v="0"/>
    <n v="804.05"/>
    <n v="5530.95"/>
    <n v="5530.95"/>
    <n v="0"/>
    <s v="no"/>
    <n v="1"/>
    <n v="0"/>
    <n v="1"/>
    <s v="yes"/>
    <n v="4"/>
    <n v="0"/>
    <n v="61"/>
    <n v="0"/>
    <n v="2"/>
    <n v="2"/>
    <n v="288"/>
    <n v="87.75"/>
    <n v="351"/>
    <n v="1807"/>
    <m/>
  </r>
  <r>
    <n v="10342"/>
    <x v="3"/>
    <s v="Meadow Lark"/>
    <s v="158"/>
    <x v="4"/>
    <n v="6"/>
    <n v="2868"/>
    <n v="-39"/>
    <n v="9"/>
    <n v="2838"/>
    <n v="2829"/>
    <n v="473"/>
    <n v="471.5"/>
    <n v="14569"/>
    <n v="1844.7"/>
    <n v="0"/>
    <n v="0"/>
    <n v="0"/>
    <n v="1844.7"/>
    <n v="12724.3"/>
    <n v="12724.3"/>
    <n v="0"/>
    <s v="no"/>
    <n v="1"/>
    <n v="0"/>
    <n v="1"/>
    <s v="yes"/>
    <n v="4"/>
    <n v="0"/>
    <n v="24"/>
    <n v="0"/>
    <n v="9"/>
    <n v="9"/>
    <n v="585"/>
    <n v="154.5"/>
    <n v="618"/>
    <n v="3162"/>
    <m/>
  </r>
  <r>
    <n v="10346"/>
    <x v="3"/>
    <s v="Meadow Lark"/>
    <s v="158"/>
    <x v="0"/>
    <n v="11"/>
    <n v="5220"/>
    <n v="1417"/>
    <n v="34"/>
    <n v="6671"/>
    <n v="6637"/>
    <n v="606.45450000000005"/>
    <n v="603.4"/>
    <n v="34184"/>
    <n v="4336.1499999999996"/>
    <n v="0"/>
    <n v="0"/>
    <n v="133.41999999999999"/>
    <n v="4469.57"/>
    <n v="29714.43"/>
    <n v="29714.43"/>
    <n v="0"/>
    <s v="no"/>
    <n v="1"/>
    <n v="0"/>
    <n v="1"/>
    <s v="yes"/>
    <n v="8"/>
    <n v="0"/>
    <n v="85"/>
    <n v="0"/>
    <n v="34"/>
    <n v="34"/>
    <n v="989"/>
    <n v="138.5"/>
    <n v="1108"/>
    <n v="5680"/>
    <m/>
  </r>
  <r>
    <n v="10347"/>
    <x v="3"/>
    <s v="Meadow Lark"/>
    <s v="158"/>
    <x v="6"/>
    <n v="2"/>
    <n v="0"/>
    <n v="1263"/>
    <n v="0"/>
    <n v="1263"/>
    <n v="1263"/>
    <n v="631.5"/>
    <n v="631.5"/>
    <n v="6495"/>
    <n v="820.95"/>
    <n v="0"/>
    <n v="0"/>
    <n v="0"/>
    <n v="820.95"/>
    <n v="5674.05"/>
    <n v="4382"/>
    <n v="1292.05"/>
    <s v="yes"/>
    <n v="1"/>
    <n v="0"/>
    <n v="1"/>
    <s v="yes"/>
    <n v="0"/>
    <n v="0"/>
    <n v="0"/>
    <n v="0"/>
    <n v="0"/>
    <n v="0"/>
    <n v="0"/>
    <n v="0"/>
    <n v="0"/>
    <n v="0"/>
    <m/>
  </r>
  <r>
    <n v="10348"/>
    <x v="3"/>
    <s v="Meadow Lark"/>
    <s v="158"/>
    <x v="5"/>
    <n v="8"/>
    <n v="2484"/>
    <n v="3818"/>
    <n v="30"/>
    <n v="6332"/>
    <n v="6302"/>
    <n v="791.5"/>
    <n v="787.8"/>
    <n v="32375"/>
    <n v="4115.8"/>
    <n v="0"/>
    <n v="0"/>
    <n v="0"/>
    <n v="4115.8"/>
    <n v="28259.200000000001"/>
    <n v="28259.200000000001"/>
    <n v="0"/>
    <s v="no"/>
    <n v="1"/>
    <n v="0"/>
    <n v="1"/>
    <s v="yes"/>
    <n v="8"/>
    <n v="0"/>
    <n v="128"/>
    <n v="0"/>
    <n v="30"/>
    <n v="30"/>
    <n v="1454"/>
    <n v="201.5"/>
    <n v="1612"/>
    <n v="8261"/>
    <m/>
  </r>
  <r>
    <n v="10355"/>
    <x v="3"/>
    <s v="Meadow Lark"/>
    <s v="158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361"/>
    <x v="3"/>
    <s v="Meadow Lark"/>
    <s v="158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158"/>
    <x v="3"/>
    <s v="Meadow Lark"/>
    <s v="158"/>
    <x v="0"/>
    <n v="2"/>
    <n v="1092"/>
    <n v="352"/>
    <n v="0"/>
    <n v="1444"/>
    <n v="1444"/>
    <n v="722"/>
    <n v="722"/>
    <n v="7352"/>
    <n v="938.6"/>
    <n v="0"/>
    <n v="0"/>
    <n v="-938.6"/>
    <n v="0"/>
    <n v="7352"/>
    <n v="6689"/>
    <n v="663"/>
    <s v="yes"/>
    <n v="1"/>
    <n v="0"/>
    <n v="1"/>
    <s v="yes"/>
    <n v="1"/>
    <n v="0"/>
    <n v="16"/>
    <n v="0"/>
    <n v="0"/>
    <n v="0"/>
    <n v="263"/>
    <n v="279"/>
    <n v="279"/>
    <n v="1417"/>
    <m/>
  </r>
  <r>
    <n v="10299"/>
    <x v="3"/>
    <s v="Mercer"/>
    <s v="188"/>
    <x v="5"/>
    <n v="7"/>
    <n v="1548"/>
    <n v="440"/>
    <n v="25"/>
    <n v="2013"/>
    <n v="1988"/>
    <n v="287.57139999999998"/>
    <n v="284"/>
    <n v="10307"/>
    <n v="1308.45"/>
    <n v="0"/>
    <n v="0"/>
    <n v="0"/>
    <n v="1308.45"/>
    <n v="8998.5499999999993"/>
    <n v="8998.5499999999993"/>
    <n v="0"/>
    <s v="no"/>
    <n v="1"/>
    <n v="0"/>
    <n v="1"/>
    <s v="yes"/>
    <n v="7"/>
    <n v="0"/>
    <n v="124"/>
    <n v="0"/>
    <n v="25"/>
    <n v="25"/>
    <n v="490"/>
    <n v="91.285700000000006"/>
    <n v="639"/>
    <n v="3261"/>
    <m/>
  </r>
  <r>
    <n v="10343"/>
    <x v="3"/>
    <s v="Mercer"/>
    <s v="188"/>
    <x v="6"/>
    <n v="9"/>
    <n v="1716"/>
    <n v="344"/>
    <n v="5"/>
    <n v="2065"/>
    <n v="2060"/>
    <n v="229.4444"/>
    <n v="228.9"/>
    <n v="10495"/>
    <n v="1342.25"/>
    <n v="0"/>
    <n v="0"/>
    <n v="0"/>
    <n v="1342.25"/>
    <n v="9152.75"/>
    <n v="9152.75"/>
    <n v="0"/>
    <s v="no"/>
    <n v="1"/>
    <n v="0"/>
    <n v="1"/>
    <s v="yes"/>
    <n v="4"/>
    <n v="0"/>
    <n v="49"/>
    <n v="0"/>
    <n v="5"/>
    <n v="5"/>
    <n v="446"/>
    <n v="125"/>
    <n v="500"/>
    <n v="2548"/>
    <m/>
  </r>
  <r>
    <n v="10350"/>
    <x v="3"/>
    <s v="Mercer"/>
    <s v="188"/>
    <x v="5"/>
    <n v="5"/>
    <n v="1008"/>
    <n v="960"/>
    <n v="46"/>
    <n v="2014"/>
    <n v="1968"/>
    <n v="402.8"/>
    <n v="393.6"/>
    <n v="10266"/>
    <n v="1309.0999999999999"/>
    <n v="0"/>
    <n v="0"/>
    <n v="0"/>
    <n v="1309.0999999999999"/>
    <n v="8956.9"/>
    <n v="8956.9"/>
    <n v="0"/>
    <s v="no"/>
    <n v="1"/>
    <n v="0"/>
    <n v="1"/>
    <s v="yes"/>
    <n v="3"/>
    <n v="0"/>
    <n v="38"/>
    <n v="0"/>
    <n v="8"/>
    <n v="8"/>
    <n v="453"/>
    <n v="166.33330000000001"/>
    <n v="499"/>
    <n v="2540"/>
    <m/>
  </r>
  <r>
    <n v="83842"/>
    <x v="3"/>
    <s v="Mercer"/>
    <s v="188"/>
    <x v="4"/>
    <n v="7"/>
    <n v="1908"/>
    <n v="444"/>
    <n v="31"/>
    <n v="2383"/>
    <n v="2352"/>
    <n v="340.42860000000002"/>
    <n v="336"/>
    <n v="12180"/>
    <n v="1548.95"/>
    <n v="0"/>
    <n v="0"/>
    <n v="47.66"/>
    <n v="1596.61"/>
    <n v="10583.39"/>
    <n v="10583.39"/>
    <n v="0"/>
    <s v="no"/>
    <n v="1"/>
    <n v="0"/>
    <n v="1"/>
    <s v="yes"/>
    <n v="6"/>
    <n v="0"/>
    <n v="49"/>
    <n v="0"/>
    <n v="22"/>
    <n v="22"/>
    <n v="546"/>
    <n v="102.83329999999999"/>
    <n v="617"/>
    <n v="3158"/>
    <m/>
  </r>
  <r>
    <n v="84107"/>
    <x v="3"/>
    <s v="Mercer"/>
    <s v="188"/>
    <x v="3"/>
    <n v="4"/>
    <n v="540"/>
    <n v="119"/>
    <n v="8"/>
    <n v="667"/>
    <n v="659"/>
    <n v="166.75"/>
    <n v="164.8"/>
    <n v="3425"/>
    <n v="433.55"/>
    <n v="0"/>
    <n v="0"/>
    <n v="13.34"/>
    <n v="446.89"/>
    <n v="2978.11"/>
    <n v="2978.11"/>
    <n v="0"/>
    <s v="no"/>
    <n v="1"/>
    <n v="0"/>
    <n v="1"/>
    <s v="yes"/>
    <n v="2"/>
    <n v="0"/>
    <n v="17"/>
    <n v="0"/>
    <n v="0"/>
    <n v="0"/>
    <n v="49"/>
    <n v="33"/>
    <n v="66"/>
    <n v="339"/>
    <m/>
  </r>
  <r>
    <n v="84108"/>
    <x v="3"/>
    <s v="Mercer"/>
    <s v="188"/>
    <x v="0"/>
    <n v="1"/>
    <n v="648"/>
    <n v="183"/>
    <n v="3"/>
    <n v="834"/>
    <n v="831"/>
    <n v="834"/>
    <n v="831"/>
    <n v="4249"/>
    <n v="542.1"/>
    <n v="0"/>
    <n v="0"/>
    <n v="0"/>
    <n v="542.1"/>
    <n v="3706.9"/>
    <n v="3706.9"/>
    <n v="0"/>
    <s v="no"/>
    <n v="1"/>
    <n v="0"/>
    <n v="1"/>
    <s v="yes"/>
    <n v="1"/>
    <n v="0"/>
    <n v="0"/>
    <n v="0"/>
    <n v="3"/>
    <n v="3"/>
    <n v="249"/>
    <n v="252"/>
    <n v="252"/>
    <n v="1286"/>
    <m/>
  </r>
  <r>
    <n v="84591"/>
    <x v="3"/>
    <s v="Mercer"/>
    <s v="188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188"/>
    <x v="3"/>
    <s v="Mercer"/>
    <s v="188"/>
    <x v="0"/>
    <n v="2"/>
    <n v="180"/>
    <n v="176"/>
    <n v="16"/>
    <n v="372"/>
    <n v="356"/>
    <n v="186"/>
    <n v="178"/>
    <n v="1888"/>
    <n v="241.8"/>
    <n v="0"/>
    <n v="0"/>
    <n v="-241.8"/>
    <n v="0"/>
    <n v="1888"/>
    <n v="343"/>
    <n v="1545"/>
    <s v="yes"/>
    <n v="1"/>
    <n v="0"/>
    <n v="1"/>
    <s v="yes"/>
    <n v="2"/>
    <n v="0"/>
    <n v="12"/>
    <n v="0"/>
    <n v="16"/>
    <n v="16"/>
    <n v="39"/>
    <n v="33.5"/>
    <n v="67"/>
    <n v="343"/>
    <m/>
  </r>
  <r>
    <n v="40238"/>
    <x v="4"/>
    <s v="Milbank"/>
    <s v="407"/>
    <x v="0"/>
    <n v="10"/>
    <n v="1164"/>
    <n v="692"/>
    <n v="31"/>
    <n v="1887"/>
    <n v="1856"/>
    <n v="188.7"/>
    <n v="185.6"/>
    <n v="9692"/>
    <n v="1226.55"/>
    <n v="0"/>
    <n v="0"/>
    <n v="37.74"/>
    <n v="1264.29"/>
    <n v="8427.7099999999991"/>
    <n v="8427.7099999999991"/>
    <n v="0"/>
    <s v="no"/>
    <n v="1"/>
    <n v="0"/>
    <n v="1"/>
    <s v="yes"/>
    <n v="7"/>
    <n v="0"/>
    <n v="53"/>
    <n v="0"/>
    <n v="31"/>
    <n v="31"/>
    <n v="328"/>
    <n v="58.857100000000003"/>
    <n v="412"/>
    <n v="2131"/>
    <m/>
  </r>
  <r>
    <n v="40713"/>
    <x v="4"/>
    <s v="Milbank"/>
    <s v="407"/>
    <x v="0"/>
    <n v="2"/>
    <n v="228"/>
    <n v="70"/>
    <n v="0"/>
    <n v="298"/>
    <n v="298"/>
    <n v="149"/>
    <n v="149"/>
    <n v="1526"/>
    <n v="193.7"/>
    <n v="0"/>
    <n v="0"/>
    <n v="0"/>
    <n v="193.7"/>
    <n v="1332.3"/>
    <n v="1332.3"/>
    <n v="0"/>
    <s v="no"/>
    <n v="1"/>
    <n v="0"/>
    <n v="1"/>
    <s v="yes"/>
    <n v="0"/>
    <n v="0"/>
    <n v="0"/>
    <n v="0"/>
    <n v="0"/>
    <n v="0"/>
    <n v="0"/>
    <n v="0"/>
    <n v="0"/>
    <n v="0"/>
    <m/>
  </r>
  <r>
    <n v="40905"/>
    <x v="4"/>
    <s v="Milbank"/>
    <s v="407"/>
    <x v="4"/>
    <n v="18"/>
    <n v="5196"/>
    <n v="1879"/>
    <n v="35"/>
    <n v="7110"/>
    <n v="7075"/>
    <n v="395"/>
    <n v="393.1"/>
    <n v="36345"/>
    <n v="4621.5"/>
    <n v="0"/>
    <n v="0"/>
    <n v="142.19999999999999"/>
    <n v="4763.7"/>
    <n v="31581.3"/>
    <n v="31581.3"/>
    <n v="0"/>
    <s v="no"/>
    <n v="1"/>
    <n v="0"/>
    <n v="1"/>
    <s v="yes"/>
    <n v="12"/>
    <n v="0"/>
    <n v="38"/>
    <n v="0"/>
    <n v="35"/>
    <n v="35"/>
    <n v="1507"/>
    <n v="131.66669999999999"/>
    <n v="1580"/>
    <n v="8132"/>
    <m/>
  </r>
  <r>
    <n v="43409"/>
    <x v="4"/>
    <s v="Milbank"/>
    <s v="407"/>
    <x v="1"/>
    <n v="1"/>
    <n v="144"/>
    <n v="68"/>
    <n v="0"/>
    <n v="212"/>
    <n v="212"/>
    <n v="212"/>
    <n v="212"/>
    <n v="1092"/>
    <n v="137.80000000000001"/>
    <n v="0"/>
    <n v="0"/>
    <n v="0"/>
    <n v="137.80000000000001"/>
    <n v="954.2"/>
    <n v="954.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50711"/>
    <x v="4"/>
    <s v="Milbank"/>
    <s v="407"/>
    <x v="0"/>
    <n v="12"/>
    <n v="1536"/>
    <n v="877"/>
    <n v="5"/>
    <n v="2418"/>
    <n v="2413"/>
    <n v="201.5"/>
    <n v="201.1"/>
    <n v="12423"/>
    <n v="1571.7"/>
    <n v="0"/>
    <n v="0"/>
    <n v="48.36"/>
    <n v="1620.06"/>
    <n v="10802.94"/>
    <n v="10802.94"/>
    <n v="0"/>
    <s v="no"/>
    <n v="1"/>
    <n v="0"/>
    <n v="1"/>
    <s v="yes"/>
    <n v="6"/>
    <n v="0"/>
    <n v="41"/>
    <n v="0"/>
    <n v="5"/>
    <n v="5"/>
    <n v="321"/>
    <n v="61.166699999999999"/>
    <n v="367"/>
    <n v="1881"/>
    <m/>
  </r>
  <r>
    <n v="90407"/>
    <x v="4"/>
    <s v="Milbank"/>
    <s v="40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087"/>
    <x v="1"/>
    <s v="Min-Dak"/>
    <s v="300"/>
    <x v="1"/>
    <n v="2"/>
    <n v="504"/>
    <n v="20"/>
    <n v="0"/>
    <n v="524"/>
    <n v="524"/>
    <n v="262"/>
    <n v="262"/>
    <n v="2669"/>
    <n v="340.6"/>
    <n v="0"/>
    <n v="0"/>
    <n v="0"/>
    <n v="340.6"/>
    <n v="2328.4"/>
    <n v="2328.4"/>
    <n v="0"/>
    <s v="no"/>
    <n v="1"/>
    <n v="0"/>
    <n v="1"/>
    <s v="yes"/>
    <n v="2"/>
    <n v="0"/>
    <n v="4"/>
    <n v="0"/>
    <n v="0"/>
    <n v="0"/>
    <n v="34"/>
    <n v="19"/>
    <n v="38"/>
    <n v="199"/>
    <m/>
  </r>
  <r>
    <n v="31024"/>
    <x v="1"/>
    <s v="Min-Dak"/>
    <s v="300"/>
    <x v="0"/>
    <n v="9"/>
    <n v="2328"/>
    <n v="2085"/>
    <n v="108"/>
    <n v="4521"/>
    <n v="4413"/>
    <n v="502.33330000000001"/>
    <n v="490.3"/>
    <n v="23054"/>
    <n v="2938.65"/>
    <n v="0"/>
    <n v="0"/>
    <n v="90.42"/>
    <n v="3029.07"/>
    <n v="20024.93"/>
    <n v="20024.93"/>
    <n v="0"/>
    <s v="no"/>
    <n v="1"/>
    <n v="0"/>
    <n v="1"/>
    <s v="yes"/>
    <n v="6"/>
    <n v="0"/>
    <n v="318"/>
    <n v="0"/>
    <n v="56"/>
    <n v="56"/>
    <n v="639"/>
    <n v="168.83330000000001"/>
    <n v="1013"/>
    <n v="5156"/>
    <m/>
  </r>
  <r>
    <n v="33010"/>
    <x v="1"/>
    <s v="Min-Dak"/>
    <s v="300"/>
    <x v="0"/>
    <n v="5"/>
    <n v="612"/>
    <n v="130"/>
    <n v="7"/>
    <n v="749"/>
    <n v="742"/>
    <n v="149.80000000000001"/>
    <n v="148.4"/>
    <n v="3831"/>
    <n v="486.85"/>
    <n v="0"/>
    <n v="0"/>
    <n v="14.98"/>
    <n v="501.83"/>
    <n v="3329.17"/>
    <n v="3329.17"/>
    <n v="0"/>
    <s v="no"/>
    <n v="1"/>
    <n v="0"/>
    <n v="1"/>
    <s v="yes"/>
    <n v="5"/>
    <n v="0"/>
    <n v="20"/>
    <n v="0"/>
    <n v="7"/>
    <n v="7"/>
    <n v="120"/>
    <n v="29.4"/>
    <n v="147"/>
    <n v="751"/>
    <m/>
  </r>
  <r>
    <n v="90300"/>
    <x v="1"/>
    <s v="Min-Dak"/>
    <s v="30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014"/>
    <x v="3"/>
    <s v="Minot AFB"/>
    <s v="167"/>
    <x v="5"/>
    <n v="18"/>
    <n v="3576"/>
    <n v="2431"/>
    <n v="328"/>
    <n v="6335"/>
    <n v="6007"/>
    <n v="351.94439999999997"/>
    <n v="333.7"/>
    <n v="32258"/>
    <n v="4117.75"/>
    <n v="0"/>
    <n v="0"/>
    <n v="0"/>
    <n v="4117.75"/>
    <n v="28140.25"/>
    <n v="28140.25"/>
    <n v="0"/>
    <s v="no"/>
    <n v="1"/>
    <n v="0"/>
    <n v="1"/>
    <s v="yes"/>
    <n v="14"/>
    <n v="0"/>
    <n v="386"/>
    <n v="0"/>
    <n v="107"/>
    <n v="107"/>
    <n v="2960"/>
    <n v="246.6429"/>
    <n v="3453"/>
    <n v="17622"/>
    <m/>
  </r>
  <r>
    <n v="10101"/>
    <x v="3"/>
    <s v="Minot AFB"/>
    <s v="167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112"/>
    <x v="3"/>
    <s v="Minot AFB"/>
    <s v="167"/>
    <x v="6"/>
    <n v="4"/>
    <n v="1212"/>
    <n v="1334"/>
    <n v="89"/>
    <n v="2635"/>
    <n v="2546"/>
    <n v="658.75"/>
    <n v="636.5"/>
    <n v="13449"/>
    <n v="1712.75"/>
    <n v="0"/>
    <n v="0"/>
    <n v="52.7"/>
    <n v="1765.45"/>
    <n v="11683.55"/>
    <n v="11683.55"/>
    <n v="0"/>
    <s v="no"/>
    <n v="1"/>
    <n v="0"/>
    <n v="1"/>
    <s v="yes"/>
    <n v="4"/>
    <n v="0"/>
    <n v="242"/>
    <n v="0"/>
    <n v="89"/>
    <n v="89"/>
    <n v="1540"/>
    <n v="467.75"/>
    <n v="1871"/>
    <n v="9579"/>
    <m/>
  </r>
  <r>
    <n v="10284"/>
    <x v="3"/>
    <s v="Minot AFB"/>
    <s v="167"/>
    <x v="4"/>
    <n v="3"/>
    <n v="1056"/>
    <n v="335"/>
    <n v="25"/>
    <n v="1416"/>
    <n v="1391"/>
    <n v="472"/>
    <n v="463.7"/>
    <n v="7230"/>
    <n v="920.4"/>
    <n v="0"/>
    <n v="0"/>
    <n v="0"/>
    <n v="920.4"/>
    <n v="6309.6"/>
    <n v="6309.6"/>
    <n v="0"/>
    <s v="no"/>
    <n v="1"/>
    <n v="0"/>
    <n v="1"/>
    <s v="yes"/>
    <n v="2"/>
    <n v="0"/>
    <n v="71"/>
    <n v="0"/>
    <n v="25"/>
    <n v="25"/>
    <n v="694"/>
    <n v="395"/>
    <n v="790"/>
    <n v="4040"/>
    <m/>
  </r>
  <r>
    <n v="10682"/>
    <x v="3"/>
    <s v="Minot AFB"/>
    <s v="167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167"/>
    <x v="3"/>
    <s v="Minot AFB"/>
    <s v="16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203"/>
    <x v="6"/>
    <s v="Minto"/>
    <s v="328"/>
    <x v="2"/>
    <n v="1"/>
    <n v="120"/>
    <n v="6"/>
    <n v="0"/>
    <n v="126"/>
    <n v="126"/>
    <n v="126"/>
    <n v="126"/>
    <n v="643"/>
    <n v="81.900000000000006"/>
    <n v="0"/>
    <n v="0"/>
    <n v="2.52"/>
    <n v="84.42"/>
    <n v="558.58000000000004"/>
    <n v="558.58000000000004"/>
    <n v="0"/>
    <s v="no"/>
    <n v="1"/>
    <n v="0"/>
    <n v="1"/>
    <s v="yes"/>
    <n v="0"/>
    <n v="0"/>
    <n v="0"/>
    <n v="0"/>
    <n v="0"/>
    <n v="0"/>
    <n v="0"/>
    <n v="0"/>
    <n v="0"/>
    <n v="0"/>
    <m/>
  </r>
  <r>
    <n v="20259"/>
    <x v="6"/>
    <s v="Minto"/>
    <s v="328"/>
    <x v="0"/>
    <n v="12"/>
    <n v="2232"/>
    <n v="864"/>
    <n v="4"/>
    <n v="3100"/>
    <n v="3096"/>
    <n v="258.33330000000001"/>
    <n v="258"/>
    <n v="15809"/>
    <n v="2015"/>
    <n v="0"/>
    <n v="0"/>
    <n v="62"/>
    <n v="2077"/>
    <n v="13732"/>
    <n v="13732"/>
    <n v="0"/>
    <s v="no"/>
    <n v="1"/>
    <n v="0"/>
    <n v="1"/>
    <s v="yes"/>
    <n v="6"/>
    <n v="0"/>
    <n v="74"/>
    <n v="0"/>
    <n v="4"/>
    <n v="4"/>
    <n v="97"/>
    <n v="29.166699999999999"/>
    <n v="175"/>
    <n v="887"/>
    <m/>
  </r>
  <r>
    <n v="20519"/>
    <x v="6"/>
    <s v="Minto"/>
    <s v="328"/>
    <x v="3"/>
    <n v="3"/>
    <n v="1116"/>
    <n v="87"/>
    <n v="20"/>
    <n v="1223"/>
    <n v="1203"/>
    <n v="407.66669999999999"/>
    <n v="401"/>
    <n v="6269"/>
    <n v="794.95"/>
    <n v="0"/>
    <n v="0"/>
    <n v="24.46"/>
    <n v="819.41"/>
    <n v="5449.59"/>
    <n v="5449.59"/>
    <n v="0"/>
    <s v="no"/>
    <n v="1"/>
    <n v="0"/>
    <n v="1"/>
    <s v="yes"/>
    <n v="1"/>
    <n v="0"/>
    <n v="0"/>
    <n v="0"/>
    <n v="20"/>
    <n v="20"/>
    <n v="33"/>
    <n v="53"/>
    <n v="53"/>
    <n v="267"/>
    <m/>
  </r>
  <r>
    <n v="20535"/>
    <x v="6"/>
    <s v="Minto"/>
    <s v="328"/>
    <x v="0"/>
    <n v="7"/>
    <n v="660"/>
    <n v="207"/>
    <n v="1"/>
    <n v="868"/>
    <n v="867"/>
    <n v="124"/>
    <n v="123.9"/>
    <n v="4457"/>
    <n v="564.20000000000005"/>
    <n v="0"/>
    <n v="0"/>
    <n v="17.36"/>
    <n v="581.55999999999995"/>
    <n v="3875.44"/>
    <n v="3875.44"/>
    <n v="0"/>
    <s v="no"/>
    <n v="1"/>
    <n v="0"/>
    <n v="1"/>
    <s v="yes"/>
    <n v="2"/>
    <n v="0"/>
    <n v="70"/>
    <n v="0"/>
    <n v="1"/>
    <n v="1"/>
    <n v="41"/>
    <n v="56"/>
    <n v="112"/>
    <n v="575"/>
    <m/>
  </r>
  <r>
    <n v="90328"/>
    <x v="6"/>
    <s v="Minto"/>
    <s v="32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23"/>
    <x v="0"/>
    <s v="Mitchell"/>
    <s v="450"/>
    <x v="0"/>
    <n v="4"/>
    <n v="468"/>
    <n v="390"/>
    <n v="2"/>
    <n v="860"/>
    <n v="858"/>
    <n v="215"/>
    <n v="214.5"/>
    <n v="4371"/>
    <n v="559"/>
    <n v="0"/>
    <n v="0"/>
    <n v="0"/>
    <n v="559"/>
    <n v="3812"/>
    <n v="3812"/>
    <n v="0"/>
    <s v="no"/>
    <n v="1"/>
    <n v="0"/>
    <n v="1"/>
    <s v="yes"/>
    <n v="1"/>
    <n v="0"/>
    <n v="0"/>
    <n v="0"/>
    <n v="1"/>
    <n v="1"/>
    <n v="74"/>
    <n v="75"/>
    <n v="75"/>
    <n v="382"/>
    <m/>
  </r>
  <r>
    <n v="41470"/>
    <x v="0"/>
    <s v="Mitchell"/>
    <s v="450"/>
    <x v="0"/>
    <n v="15"/>
    <n v="2088"/>
    <n v="188"/>
    <n v="18"/>
    <n v="2294"/>
    <n v="2276"/>
    <n v="152.9333"/>
    <n v="151.69999999999999"/>
    <n v="11706"/>
    <n v="1491.1"/>
    <n v="0"/>
    <n v="0"/>
    <n v="45.88"/>
    <n v="1536.98"/>
    <n v="10169.02"/>
    <n v="10169.02"/>
    <n v="0"/>
    <s v="no"/>
    <n v="1"/>
    <n v="0"/>
    <n v="1"/>
    <s v="yes"/>
    <n v="5"/>
    <n v="0"/>
    <n v="35"/>
    <n v="0"/>
    <n v="6"/>
    <n v="6"/>
    <n v="508"/>
    <n v="109.8"/>
    <n v="549"/>
    <n v="2812"/>
    <m/>
  </r>
  <r>
    <n v="41471"/>
    <x v="0"/>
    <s v="Mitchell"/>
    <s v="450"/>
    <x v="5"/>
    <n v="6"/>
    <n v="504"/>
    <n v="252"/>
    <n v="2"/>
    <n v="758"/>
    <n v="756"/>
    <n v="126.33329999999999"/>
    <n v="126"/>
    <n v="3884"/>
    <n v="492.7"/>
    <n v="0"/>
    <n v="0"/>
    <n v="0"/>
    <n v="492.7"/>
    <n v="3391.3"/>
    <n v="3391.3"/>
    <n v="0"/>
    <s v="no"/>
    <n v="1"/>
    <n v="0"/>
    <n v="1"/>
    <s v="yes"/>
    <n v="1"/>
    <n v="0"/>
    <n v="10"/>
    <n v="0"/>
    <n v="2"/>
    <n v="2"/>
    <n v="124"/>
    <n v="136"/>
    <n v="136"/>
    <n v="692"/>
    <m/>
  </r>
  <r>
    <n v="41472"/>
    <x v="0"/>
    <s v="Mitchell"/>
    <s v="450"/>
    <x v="5"/>
    <n v="4"/>
    <n v="408"/>
    <n v="365"/>
    <n v="0"/>
    <n v="773"/>
    <n v="773"/>
    <n v="193.25"/>
    <n v="193.3"/>
    <n v="3952"/>
    <n v="502.45"/>
    <n v="0"/>
    <n v="0"/>
    <n v="0"/>
    <n v="502.45"/>
    <n v="3449.55"/>
    <n v="3449.55"/>
    <n v="0"/>
    <s v="no"/>
    <n v="1"/>
    <n v="0"/>
    <n v="1"/>
    <s v="yes"/>
    <n v="1"/>
    <n v="0"/>
    <n v="18"/>
    <n v="0"/>
    <n v="0"/>
    <n v="0"/>
    <n v="261"/>
    <n v="279"/>
    <n v="279"/>
    <n v="1433"/>
    <m/>
  </r>
  <r>
    <n v="50652"/>
    <x v="0"/>
    <s v="Mitchell"/>
    <s v="450"/>
    <x v="6"/>
    <n v="12"/>
    <n v="1608"/>
    <n v="2515"/>
    <n v="51"/>
    <n v="4174"/>
    <n v="4123"/>
    <n v="347.83330000000001"/>
    <n v="343.6"/>
    <n v="21312"/>
    <n v="2713.1"/>
    <n v="0"/>
    <n v="0"/>
    <n v="0"/>
    <n v="2713.1"/>
    <n v="18598.900000000001"/>
    <n v="18598.900000000001"/>
    <n v="0"/>
    <s v="no"/>
    <n v="1"/>
    <n v="0"/>
    <n v="1"/>
    <s v="yes"/>
    <n v="8"/>
    <n v="0"/>
    <n v="76"/>
    <n v="0"/>
    <n v="51"/>
    <n v="51"/>
    <n v="1007"/>
    <n v="141.75"/>
    <n v="1134"/>
    <n v="5799"/>
    <m/>
  </r>
  <r>
    <n v="57705"/>
    <x v="0"/>
    <s v="Mitchell"/>
    <s v="450"/>
    <x v="2"/>
    <n v="6"/>
    <n v="972"/>
    <n v="189"/>
    <n v="15"/>
    <n v="1176"/>
    <n v="1161"/>
    <n v="196"/>
    <n v="193.5"/>
    <n v="6025"/>
    <n v="764.4"/>
    <n v="0"/>
    <n v="0"/>
    <n v="23.52"/>
    <n v="787.92"/>
    <n v="5237.08"/>
    <n v="5237.08"/>
    <n v="0"/>
    <s v="no"/>
    <n v="1"/>
    <n v="0"/>
    <n v="1"/>
    <s v="yes"/>
    <n v="3"/>
    <n v="0"/>
    <n v="23"/>
    <n v="0"/>
    <n v="15"/>
    <n v="15"/>
    <n v="204"/>
    <n v="80.666700000000006"/>
    <n v="242"/>
    <n v="1234"/>
    <m/>
  </r>
  <r>
    <n v="71313"/>
    <x v="0"/>
    <s v="Mitchell"/>
    <s v="450"/>
    <x v="0"/>
    <n v="8"/>
    <n v="1248"/>
    <n v="1224"/>
    <n v="22"/>
    <n v="2494"/>
    <n v="2472"/>
    <n v="311.75"/>
    <n v="309"/>
    <n v="12736"/>
    <n v="1621.1"/>
    <n v="0"/>
    <n v="0"/>
    <n v="0"/>
    <n v="1621.1"/>
    <n v="11114.9"/>
    <n v="11114.9"/>
    <n v="0"/>
    <s v="no"/>
    <n v="1"/>
    <n v="0"/>
    <n v="1"/>
    <s v="yes"/>
    <n v="7"/>
    <n v="0"/>
    <n v="76"/>
    <n v="0"/>
    <n v="10"/>
    <n v="10"/>
    <n v="803"/>
    <n v="127"/>
    <n v="889"/>
    <n v="4539"/>
    <m/>
  </r>
  <r>
    <n v="90450"/>
    <x v="0"/>
    <s v="Mitchell"/>
    <s v="4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50730"/>
    <x v="1"/>
    <s v="Mobridge"/>
    <s v="414"/>
    <x v="6"/>
    <n v="10"/>
    <n v="3276"/>
    <n v="15"/>
    <n v="1"/>
    <n v="3292"/>
    <n v="3291"/>
    <n v="329.2"/>
    <n v="329.1"/>
    <n v="16861"/>
    <n v="2139.8000000000002"/>
    <n v="0"/>
    <n v="0"/>
    <n v="0"/>
    <n v="2139.8000000000002"/>
    <n v="14721.2"/>
    <n v="14721.2"/>
    <n v="0"/>
    <s v="no"/>
    <n v="1"/>
    <n v="0"/>
    <n v="1"/>
    <s v="yes"/>
    <n v="2"/>
    <n v="0"/>
    <n v="15"/>
    <n v="0"/>
    <n v="1"/>
    <n v="1"/>
    <n v="146"/>
    <n v="81"/>
    <n v="162"/>
    <n v="837"/>
    <m/>
  </r>
  <r>
    <n v="50731"/>
    <x v="1"/>
    <s v="Mobridge"/>
    <s v="414"/>
    <x v="5"/>
    <n v="7"/>
    <n v="324"/>
    <n v="638"/>
    <n v="7"/>
    <n v="969"/>
    <n v="962"/>
    <n v="138.42859999999999"/>
    <n v="137.4"/>
    <n v="4970"/>
    <n v="629.85"/>
    <n v="0"/>
    <n v="0"/>
    <n v="0"/>
    <n v="629.85"/>
    <n v="4340.1499999999996"/>
    <n v="4340.1499999999996"/>
    <n v="0"/>
    <s v="no"/>
    <n v="1"/>
    <n v="0"/>
    <n v="1"/>
    <s v="yes"/>
    <n v="5"/>
    <n v="0"/>
    <n v="88"/>
    <n v="0"/>
    <n v="7"/>
    <n v="7"/>
    <n v="194"/>
    <n v="57.8"/>
    <n v="289"/>
    <n v="1489"/>
    <m/>
  </r>
  <r>
    <n v="50732"/>
    <x v="1"/>
    <s v="Mobridge"/>
    <s v="41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414"/>
    <x v="1"/>
    <s v="Mobridge"/>
    <s v="414"/>
    <x v="0"/>
    <n v="1"/>
    <n v="0"/>
    <n v="9"/>
    <n v="1"/>
    <n v="10"/>
    <n v="9"/>
    <n v="10"/>
    <n v="9"/>
    <n v="50"/>
    <n v="6.5"/>
    <n v="0"/>
    <n v="0"/>
    <n v="-6.5"/>
    <n v="0"/>
    <n v="50"/>
    <n v="50"/>
    <n v="0"/>
    <s v="no"/>
    <n v="1"/>
    <n v="0"/>
    <n v="1"/>
    <s v="yes"/>
    <n v="1"/>
    <n v="0"/>
    <n v="9"/>
    <n v="0"/>
    <n v="1"/>
    <n v="1"/>
    <n v="0"/>
    <n v="10"/>
    <n v="10"/>
    <n v="50"/>
    <m/>
  </r>
  <r>
    <n v="30042"/>
    <x v="2"/>
    <s v="Moorhead / Sabin"/>
    <s v="308"/>
    <x v="0"/>
    <n v="3"/>
    <n v="756"/>
    <n v="93"/>
    <n v="1"/>
    <n v="850"/>
    <n v="849"/>
    <n v="283.33330000000001"/>
    <n v="283"/>
    <n v="4334"/>
    <n v="552.5"/>
    <n v="0"/>
    <n v="0"/>
    <n v="17"/>
    <n v="569.5"/>
    <n v="3764.5"/>
    <n v="3764.5"/>
    <n v="0"/>
    <s v="no"/>
    <n v="1"/>
    <n v="0"/>
    <n v="1"/>
    <s v="yes"/>
    <n v="2"/>
    <n v="0"/>
    <n v="12"/>
    <n v="0"/>
    <n v="7"/>
    <n v="7"/>
    <n v="390"/>
    <n v="204.5"/>
    <n v="409"/>
    <n v="2101"/>
    <m/>
  </r>
  <r>
    <n v="30131"/>
    <x v="2"/>
    <s v="Moorhead / Sabin"/>
    <s v="308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211"/>
    <x v="2"/>
    <s v="Moorhead / Sabin"/>
    <s v="308"/>
    <x v="2"/>
    <n v="1"/>
    <n v="420"/>
    <n v="436"/>
    <n v="20"/>
    <n v="876"/>
    <n v="856"/>
    <n v="876"/>
    <n v="856"/>
    <n v="4486"/>
    <n v="569.4"/>
    <n v="0"/>
    <n v="0"/>
    <n v="17.52"/>
    <n v="586.91999999999996"/>
    <n v="3899.08"/>
    <n v="3899.08"/>
    <n v="0"/>
    <s v="no"/>
    <n v="1"/>
    <n v="0"/>
    <n v="1"/>
    <s v="yes"/>
    <n v="1"/>
    <n v="0"/>
    <n v="0"/>
    <n v="0"/>
    <n v="20"/>
    <n v="20"/>
    <n v="289"/>
    <n v="309"/>
    <n v="309"/>
    <n v="1580"/>
    <m/>
  </r>
  <r>
    <n v="30415"/>
    <x v="2"/>
    <s v="Moorhead / Sabin"/>
    <s v="308"/>
    <x v="3"/>
    <n v="4"/>
    <n v="816"/>
    <n v="548"/>
    <n v="36"/>
    <n v="1400"/>
    <n v="1364"/>
    <n v="350"/>
    <n v="341"/>
    <n v="7133"/>
    <n v="910"/>
    <n v="0"/>
    <n v="0"/>
    <n v="28"/>
    <n v="938"/>
    <n v="6195"/>
    <n v="6195"/>
    <n v="0"/>
    <s v="no"/>
    <n v="1"/>
    <n v="0"/>
    <n v="1"/>
    <s v="yes"/>
    <n v="2"/>
    <n v="0"/>
    <n v="12"/>
    <n v="0"/>
    <n v="6"/>
    <n v="6"/>
    <n v="324"/>
    <n v="171"/>
    <n v="342"/>
    <n v="1753"/>
    <m/>
  </r>
  <r>
    <n v="30475"/>
    <x v="2"/>
    <s v="Moorhead / Sabin"/>
    <s v="308"/>
    <x v="2"/>
    <n v="2"/>
    <n v="324"/>
    <n v="271"/>
    <n v="0"/>
    <n v="595"/>
    <n v="595"/>
    <n v="297.5"/>
    <n v="297.5"/>
    <n v="3024"/>
    <n v="386.75"/>
    <n v="0"/>
    <n v="0"/>
    <n v="11.9"/>
    <n v="398.65"/>
    <n v="2625.35"/>
    <n v="2625.35"/>
    <n v="0"/>
    <s v="no"/>
    <n v="1"/>
    <n v="0"/>
    <n v="1"/>
    <s v="yes"/>
    <n v="2"/>
    <n v="0"/>
    <n v="12"/>
    <n v="0"/>
    <n v="0"/>
    <n v="0"/>
    <n v="256"/>
    <n v="134"/>
    <n v="268"/>
    <n v="1356"/>
    <m/>
  </r>
  <r>
    <n v="30480"/>
    <x v="2"/>
    <s v="Moorhead / Sabin"/>
    <s v="308"/>
    <x v="3"/>
    <n v="8"/>
    <n v="2028"/>
    <n v="741"/>
    <n v="15"/>
    <n v="2784"/>
    <n v="2769"/>
    <n v="348"/>
    <n v="346.1"/>
    <n v="14212"/>
    <n v="1809.6"/>
    <n v="0"/>
    <n v="0"/>
    <n v="55.68"/>
    <n v="1865.28"/>
    <n v="12346.72"/>
    <n v="12346.72"/>
    <n v="0"/>
    <s v="no"/>
    <n v="1"/>
    <n v="0"/>
    <n v="1"/>
    <s v="yes"/>
    <n v="6"/>
    <n v="0"/>
    <n v="23"/>
    <n v="0"/>
    <n v="15"/>
    <n v="15"/>
    <n v="410"/>
    <n v="74.666700000000006"/>
    <n v="448"/>
    <n v="2294"/>
    <m/>
  </r>
  <r>
    <n v="30492"/>
    <x v="2"/>
    <s v="Moorhead / Sabin"/>
    <s v="308"/>
    <x v="3"/>
    <n v="5"/>
    <n v="1392"/>
    <n v="793"/>
    <n v="6"/>
    <n v="2191"/>
    <n v="2185"/>
    <n v="438.2"/>
    <n v="437"/>
    <n v="11212"/>
    <n v="1424.15"/>
    <n v="0"/>
    <n v="0"/>
    <n v="43.82"/>
    <n v="1467.97"/>
    <n v="9744.0300000000007"/>
    <n v="9744.0300000000007"/>
    <n v="0"/>
    <s v="no"/>
    <n v="1"/>
    <n v="0"/>
    <n v="1"/>
    <s v="yes"/>
    <n v="4"/>
    <n v="0"/>
    <n v="42"/>
    <n v="0"/>
    <n v="6"/>
    <n v="6"/>
    <n v="437"/>
    <n v="121.25"/>
    <n v="485"/>
    <n v="2487"/>
    <m/>
  </r>
  <r>
    <n v="30684"/>
    <x v="2"/>
    <s v="Moorhead / Sabin"/>
    <s v="308"/>
    <x v="4"/>
    <n v="5"/>
    <n v="1260"/>
    <n v="166"/>
    <n v="11"/>
    <n v="1437"/>
    <n v="1426"/>
    <n v="287.39999999999998"/>
    <n v="285.2"/>
    <n v="7361"/>
    <n v="934.05"/>
    <n v="0"/>
    <n v="0"/>
    <n v="0"/>
    <n v="934.05"/>
    <n v="6426.95"/>
    <n v="6426.95"/>
    <n v="0"/>
    <s v="no"/>
    <n v="1"/>
    <n v="0"/>
    <n v="1"/>
    <s v="yes"/>
    <n v="5"/>
    <n v="0"/>
    <n v="20"/>
    <n v="0"/>
    <n v="5"/>
    <n v="5"/>
    <n v="426"/>
    <n v="90.2"/>
    <n v="451"/>
    <n v="2315"/>
    <m/>
  </r>
  <r>
    <n v="30718"/>
    <x v="2"/>
    <s v="Moorhead / Sabin"/>
    <s v="308"/>
    <x v="4"/>
    <n v="7"/>
    <n v="2784"/>
    <n v="958"/>
    <n v="24"/>
    <n v="3766"/>
    <n v="3742"/>
    <n v="538"/>
    <n v="534.6"/>
    <n v="19182"/>
    <n v="2447.9"/>
    <n v="0"/>
    <n v="0"/>
    <n v="75.319999999999993"/>
    <n v="2523.2199999999998"/>
    <n v="16658.78"/>
    <n v="16658.78"/>
    <n v="0"/>
    <s v="no"/>
    <n v="1"/>
    <n v="0"/>
    <n v="1"/>
    <s v="yes"/>
    <n v="6"/>
    <n v="0"/>
    <n v="108"/>
    <n v="0"/>
    <n v="24"/>
    <n v="24"/>
    <n v="1032"/>
    <n v="194"/>
    <n v="1164"/>
    <n v="5921"/>
    <m/>
  </r>
  <r>
    <n v="31028"/>
    <x v="2"/>
    <s v="Moorhead / Sabin"/>
    <s v="308"/>
    <x v="6"/>
    <n v="7"/>
    <n v="2904"/>
    <n v="680"/>
    <n v="88"/>
    <n v="3672"/>
    <n v="3584"/>
    <n v="524.57140000000004"/>
    <n v="512"/>
    <n v="18762"/>
    <n v="2386.8000000000002"/>
    <n v="0"/>
    <n v="0"/>
    <n v="0"/>
    <n v="2386.8000000000002"/>
    <n v="16375.2"/>
    <n v="16375.2"/>
    <n v="0"/>
    <s v="no"/>
    <n v="1"/>
    <n v="0"/>
    <n v="1"/>
    <s v="yes"/>
    <n v="5"/>
    <n v="0"/>
    <n v="85"/>
    <n v="0"/>
    <n v="88"/>
    <n v="88"/>
    <n v="2153"/>
    <n v="465.2"/>
    <n v="2326"/>
    <n v="11881"/>
    <m/>
  </r>
  <r>
    <n v="33000"/>
    <x v="2"/>
    <s v="Moorhead / Sabin"/>
    <s v="308"/>
    <x v="3"/>
    <n v="6"/>
    <n v="1932"/>
    <n v="99"/>
    <n v="19"/>
    <n v="2050"/>
    <n v="2031"/>
    <n v="341.66669999999999"/>
    <n v="338.5"/>
    <n v="10504"/>
    <n v="1332.5"/>
    <n v="0"/>
    <n v="0"/>
    <n v="41"/>
    <n v="1373.5"/>
    <n v="9130.5"/>
    <n v="9130.5"/>
    <n v="0"/>
    <s v="no"/>
    <n v="1"/>
    <n v="0"/>
    <n v="1"/>
    <s v="yes"/>
    <n v="5"/>
    <n v="0"/>
    <n v="49"/>
    <n v="0"/>
    <n v="19"/>
    <n v="19"/>
    <n v="800"/>
    <n v="173.6"/>
    <n v="868"/>
    <n v="4425"/>
    <m/>
  </r>
  <r>
    <n v="33012"/>
    <x v="2"/>
    <s v="Moorhead / Sabin"/>
    <s v="308"/>
    <x v="6"/>
    <n v="6"/>
    <n v="2676"/>
    <n v="523"/>
    <n v="51"/>
    <n v="3250"/>
    <n v="3199"/>
    <n v="541.66669999999999"/>
    <n v="533.20000000000005"/>
    <n v="16657"/>
    <n v="2112.5"/>
    <n v="0"/>
    <n v="0"/>
    <n v="65"/>
    <n v="2177.5"/>
    <n v="14479.5"/>
    <n v="14479.5"/>
    <n v="0"/>
    <s v="no"/>
    <n v="1"/>
    <n v="0"/>
    <n v="1"/>
    <s v="yes"/>
    <n v="5"/>
    <n v="0"/>
    <n v="29"/>
    <n v="0"/>
    <n v="51"/>
    <n v="51"/>
    <n v="1057"/>
    <n v="227.4"/>
    <n v="1137"/>
    <n v="5827"/>
    <m/>
  </r>
  <r>
    <n v="33022"/>
    <x v="2"/>
    <s v="Moorhead / Sabin"/>
    <s v="308"/>
    <x v="0"/>
    <n v="11"/>
    <n v="2952"/>
    <n v="2859"/>
    <n v="52"/>
    <n v="5863"/>
    <n v="5811"/>
    <n v="533"/>
    <n v="528.29999999999995"/>
    <n v="30006"/>
    <n v="3810.95"/>
    <n v="0"/>
    <n v="0"/>
    <n v="117.26"/>
    <n v="3928.21"/>
    <n v="26077.79"/>
    <n v="26077.79"/>
    <n v="0"/>
    <s v="no"/>
    <n v="1"/>
    <n v="0"/>
    <n v="1"/>
    <s v="yes"/>
    <n v="11"/>
    <n v="0"/>
    <n v="176"/>
    <n v="0"/>
    <n v="67"/>
    <n v="67"/>
    <n v="1809"/>
    <n v="186.5455"/>
    <n v="2052"/>
    <n v="10506"/>
    <m/>
  </r>
  <r>
    <n v="90308"/>
    <x v="2"/>
    <s v="Moorhead / Sabin"/>
    <s v="30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0022"/>
    <x v="5"/>
    <s v="Northern Hills"/>
    <s v="658"/>
    <x v="0"/>
    <n v="7"/>
    <n v="1368"/>
    <n v="721"/>
    <n v="32"/>
    <n v="2121"/>
    <n v="2089"/>
    <n v="303"/>
    <n v="298.39999999999998"/>
    <n v="10799"/>
    <n v="1378.65"/>
    <n v="0"/>
    <n v="0"/>
    <n v="0"/>
    <n v="1378.65"/>
    <n v="9420.35"/>
    <n v="9420.35"/>
    <n v="0"/>
    <s v="no"/>
    <n v="1"/>
    <n v="0"/>
    <n v="1"/>
    <s v="yes"/>
    <n v="5"/>
    <n v="0"/>
    <n v="97"/>
    <n v="0"/>
    <n v="32"/>
    <n v="32"/>
    <n v="227"/>
    <n v="71.2"/>
    <n v="356"/>
    <n v="1831"/>
    <m/>
  </r>
  <r>
    <n v="71006"/>
    <x v="5"/>
    <s v="Northern Hills"/>
    <s v="658"/>
    <x v="5"/>
    <n v="7"/>
    <n v="804"/>
    <n v="949"/>
    <n v="28"/>
    <n v="1781"/>
    <n v="1753"/>
    <n v="254.42859999999999"/>
    <n v="250.4"/>
    <n v="9180"/>
    <n v="1157.6500000000001"/>
    <n v="0"/>
    <n v="0"/>
    <n v="0"/>
    <n v="1157.6500000000001"/>
    <n v="8022.35"/>
    <n v="3725"/>
    <n v="4297.3500000000004"/>
    <s v="yes"/>
    <n v="1"/>
    <n v="0"/>
    <n v="1"/>
    <s v="yes"/>
    <n v="5"/>
    <n v="0"/>
    <n v="175"/>
    <n v="0"/>
    <n v="28"/>
    <n v="28"/>
    <n v="405"/>
    <n v="121.6"/>
    <n v="608"/>
    <n v="3145"/>
    <m/>
  </r>
  <r>
    <n v="71007"/>
    <x v="5"/>
    <s v="Northern Hills"/>
    <s v="658"/>
    <x v="5"/>
    <n v="10"/>
    <n v="156"/>
    <n v="5152"/>
    <n v="92"/>
    <n v="5400"/>
    <n v="5308"/>
    <n v="540"/>
    <n v="530.79999999999995"/>
    <n v="27614"/>
    <n v="3510"/>
    <n v="0"/>
    <n v="0"/>
    <n v="0"/>
    <n v="3510"/>
    <n v="24104"/>
    <n v="24104"/>
    <n v="0"/>
    <s v="no"/>
    <n v="1"/>
    <n v="0"/>
    <n v="1"/>
    <s v="yes"/>
    <n v="10"/>
    <n v="0"/>
    <n v="99"/>
    <n v="0"/>
    <n v="35"/>
    <n v="35"/>
    <n v="1204"/>
    <n v="133.80000000000001"/>
    <n v="1338"/>
    <n v="6844"/>
    <m/>
  </r>
  <r>
    <n v="71113"/>
    <x v="5"/>
    <s v="Northern Hills"/>
    <s v="658"/>
    <x v="0"/>
    <n v="2"/>
    <n v="372"/>
    <n v="51"/>
    <n v="0"/>
    <n v="423"/>
    <n v="423"/>
    <n v="211.5"/>
    <n v="211.5"/>
    <n v="2139"/>
    <n v="274.95"/>
    <n v="0"/>
    <n v="0"/>
    <n v="0"/>
    <n v="274.95"/>
    <n v="1864.05"/>
    <n v="1864.05"/>
    <n v="0"/>
    <s v="no"/>
    <n v="1"/>
    <n v="0"/>
    <n v="1"/>
    <s v="yes"/>
    <n v="2"/>
    <n v="0"/>
    <n v="0"/>
    <n v="0"/>
    <n v="0"/>
    <n v="0"/>
    <n v="54"/>
    <n v="27"/>
    <n v="54"/>
    <n v="271"/>
    <m/>
  </r>
  <r>
    <n v="71123"/>
    <x v="5"/>
    <s v="Northern Hills"/>
    <s v="658"/>
    <x v="4"/>
    <n v="18"/>
    <n v="5868"/>
    <n v="423"/>
    <n v="8"/>
    <n v="6299"/>
    <n v="6291"/>
    <n v="349.94439999999997"/>
    <n v="349.5"/>
    <n v="32159"/>
    <n v="4094.35"/>
    <n v="0"/>
    <n v="0"/>
    <n v="0"/>
    <n v="4094.35"/>
    <n v="28064.65"/>
    <n v="28064.65"/>
    <n v="0"/>
    <s v="no"/>
    <n v="1"/>
    <n v="0"/>
    <n v="1"/>
    <s v="yes"/>
    <n v="10"/>
    <n v="0"/>
    <n v="4"/>
    <n v="0"/>
    <n v="6"/>
    <n v="6"/>
    <n v="804"/>
    <n v="81.400000000000006"/>
    <n v="814"/>
    <n v="4201"/>
    <m/>
  </r>
  <r>
    <n v="72106"/>
    <x v="5"/>
    <s v="Northern Hills"/>
    <s v="658"/>
    <x v="3"/>
    <n v="4"/>
    <n v="1560"/>
    <n v="112"/>
    <n v="0"/>
    <n v="1672"/>
    <n v="1672"/>
    <n v="418"/>
    <n v="418"/>
    <n v="8482"/>
    <n v="1086.8"/>
    <n v="0"/>
    <n v="0"/>
    <n v="33.44"/>
    <n v="1120.24"/>
    <n v="7361.76"/>
    <n v="7361.76"/>
    <n v="0"/>
    <s v="no"/>
    <n v="1"/>
    <n v="0"/>
    <n v="1"/>
    <s v="yes"/>
    <n v="2"/>
    <n v="0"/>
    <n v="12"/>
    <n v="0"/>
    <n v="0"/>
    <n v="0"/>
    <n v="151"/>
    <n v="81.5"/>
    <n v="163"/>
    <n v="823"/>
    <m/>
  </r>
  <r>
    <n v="72109"/>
    <x v="5"/>
    <s v="Northern Hills"/>
    <s v="658"/>
    <x v="3"/>
    <n v="4"/>
    <n v="648"/>
    <n v="90"/>
    <n v="2"/>
    <n v="740"/>
    <n v="738"/>
    <n v="185"/>
    <n v="184.5"/>
    <n v="3777"/>
    <n v="481"/>
    <n v="0"/>
    <n v="0"/>
    <n v="0"/>
    <n v="481"/>
    <n v="3296"/>
    <n v="3296"/>
    <n v="0"/>
    <s v="no"/>
    <n v="1"/>
    <n v="0"/>
    <n v="1"/>
    <s v="yes"/>
    <n v="3"/>
    <n v="0"/>
    <n v="4"/>
    <n v="0"/>
    <n v="2"/>
    <n v="2"/>
    <n v="69"/>
    <n v="25"/>
    <n v="75"/>
    <n v="382"/>
    <m/>
  </r>
  <r>
    <n v="72115"/>
    <x v="5"/>
    <s v="Northern Hills"/>
    <s v="658"/>
    <x v="0"/>
    <n v="12"/>
    <n v="3852"/>
    <n v="3010"/>
    <n v="55"/>
    <n v="6917"/>
    <n v="6862"/>
    <n v="576.41669999999999"/>
    <n v="571.79999999999995"/>
    <n v="35259"/>
    <n v="4496.05"/>
    <n v="0"/>
    <n v="0"/>
    <n v="0"/>
    <n v="4496.05"/>
    <n v="30762.95"/>
    <n v="30762.95"/>
    <n v="0"/>
    <s v="no"/>
    <n v="1"/>
    <n v="0"/>
    <n v="1"/>
    <s v="yes"/>
    <n v="6"/>
    <n v="0"/>
    <n v="82"/>
    <n v="0"/>
    <n v="30"/>
    <n v="30"/>
    <n v="724"/>
    <n v="139.33330000000001"/>
    <n v="836"/>
    <n v="4273"/>
    <m/>
  </r>
  <r>
    <n v="72202"/>
    <x v="5"/>
    <s v="Northern Hills"/>
    <s v="65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no"/>
    <n v="0"/>
    <n v="0"/>
    <n v="0"/>
    <n v="0"/>
    <n v="0"/>
    <n v="0"/>
    <n v="0"/>
    <n v="0"/>
    <n v="0"/>
    <n v="0"/>
    <m/>
  </r>
  <r>
    <n v="72235"/>
    <x v="5"/>
    <s v="Northern Hills"/>
    <s v="658"/>
    <x v="0"/>
    <n v="14"/>
    <n v="2364"/>
    <n v="338"/>
    <n v="26"/>
    <n v="2728"/>
    <n v="2702"/>
    <n v="194.8571"/>
    <n v="193"/>
    <n v="13937"/>
    <n v="1773.2"/>
    <n v="0"/>
    <n v="0"/>
    <n v="54.56"/>
    <n v="1827.76"/>
    <n v="12109.24"/>
    <n v="12109.24"/>
    <n v="0"/>
    <s v="no"/>
    <n v="1"/>
    <n v="0"/>
    <n v="1"/>
    <s v="yes"/>
    <n v="9"/>
    <n v="0"/>
    <n v="96"/>
    <n v="0"/>
    <n v="26"/>
    <n v="26"/>
    <n v="265"/>
    <n v="43"/>
    <n v="387"/>
    <n v="1968"/>
    <m/>
  </r>
  <r>
    <n v="90658"/>
    <x v="5"/>
    <s v="Northern Hills"/>
    <s v="65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020"/>
    <x v="2"/>
    <s v="Northern Lakes"/>
    <s v="305"/>
    <x v="1"/>
    <n v="2"/>
    <n v="504"/>
    <n v="12"/>
    <n v="0"/>
    <n v="516"/>
    <n v="516"/>
    <n v="258"/>
    <n v="258"/>
    <n v="2628"/>
    <n v="335.4"/>
    <n v="0"/>
    <n v="0"/>
    <n v="0"/>
    <n v="335.4"/>
    <n v="2292.6"/>
    <n v="2292.6"/>
    <n v="0"/>
    <s v="no"/>
    <n v="1"/>
    <n v="0"/>
    <n v="1"/>
    <s v="yes"/>
    <n v="1"/>
    <n v="0"/>
    <n v="0"/>
    <n v="0"/>
    <n v="0"/>
    <n v="0"/>
    <n v="14"/>
    <n v="14"/>
    <n v="14"/>
    <n v="74"/>
    <m/>
  </r>
  <r>
    <n v="30033"/>
    <x v="2"/>
    <s v="Northern Lakes"/>
    <s v="305"/>
    <x v="2"/>
    <n v="3"/>
    <n v="756"/>
    <n v="173"/>
    <n v="4"/>
    <n v="933"/>
    <n v="929"/>
    <n v="311"/>
    <n v="309.7"/>
    <n v="4783"/>
    <n v="606.45000000000005"/>
    <n v="0"/>
    <n v="0"/>
    <n v="0"/>
    <n v="606.45000000000005"/>
    <n v="4176.55"/>
    <n v="4176.55"/>
    <n v="0"/>
    <s v="no"/>
    <n v="1"/>
    <n v="0"/>
    <n v="1"/>
    <s v="yes"/>
    <n v="2"/>
    <n v="0"/>
    <n v="36"/>
    <n v="0"/>
    <n v="4"/>
    <n v="4"/>
    <n v="33"/>
    <n v="36.5"/>
    <n v="73"/>
    <n v="376"/>
    <m/>
  </r>
  <r>
    <n v="30112"/>
    <x v="2"/>
    <s v="Northern Lakes"/>
    <s v="305"/>
    <x v="2"/>
    <n v="4"/>
    <n v="336"/>
    <n v="164"/>
    <n v="0"/>
    <n v="500"/>
    <n v="500"/>
    <n v="125"/>
    <n v="125"/>
    <n v="2553"/>
    <n v="325"/>
    <n v="0"/>
    <n v="0"/>
    <n v="10"/>
    <n v="335"/>
    <n v="2218"/>
    <n v="2218"/>
    <n v="0"/>
    <s v="no"/>
    <n v="1"/>
    <n v="0"/>
    <n v="1"/>
    <s v="yes"/>
    <n v="0"/>
    <n v="0"/>
    <n v="0"/>
    <n v="0"/>
    <n v="0"/>
    <n v="0"/>
    <n v="0"/>
    <n v="0"/>
    <n v="0"/>
    <n v="0"/>
    <m/>
  </r>
  <r>
    <n v="30309"/>
    <x v="2"/>
    <s v="Northern Lakes"/>
    <s v="305"/>
    <x v="3"/>
    <n v="3"/>
    <n v="780"/>
    <n v="59"/>
    <n v="0"/>
    <n v="839"/>
    <n v="839"/>
    <n v="279.66669999999999"/>
    <n v="279.7"/>
    <n v="4267"/>
    <n v="545.35"/>
    <n v="0"/>
    <n v="0"/>
    <n v="0"/>
    <n v="545.35"/>
    <n v="3721.65"/>
    <n v="3721.65"/>
    <n v="0"/>
    <s v="no"/>
    <n v="1"/>
    <n v="0"/>
    <n v="1"/>
    <s v="yes"/>
    <n v="1"/>
    <n v="0"/>
    <n v="0"/>
    <n v="0"/>
    <n v="0"/>
    <n v="0"/>
    <n v="102"/>
    <n v="102"/>
    <n v="102"/>
    <n v="526"/>
    <m/>
  </r>
  <r>
    <n v="30498"/>
    <x v="2"/>
    <s v="Northern Lakes"/>
    <s v="305"/>
    <x v="3"/>
    <n v="1"/>
    <n v="72"/>
    <n v="0"/>
    <n v="0"/>
    <n v="72"/>
    <n v="72"/>
    <n v="72"/>
    <n v="72"/>
    <n v="360"/>
    <n v="46.8"/>
    <n v="0"/>
    <n v="0"/>
    <n v="0"/>
    <n v="46.8"/>
    <n v="313.2"/>
    <n v="313.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30993"/>
    <x v="2"/>
    <s v="Northern Lakes"/>
    <s v="305"/>
    <x v="3"/>
    <n v="6"/>
    <n v="2412"/>
    <n v="437"/>
    <n v="15"/>
    <n v="2864"/>
    <n v="2849"/>
    <n v="477.33330000000001"/>
    <n v="474.8"/>
    <n v="14643"/>
    <n v="1861.6"/>
    <n v="0"/>
    <n v="0"/>
    <n v="57.28"/>
    <n v="1918.88"/>
    <n v="12724.12"/>
    <n v="12724.12"/>
    <n v="0"/>
    <s v="no"/>
    <n v="1"/>
    <n v="0"/>
    <n v="1"/>
    <s v="yes"/>
    <n v="5"/>
    <n v="0"/>
    <n v="44"/>
    <n v="0"/>
    <n v="8"/>
    <n v="8"/>
    <n v="298"/>
    <n v="70"/>
    <n v="350"/>
    <n v="1771"/>
    <m/>
  </r>
  <r>
    <n v="31008"/>
    <x v="2"/>
    <s v="Northern Lakes"/>
    <s v="305"/>
    <x v="0"/>
    <n v="7"/>
    <n v="1836"/>
    <n v="1187"/>
    <n v="16"/>
    <n v="3039"/>
    <n v="3023"/>
    <n v="434.1429"/>
    <n v="431.9"/>
    <n v="15499"/>
    <n v="1975.35"/>
    <n v="0"/>
    <n v="0"/>
    <n v="60.78"/>
    <n v="2036.13"/>
    <n v="13462.87"/>
    <n v="13462.87"/>
    <n v="0"/>
    <s v="no"/>
    <n v="1"/>
    <n v="0"/>
    <n v="1"/>
    <s v="yes"/>
    <n v="2"/>
    <n v="0"/>
    <n v="8"/>
    <n v="0"/>
    <n v="16"/>
    <n v="16"/>
    <n v="89"/>
    <n v="56.5"/>
    <n v="113"/>
    <n v="575"/>
    <m/>
  </r>
  <r>
    <n v="31015"/>
    <x v="2"/>
    <s v="Northern Lakes"/>
    <s v="305"/>
    <x v="4"/>
    <n v="7"/>
    <n v="1440"/>
    <n v="196"/>
    <n v="0"/>
    <n v="1636"/>
    <n v="1636"/>
    <n v="233.71430000000001"/>
    <n v="233.7"/>
    <n v="8360"/>
    <n v="1063.4000000000001"/>
    <n v="0"/>
    <n v="0"/>
    <n v="0"/>
    <n v="1063.4000000000001"/>
    <n v="7296.6"/>
    <n v="7296.6"/>
    <n v="0"/>
    <s v="no"/>
    <n v="1"/>
    <n v="0"/>
    <n v="1"/>
    <s v="yes"/>
    <n v="0"/>
    <n v="0"/>
    <n v="0"/>
    <n v="0"/>
    <n v="0"/>
    <n v="0"/>
    <n v="0"/>
    <n v="0"/>
    <n v="0"/>
    <n v="0"/>
    <m/>
  </r>
  <r>
    <n v="31018"/>
    <x v="2"/>
    <s v="Northern Lakes"/>
    <s v="305"/>
    <x v="3"/>
    <n v="2"/>
    <n v="0"/>
    <n v="815"/>
    <n v="3"/>
    <n v="818"/>
    <n v="815"/>
    <n v="409"/>
    <n v="407.5"/>
    <n v="4162"/>
    <n v="531.70000000000005"/>
    <n v="0"/>
    <n v="0"/>
    <n v="0"/>
    <n v="531.70000000000005"/>
    <n v="3630.3"/>
    <n v="3630.3"/>
    <n v="0"/>
    <s v="no"/>
    <n v="1"/>
    <n v="0"/>
    <n v="1"/>
    <s v="yes"/>
    <n v="1"/>
    <n v="0"/>
    <n v="12"/>
    <n v="0"/>
    <n v="3"/>
    <n v="3"/>
    <n v="58"/>
    <n v="73"/>
    <n v="73"/>
    <n v="372"/>
    <m/>
  </r>
  <r>
    <n v="31032"/>
    <x v="2"/>
    <s v="Northern Lakes"/>
    <s v="305"/>
    <x v="0"/>
    <n v="1"/>
    <n v="0"/>
    <n v="786"/>
    <n v="0"/>
    <n v="786"/>
    <n v="786"/>
    <n v="786"/>
    <n v="786"/>
    <n v="4020"/>
    <n v="510.9"/>
    <n v="0"/>
    <n v="0"/>
    <n v="-510.9"/>
    <n v="0"/>
    <n v="4020"/>
    <n v="4020"/>
    <n v="0"/>
    <s v="no"/>
    <n v="1"/>
    <n v="0"/>
    <n v="1"/>
    <s v="yes"/>
    <n v="0"/>
    <n v="0"/>
    <n v="0"/>
    <n v="0"/>
    <n v="0"/>
    <n v="0"/>
    <n v="0"/>
    <n v="0"/>
    <n v="0"/>
    <n v="0"/>
    <m/>
  </r>
  <r>
    <n v="90305"/>
    <x v="2"/>
    <s v="Northern Lakes"/>
    <s v="305"/>
    <x v="0"/>
    <n v="1"/>
    <n v="1836"/>
    <n v="671"/>
    <n v="2"/>
    <n v="2509"/>
    <n v="2507"/>
    <n v="2509"/>
    <n v="2507"/>
    <n v="12838"/>
    <n v="1630.85"/>
    <n v="0"/>
    <n v="0"/>
    <n v="-1630.85"/>
    <n v="0"/>
    <n v="12838"/>
    <n v="12838"/>
    <n v="0"/>
    <s v="no"/>
    <n v="1"/>
    <n v="0"/>
    <n v="1"/>
    <s v="yes"/>
    <n v="1"/>
    <n v="0"/>
    <n v="4"/>
    <n v="0"/>
    <n v="2"/>
    <n v="2"/>
    <n v="844"/>
    <n v="850"/>
    <n v="850"/>
    <n v="4347"/>
    <m/>
  </r>
  <r>
    <n v="30010"/>
    <x v="1"/>
    <s v="Oakes / LaMoure"/>
    <s v="278"/>
    <x v="0"/>
    <n v="1"/>
    <n v="324"/>
    <n v="401"/>
    <n v="0"/>
    <n v="725"/>
    <n v="725"/>
    <n v="725"/>
    <n v="725"/>
    <n v="3709"/>
    <n v="471.25"/>
    <n v="0"/>
    <n v="0"/>
    <n v="0"/>
    <n v="471.25"/>
    <n v="3237.75"/>
    <n v="3237.75"/>
    <n v="0"/>
    <s v="no"/>
    <n v="1"/>
    <n v="0"/>
    <n v="1"/>
    <s v="yes"/>
    <n v="0"/>
    <n v="0"/>
    <n v="0"/>
    <n v="0"/>
    <n v="0"/>
    <n v="0"/>
    <n v="0"/>
    <n v="0"/>
    <n v="0"/>
    <n v="0"/>
    <m/>
  </r>
  <r>
    <n v="30071"/>
    <x v="1"/>
    <s v="Oakes / LaMoure"/>
    <s v="278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652"/>
    <x v="1"/>
    <s v="Oakes / LaMoure"/>
    <s v="278"/>
    <x v="3"/>
    <n v="3"/>
    <n v="756"/>
    <n v="182"/>
    <n v="0"/>
    <n v="938"/>
    <n v="938"/>
    <n v="312.66669999999999"/>
    <n v="312.7"/>
    <n v="4804"/>
    <n v="609.70000000000005"/>
    <n v="0"/>
    <n v="0"/>
    <n v="0"/>
    <n v="609.70000000000005"/>
    <n v="4194.3"/>
    <n v="4194.3"/>
    <n v="0"/>
    <s v="no"/>
    <n v="1"/>
    <n v="0"/>
    <n v="1"/>
    <s v="yes"/>
    <n v="0"/>
    <n v="0"/>
    <n v="0"/>
    <n v="0"/>
    <n v="0"/>
    <n v="0"/>
    <n v="0"/>
    <n v="0"/>
    <n v="0"/>
    <n v="0"/>
    <m/>
  </r>
  <r>
    <n v="31005"/>
    <x v="1"/>
    <s v="Oakes / LaMoure"/>
    <s v="278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1014"/>
    <x v="1"/>
    <s v="Oakes / LaMoure"/>
    <s v="278"/>
    <x v="4"/>
    <n v="5"/>
    <n v="1032"/>
    <n v="425"/>
    <n v="4"/>
    <n v="1461"/>
    <n v="1457"/>
    <n v="292.2"/>
    <n v="291.39999999999998"/>
    <n v="7503"/>
    <n v="949.65"/>
    <n v="0"/>
    <n v="0"/>
    <n v="29.22"/>
    <n v="978.87"/>
    <n v="6524.13"/>
    <n v="6524.13"/>
    <n v="0"/>
    <s v="no"/>
    <n v="1"/>
    <n v="0"/>
    <n v="1"/>
    <s v="yes"/>
    <n v="0"/>
    <n v="0"/>
    <n v="0"/>
    <n v="0"/>
    <n v="0"/>
    <n v="0"/>
    <n v="0"/>
    <n v="0"/>
    <n v="0"/>
    <n v="0"/>
    <m/>
  </r>
  <r>
    <n v="90278"/>
    <x v="1"/>
    <s v="Oakes / LaMoure"/>
    <s v="278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44"/>
    <x v="4"/>
    <s v="Onida / Blunt"/>
    <s v="466"/>
    <x v="0"/>
    <n v="8"/>
    <n v="1344"/>
    <n v="260"/>
    <n v="0"/>
    <n v="1604"/>
    <n v="1604"/>
    <n v="200.5"/>
    <n v="200.5"/>
    <n v="8279"/>
    <n v="1042.5999999999999"/>
    <n v="0"/>
    <n v="0"/>
    <n v="0"/>
    <n v="1042.5999999999999"/>
    <n v="7236.4"/>
    <n v="7236.4"/>
    <n v="0"/>
    <s v="no"/>
    <n v="1"/>
    <n v="0"/>
    <n v="1"/>
    <s v="yes"/>
    <n v="4"/>
    <n v="0"/>
    <n v="26"/>
    <n v="0"/>
    <n v="0"/>
    <n v="0"/>
    <n v="94"/>
    <n v="30"/>
    <n v="120"/>
    <n v="610"/>
    <m/>
  </r>
  <r>
    <n v="40257"/>
    <x v="4"/>
    <s v="Onida / Blunt"/>
    <s v="466"/>
    <x v="0"/>
    <n v="2"/>
    <n v="564"/>
    <n v="19"/>
    <n v="0"/>
    <n v="583"/>
    <n v="583"/>
    <n v="291.5"/>
    <n v="291.5"/>
    <n v="2987"/>
    <n v="378.95"/>
    <n v="0"/>
    <n v="0"/>
    <n v="0"/>
    <n v="378.95"/>
    <n v="2608.0500000000002"/>
    <n v="2608.0500000000002"/>
    <n v="0"/>
    <s v="no"/>
    <n v="1"/>
    <n v="0"/>
    <n v="1"/>
    <s v="yes"/>
    <n v="1"/>
    <n v="0"/>
    <n v="0"/>
    <n v="0"/>
    <n v="0"/>
    <n v="0"/>
    <n v="22"/>
    <n v="22"/>
    <n v="22"/>
    <n v="111"/>
    <m/>
  </r>
  <r>
    <n v="90466"/>
    <x v="4"/>
    <s v="Onida / Blunt"/>
    <s v="46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05"/>
    <x v="0"/>
    <s v="Outer Limits"/>
    <s v="471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32"/>
    <x v="0"/>
    <s v="Outer Limits"/>
    <s v="471"/>
    <x v="2"/>
    <n v="2"/>
    <n v="132"/>
    <n v="6"/>
    <n v="0"/>
    <n v="138"/>
    <n v="138"/>
    <n v="69"/>
    <n v="69"/>
    <n v="708"/>
    <n v="89.7"/>
    <n v="0"/>
    <n v="0"/>
    <n v="2.76"/>
    <n v="92.46"/>
    <n v="615.54"/>
    <n v="615.54"/>
    <n v="0"/>
    <s v="no"/>
    <n v="1"/>
    <n v="0"/>
    <n v="1"/>
    <s v="yes"/>
    <n v="1"/>
    <n v="0"/>
    <n v="0"/>
    <n v="0"/>
    <n v="0"/>
    <n v="0"/>
    <n v="4"/>
    <n v="4"/>
    <n v="4"/>
    <n v="20"/>
    <m/>
  </r>
  <r>
    <n v="40296"/>
    <x v="0"/>
    <s v="Outer Limits"/>
    <s v="471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714"/>
    <x v="0"/>
    <s v="Outer Limits"/>
    <s v="471"/>
    <x v="4"/>
    <n v="5"/>
    <n v="1464"/>
    <n v="140"/>
    <n v="14"/>
    <n v="1618"/>
    <n v="1604"/>
    <n v="323.60000000000002"/>
    <n v="320.8"/>
    <n v="8279"/>
    <n v="1051.7"/>
    <n v="0"/>
    <n v="0"/>
    <n v="0"/>
    <n v="1051.7"/>
    <n v="7227.3"/>
    <n v="7227.3"/>
    <n v="0"/>
    <s v="no"/>
    <n v="1"/>
    <n v="0"/>
    <n v="1"/>
    <s v="yes"/>
    <n v="5"/>
    <n v="0"/>
    <n v="0"/>
    <n v="0"/>
    <n v="5"/>
    <n v="5"/>
    <n v="296"/>
    <n v="60.2"/>
    <n v="301"/>
    <n v="1531"/>
    <m/>
  </r>
  <r>
    <n v="40944"/>
    <x v="0"/>
    <s v="Outer Limits"/>
    <s v="471"/>
    <x v="4"/>
    <n v="5"/>
    <n v="900"/>
    <n v="234"/>
    <n v="9"/>
    <n v="1143"/>
    <n v="1134"/>
    <n v="228.6"/>
    <n v="226.8"/>
    <n v="5859"/>
    <n v="742.95"/>
    <n v="0"/>
    <n v="0"/>
    <n v="0"/>
    <n v="742.95"/>
    <n v="5116.05"/>
    <n v="5116.05"/>
    <n v="0"/>
    <s v="no"/>
    <n v="1"/>
    <n v="0"/>
    <n v="1"/>
    <s v="yes"/>
    <n v="5"/>
    <n v="0"/>
    <n v="6"/>
    <n v="0"/>
    <n v="9"/>
    <n v="9"/>
    <n v="358"/>
    <n v="74.599999999999994"/>
    <n v="373"/>
    <n v="1920"/>
    <m/>
  </r>
  <r>
    <n v="41110"/>
    <x v="0"/>
    <s v="Outer Limits"/>
    <s v="471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1416"/>
    <x v="0"/>
    <s v="Outer Limits"/>
    <s v="471"/>
    <x v="6"/>
    <n v="8"/>
    <n v="1248"/>
    <n v="324"/>
    <n v="14"/>
    <n v="1586"/>
    <n v="1572"/>
    <n v="198.25"/>
    <n v="196.5"/>
    <n v="8096"/>
    <n v="1030.9000000000001"/>
    <n v="0"/>
    <n v="0"/>
    <n v="31.72"/>
    <n v="1062.6199999999999"/>
    <n v="7033.38"/>
    <n v="7033.38"/>
    <n v="0"/>
    <s v="no"/>
    <n v="1"/>
    <n v="0"/>
    <n v="1"/>
    <s v="yes"/>
    <n v="6"/>
    <n v="0"/>
    <n v="56"/>
    <n v="0"/>
    <n v="14"/>
    <n v="14"/>
    <n v="208"/>
    <n v="46.333300000000001"/>
    <n v="278"/>
    <n v="1423"/>
    <m/>
  </r>
  <r>
    <n v="41424"/>
    <x v="0"/>
    <s v="Outer Limits"/>
    <s v="471"/>
    <x v="6"/>
    <n v="10"/>
    <n v="1068"/>
    <n v="624"/>
    <n v="1"/>
    <n v="1693"/>
    <n v="1692"/>
    <n v="169.3"/>
    <n v="169.2"/>
    <n v="8647"/>
    <n v="1100.45"/>
    <n v="0"/>
    <n v="0"/>
    <n v="33.86"/>
    <n v="1134.31"/>
    <n v="7512.69"/>
    <n v="7512.69"/>
    <n v="0"/>
    <s v="no"/>
    <n v="1"/>
    <n v="0"/>
    <n v="1"/>
    <s v="yes"/>
    <n v="7"/>
    <n v="0"/>
    <n v="29"/>
    <n v="0"/>
    <n v="1"/>
    <n v="1"/>
    <n v="132"/>
    <n v="23.142900000000001"/>
    <n v="162"/>
    <n v="830"/>
    <m/>
  </r>
  <r>
    <n v="41510"/>
    <x v="0"/>
    <s v="Outer Limits"/>
    <s v="471"/>
    <x v="5"/>
    <n v="11"/>
    <n v="708"/>
    <n v="750"/>
    <n v="10"/>
    <n v="1468"/>
    <n v="1458"/>
    <n v="133.4545"/>
    <n v="132.5"/>
    <n v="7523"/>
    <n v="954.2"/>
    <n v="0"/>
    <n v="0"/>
    <n v="29.36"/>
    <n v="983.56"/>
    <n v="6539.44"/>
    <n v="6539.44"/>
    <n v="0"/>
    <s v="no"/>
    <n v="1"/>
    <n v="0"/>
    <n v="1"/>
    <s v="yes"/>
    <n v="7"/>
    <n v="0"/>
    <n v="10"/>
    <n v="0"/>
    <n v="10"/>
    <n v="10"/>
    <n v="465"/>
    <n v="69.285700000000006"/>
    <n v="485"/>
    <n v="2473"/>
    <m/>
  </r>
  <r>
    <n v="41700"/>
    <x v="0"/>
    <s v="Outer Limits"/>
    <s v="471"/>
    <x v="0"/>
    <n v="7"/>
    <n v="456"/>
    <n v="419"/>
    <n v="8"/>
    <n v="883"/>
    <n v="875"/>
    <n v="126.1429"/>
    <n v="125"/>
    <n v="4519"/>
    <n v="573.95000000000005"/>
    <n v="0"/>
    <n v="0"/>
    <n v="0"/>
    <n v="573.95000000000005"/>
    <n v="3945.05"/>
    <n v="3945.05"/>
    <n v="0"/>
    <s v="no"/>
    <n v="1"/>
    <n v="0"/>
    <n v="1"/>
    <s v="yes"/>
    <n v="7"/>
    <n v="0"/>
    <n v="14"/>
    <n v="0"/>
    <n v="8"/>
    <n v="8"/>
    <n v="334"/>
    <n v="50.857100000000003"/>
    <n v="356"/>
    <n v="1816"/>
    <m/>
  </r>
  <r>
    <n v="41701"/>
    <x v="0"/>
    <s v="Outer Limits"/>
    <s v="471"/>
    <x v="6"/>
    <n v="12"/>
    <n v="2220"/>
    <n v="1307"/>
    <n v="61"/>
    <n v="3588"/>
    <n v="3527"/>
    <n v="299"/>
    <n v="293.89999999999998"/>
    <n v="18348"/>
    <n v="2332.1999999999998"/>
    <n v="0"/>
    <n v="0"/>
    <n v="0"/>
    <n v="2332.1999999999998"/>
    <n v="16015.8"/>
    <n v="16015.8"/>
    <n v="0"/>
    <s v="no"/>
    <n v="1"/>
    <n v="0"/>
    <n v="1"/>
    <s v="yes"/>
    <n v="9"/>
    <n v="0"/>
    <n v="64"/>
    <n v="0"/>
    <n v="60"/>
    <n v="60"/>
    <n v="1320"/>
    <n v="160.4444"/>
    <n v="1444"/>
    <n v="7386"/>
    <m/>
  </r>
  <r>
    <n v="41704"/>
    <x v="0"/>
    <s v="Outer Limits"/>
    <s v="471"/>
    <x v="5"/>
    <n v="6"/>
    <n v="540"/>
    <n v="322"/>
    <n v="21"/>
    <n v="883"/>
    <n v="862"/>
    <n v="147.16669999999999"/>
    <n v="143.69999999999999"/>
    <n v="4517"/>
    <n v="573.95000000000005"/>
    <n v="0"/>
    <n v="0"/>
    <n v="0"/>
    <n v="573.95000000000005"/>
    <n v="3943.05"/>
    <n v="3943.05"/>
    <n v="0"/>
    <s v="no"/>
    <n v="1"/>
    <n v="0"/>
    <n v="1"/>
    <s v="yes"/>
    <n v="5"/>
    <n v="0"/>
    <n v="42"/>
    <n v="0"/>
    <n v="21"/>
    <n v="21"/>
    <n v="216"/>
    <n v="55.8"/>
    <n v="279"/>
    <n v="1423"/>
    <m/>
  </r>
  <r>
    <n v="50130"/>
    <x v="0"/>
    <s v="Outer Limits"/>
    <s v="471"/>
    <x v="3"/>
    <n v="5"/>
    <n v="396"/>
    <n v="186"/>
    <n v="30"/>
    <n v="612"/>
    <n v="582"/>
    <n v="122.4"/>
    <n v="116.4"/>
    <n v="3107"/>
    <n v="397.8"/>
    <n v="0"/>
    <n v="0"/>
    <n v="12.24"/>
    <n v="410.04"/>
    <n v="2696.96"/>
    <n v="2696.96"/>
    <n v="0"/>
    <s v="no"/>
    <n v="1"/>
    <n v="0"/>
    <n v="1"/>
    <s v="yes"/>
    <n v="3"/>
    <n v="0"/>
    <n v="28"/>
    <n v="0"/>
    <n v="21"/>
    <n v="21"/>
    <n v="141"/>
    <n v="63.333300000000001"/>
    <n v="190"/>
    <n v="965"/>
    <m/>
  </r>
  <r>
    <n v="50604"/>
    <x v="0"/>
    <s v="Outer Limits"/>
    <s v="471"/>
    <x v="2"/>
    <n v="2"/>
    <n v="564"/>
    <n v="-191"/>
    <n v="6"/>
    <n v="379"/>
    <n v="373"/>
    <n v="189.5"/>
    <n v="186.5"/>
    <n v="1939"/>
    <n v="246.35"/>
    <n v="0"/>
    <n v="0"/>
    <n v="0"/>
    <n v="246.35"/>
    <n v="1692.65"/>
    <n v="1692.65"/>
    <n v="0"/>
    <s v="no"/>
    <n v="1"/>
    <n v="0"/>
    <n v="1"/>
    <s v="yes"/>
    <n v="1"/>
    <n v="0"/>
    <n v="0"/>
    <n v="0"/>
    <n v="3"/>
    <n v="3"/>
    <n v="108"/>
    <n v="111"/>
    <n v="111"/>
    <n v="565"/>
    <m/>
  </r>
  <r>
    <n v="90471"/>
    <x v="0"/>
    <s v="Outer Limits"/>
    <s v="471"/>
    <x v="0"/>
    <n v="5"/>
    <n v="1116"/>
    <n v="853"/>
    <n v="3"/>
    <n v="1972"/>
    <n v="1969"/>
    <n v="394.4"/>
    <n v="393.8"/>
    <n v="10084"/>
    <n v="1281.8"/>
    <n v="0"/>
    <n v="0"/>
    <n v="-1281.8"/>
    <n v="0"/>
    <n v="10084"/>
    <n v="10084"/>
    <n v="0"/>
    <s v="no"/>
    <n v="1"/>
    <n v="0"/>
    <n v="1"/>
    <s v="yes"/>
    <n v="5"/>
    <n v="0"/>
    <n v="6"/>
    <n v="0"/>
    <n v="3"/>
    <n v="3"/>
    <n v="588"/>
    <n v="119.4"/>
    <n v="597"/>
    <n v="3057"/>
    <m/>
  </r>
  <r>
    <n v="40085"/>
    <x v="4"/>
    <s v="Pierre"/>
    <s v="464"/>
    <x v="1"/>
    <n v="2"/>
    <n v="252"/>
    <n v="93"/>
    <n v="0"/>
    <n v="345"/>
    <n v="345"/>
    <n v="172.5"/>
    <n v="172.5"/>
    <n v="1773"/>
    <n v="224.25"/>
    <n v="0"/>
    <n v="0"/>
    <n v="0"/>
    <n v="224.25"/>
    <n v="1548.75"/>
    <n v="1548.75"/>
    <n v="0"/>
    <s v="no"/>
    <n v="1"/>
    <n v="0"/>
    <n v="1"/>
    <s v="yes"/>
    <n v="0"/>
    <n v="0"/>
    <n v="0"/>
    <n v="0"/>
    <n v="0"/>
    <n v="0"/>
    <n v="0"/>
    <n v="0"/>
    <n v="0"/>
    <n v="0"/>
    <m/>
  </r>
  <r>
    <n v="40226"/>
    <x v="4"/>
    <s v="Pierre"/>
    <s v="464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604"/>
    <x v="4"/>
    <s v="Pierre"/>
    <s v="464"/>
    <x v="3"/>
    <n v="3"/>
    <n v="0"/>
    <n v="749"/>
    <n v="0"/>
    <n v="749"/>
    <n v="749"/>
    <n v="249.66669999999999"/>
    <n v="249.7"/>
    <n v="3866"/>
    <n v="486.85"/>
    <n v="0"/>
    <n v="0"/>
    <n v="0"/>
    <n v="486.85"/>
    <n v="3379.15"/>
    <n v="3379.15"/>
    <n v="0"/>
    <s v="no"/>
    <n v="1"/>
    <n v="0"/>
    <n v="1"/>
    <s v="yes"/>
    <n v="1"/>
    <n v="0"/>
    <n v="10"/>
    <n v="0"/>
    <n v="0"/>
    <n v="0"/>
    <n v="0"/>
    <n v="10"/>
    <n v="10"/>
    <n v="51"/>
    <m/>
  </r>
  <r>
    <n v="40614"/>
    <x v="4"/>
    <s v="Pierre"/>
    <s v="464"/>
    <x v="3"/>
    <n v="2"/>
    <n v="1452"/>
    <n v="-518"/>
    <n v="0"/>
    <n v="934"/>
    <n v="934"/>
    <n v="467"/>
    <n v="467"/>
    <n v="4772"/>
    <n v="607.1"/>
    <n v="0"/>
    <n v="0"/>
    <n v="0"/>
    <n v="607.1"/>
    <n v="4164.8999999999996"/>
    <n v="4164.8999999999996"/>
    <n v="0"/>
    <s v="no"/>
    <n v="1"/>
    <n v="0"/>
    <n v="1"/>
    <s v="yes"/>
    <n v="1"/>
    <n v="0"/>
    <n v="5"/>
    <n v="0"/>
    <n v="0"/>
    <n v="0"/>
    <n v="48"/>
    <n v="53"/>
    <n v="53"/>
    <n v="271"/>
    <m/>
  </r>
  <r>
    <n v="50661"/>
    <x v="4"/>
    <s v="Pierre"/>
    <s v="464"/>
    <x v="5"/>
    <n v="7"/>
    <n v="1176"/>
    <n v="598"/>
    <n v="46"/>
    <n v="1820"/>
    <n v="1774"/>
    <n v="260"/>
    <n v="253.4"/>
    <n v="9267"/>
    <n v="1183"/>
    <n v="0"/>
    <n v="0"/>
    <n v="36.4"/>
    <n v="1219.4000000000001"/>
    <n v="8047.6"/>
    <n v="8047.6"/>
    <n v="0"/>
    <s v="no"/>
    <n v="1"/>
    <n v="0"/>
    <n v="1"/>
    <s v="yes"/>
    <n v="6"/>
    <n v="0"/>
    <n v="62"/>
    <n v="0"/>
    <n v="46"/>
    <n v="46"/>
    <n v="656"/>
    <n v="127.33329999999999"/>
    <n v="764"/>
    <n v="3888"/>
    <m/>
  </r>
  <r>
    <n v="50663"/>
    <x v="4"/>
    <s v="Pierre"/>
    <s v="464"/>
    <x v="6"/>
    <n v="5"/>
    <n v="588"/>
    <n v="227"/>
    <n v="21"/>
    <n v="836"/>
    <n v="815"/>
    <n v="167.2"/>
    <n v="163"/>
    <n v="4245"/>
    <n v="543.4"/>
    <n v="0"/>
    <n v="0"/>
    <n v="0"/>
    <n v="543.4"/>
    <n v="3701.6"/>
    <n v="3701.6"/>
    <n v="0"/>
    <s v="no"/>
    <n v="1"/>
    <n v="0"/>
    <n v="1"/>
    <s v="yes"/>
    <n v="2"/>
    <n v="0"/>
    <n v="48"/>
    <n v="0"/>
    <n v="21"/>
    <n v="21"/>
    <n v="60"/>
    <n v="64.5"/>
    <n v="129"/>
    <n v="654"/>
    <m/>
  </r>
  <r>
    <n v="51016"/>
    <x v="4"/>
    <s v="Pierre"/>
    <s v="464"/>
    <x v="5"/>
    <n v="4"/>
    <n v="204"/>
    <n v="744"/>
    <n v="4"/>
    <n v="952"/>
    <n v="948"/>
    <n v="238"/>
    <n v="237"/>
    <n v="4848"/>
    <n v="618.79999999999995"/>
    <n v="0"/>
    <n v="0"/>
    <n v="0"/>
    <n v="618.79999999999995"/>
    <n v="4229.2"/>
    <n v="4229.2"/>
    <n v="0"/>
    <s v="no"/>
    <n v="1"/>
    <n v="0"/>
    <n v="1"/>
    <s v="yes"/>
    <n v="3"/>
    <n v="0"/>
    <n v="27"/>
    <n v="0"/>
    <n v="4"/>
    <n v="4"/>
    <n v="229"/>
    <n v="86.666700000000006"/>
    <n v="260"/>
    <n v="1326"/>
    <m/>
  </r>
  <r>
    <n v="51017"/>
    <x v="4"/>
    <s v="Pierre"/>
    <s v="464"/>
    <x v="6"/>
    <n v="4"/>
    <n v="456"/>
    <n v="818"/>
    <n v="72"/>
    <n v="1346"/>
    <n v="1274"/>
    <n v="336.5"/>
    <n v="318.5"/>
    <n v="6873"/>
    <n v="874.9"/>
    <n v="0"/>
    <n v="0"/>
    <n v="0"/>
    <n v="874.9"/>
    <n v="5998.1"/>
    <n v="5998.1"/>
    <n v="0"/>
    <s v="no"/>
    <n v="1"/>
    <n v="0"/>
    <n v="1"/>
    <s v="yes"/>
    <n v="3"/>
    <n v="0"/>
    <n v="125"/>
    <n v="0"/>
    <n v="72"/>
    <n v="72"/>
    <n v="127"/>
    <n v="108"/>
    <n v="324"/>
    <n v="1645"/>
    <m/>
  </r>
  <r>
    <n v="65608"/>
    <x v="4"/>
    <s v="Pierre"/>
    <s v="464"/>
    <x v="1"/>
    <n v="7"/>
    <n v="540"/>
    <n v="132"/>
    <n v="0"/>
    <n v="672"/>
    <n v="672"/>
    <n v="96"/>
    <n v="96"/>
    <n v="3462"/>
    <n v="436.8"/>
    <n v="0"/>
    <n v="0"/>
    <n v="0"/>
    <n v="436.8"/>
    <n v="3025.2"/>
    <n v="3025.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70014"/>
    <x v="4"/>
    <s v="Pierre"/>
    <s v="46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3103"/>
    <x v="4"/>
    <s v="Pierre"/>
    <s v="464"/>
    <x v="4"/>
    <n v="5"/>
    <n v="972"/>
    <n v="673"/>
    <n v="0"/>
    <n v="1645"/>
    <n v="1645"/>
    <n v="329"/>
    <n v="329"/>
    <n v="8412"/>
    <n v="1069.25"/>
    <n v="0"/>
    <n v="0"/>
    <n v="32.9"/>
    <n v="1102.1500000000001"/>
    <n v="7309.85"/>
    <n v="7309.85"/>
    <n v="0"/>
    <s v="no"/>
    <n v="1"/>
    <n v="0"/>
    <n v="1"/>
    <s v="yes"/>
    <n v="3"/>
    <n v="0"/>
    <n v="0"/>
    <n v="0"/>
    <n v="0"/>
    <n v="0"/>
    <n v="146"/>
    <n v="48.666699999999999"/>
    <n v="146"/>
    <n v="743"/>
    <m/>
  </r>
  <r>
    <n v="76321"/>
    <x v="4"/>
    <s v="Pierre"/>
    <s v="464"/>
    <x v="4"/>
    <n v="8"/>
    <n v="1056"/>
    <n v="279"/>
    <n v="11"/>
    <n v="1346"/>
    <n v="1335"/>
    <n v="168.25"/>
    <n v="166.9"/>
    <n v="6898"/>
    <n v="874.9"/>
    <n v="0"/>
    <n v="0"/>
    <n v="26.92"/>
    <n v="901.82"/>
    <n v="5996.18"/>
    <n v="5996.18"/>
    <n v="0"/>
    <s v="no"/>
    <n v="1"/>
    <n v="0"/>
    <n v="1"/>
    <s v="yes"/>
    <n v="4"/>
    <n v="0"/>
    <n v="63"/>
    <n v="0"/>
    <n v="11"/>
    <n v="11"/>
    <n v="366"/>
    <n v="110"/>
    <n v="440"/>
    <n v="2252"/>
    <m/>
  </r>
  <r>
    <n v="77104"/>
    <x v="4"/>
    <s v="Pierre"/>
    <s v="464"/>
    <x v="6"/>
    <n v="9"/>
    <n v="1428"/>
    <n v="59"/>
    <n v="0"/>
    <n v="1487"/>
    <n v="1487"/>
    <n v="165.22219999999999"/>
    <n v="165.2"/>
    <n v="7587"/>
    <n v="966.55"/>
    <n v="0"/>
    <n v="0"/>
    <n v="0"/>
    <n v="966.55"/>
    <n v="6620.45"/>
    <n v="6620.45"/>
    <n v="0"/>
    <s v="no"/>
    <n v="1"/>
    <n v="0"/>
    <n v="1"/>
    <s v="yes"/>
    <n v="5"/>
    <n v="0"/>
    <n v="20"/>
    <n v="0"/>
    <n v="0"/>
    <n v="0"/>
    <n v="112"/>
    <n v="26.4"/>
    <n v="132"/>
    <n v="676"/>
    <m/>
  </r>
  <r>
    <n v="77110"/>
    <x v="4"/>
    <s v="Pierre"/>
    <s v="464"/>
    <x v="0"/>
    <n v="3"/>
    <n v="780"/>
    <n v="273"/>
    <n v="13"/>
    <n v="1066"/>
    <n v="1053"/>
    <n v="355.33330000000001"/>
    <n v="351"/>
    <n v="5442"/>
    <n v="692.9"/>
    <n v="0"/>
    <n v="0"/>
    <n v="21.32"/>
    <n v="714.22"/>
    <n v="4727.78"/>
    <n v="4727.78"/>
    <n v="0"/>
    <s v="no"/>
    <n v="1"/>
    <n v="0"/>
    <n v="1"/>
    <s v="yes"/>
    <n v="2"/>
    <n v="0"/>
    <n v="31"/>
    <n v="0"/>
    <n v="4"/>
    <n v="4"/>
    <n v="239"/>
    <n v="137"/>
    <n v="274"/>
    <n v="1405"/>
    <m/>
  </r>
  <r>
    <n v="77111"/>
    <x v="4"/>
    <s v="Pierre"/>
    <s v="464"/>
    <x v="3"/>
    <n v="5"/>
    <n v="492"/>
    <n v="781"/>
    <n v="0"/>
    <n v="1273"/>
    <n v="1273"/>
    <n v="254.6"/>
    <n v="254.6"/>
    <n v="6493"/>
    <n v="827.45"/>
    <n v="0"/>
    <n v="0"/>
    <n v="0"/>
    <n v="827.45"/>
    <n v="5665.55"/>
    <n v="5665.55"/>
    <n v="0"/>
    <s v="no"/>
    <n v="1"/>
    <n v="0"/>
    <n v="1"/>
    <s v="yes"/>
    <n v="1"/>
    <n v="0"/>
    <n v="0"/>
    <n v="0"/>
    <n v="0"/>
    <n v="0"/>
    <n v="24"/>
    <n v="24"/>
    <n v="24"/>
    <n v="121"/>
    <m/>
  </r>
  <r>
    <n v="90464"/>
    <x v="4"/>
    <s v="Pierre"/>
    <s v="464"/>
    <x v="0"/>
    <n v="1"/>
    <n v="180"/>
    <n v="187"/>
    <n v="0"/>
    <n v="367"/>
    <n v="367"/>
    <n v="367"/>
    <n v="367"/>
    <n v="1907"/>
    <n v="238.55"/>
    <n v="0"/>
    <n v="0"/>
    <n v="-238.55"/>
    <n v="0"/>
    <n v="1907"/>
    <n v="766"/>
    <n v="1141"/>
    <s v="yes"/>
    <n v="1"/>
    <n v="0"/>
    <n v="1"/>
    <s v="yes"/>
    <n v="1"/>
    <n v="0"/>
    <n v="7"/>
    <n v="0"/>
    <n v="0"/>
    <n v="0"/>
    <n v="137"/>
    <n v="144"/>
    <n v="144"/>
    <n v="766"/>
    <m/>
  </r>
  <r>
    <n v="10028"/>
    <x v="3"/>
    <s v="Prairie Rose"/>
    <s v="112"/>
    <x v="0"/>
    <n v="13"/>
    <n v="6312"/>
    <n v="2581"/>
    <n v="111"/>
    <n v="9004"/>
    <n v="8893"/>
    <n v="692.61540000000002"/>
    <n v="684.1"/>
    <n v="45896"/>
    <n v="5852.6"/>
    <n v="0"/>
    <n v="0"/>
    <n v="180.08"/>
    <n v="6032.68"/>
    <n v="39863.32"/>
    <n v="39863.32"/>
    <n v="0"/>
    <s v="no"/>
    <n v="1"/>
    <n v="0"/>
    <n v="1"/>
    <s v="yes"/>
    <n v="12"/>
    <n v="0"/>
    <n v="59"/>
    <n v="0"/>
    <n v="50"/>
    <n v="50"/>
    <n v="2906"/>
    <n v="251.25"/>
    <n v="3015"/>
    <n v="15360"/>
    <m/>
  </r>
  <r>
    <n v="10053"/>
    <x v="3"/>
    <s v="Prairie Rose"/>
    <s v="11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059"/>
    <x v="3"/>
    <s v="Prairie Rose"/>
    <s v="112"/>
    <x v="0"/>
    <n v="10"/>
    <n v="4368"/>
    <n v="1159"/>
    <n v="29"/>
    <n v="5556"/>
    <n v="5527"/>
    <n v="555.6"/>
    <n v="552.70000000000005"/>
    <n v="28324"/>
    <n v="3611.4"/>
    <n v="0"/>
    <n v="0"/>
    <n v="0"/>
    <n v="3611.4"/>
    <n v="24712.6"/>
    <n v="24712.6"/>
    <n v="0"/>
    <s v="no"/>
    <n v="1"/>
    <n v="0"/>
    <n v="1"/>
    <s v="yes"/>
    <n v="9"/>
    <n v="0"/>
    <n v="133"/>
    <n v="0"/>
    <n v="29"/>
    <n v="29"/>
    <n v="1350"/>
    <n v="168"/>
    <n v="1512"/>
    <n v="7743"/>
    <m/>
  </r>
  <r>
    <n v="10087"/>
    <x v="3"/>
    <s v="Prairie Rose"/>
    <s v="112"/>
    <x v="0"/>
    <n v="4"/>
    <n v="2064"/>
    <n v="24"/>
    <n v="3"/>
    <n v="2091"/>
    <n v="2088"/>
    <n v="522.75"/>
    <n v="522"/>
    <n v="10683"/>
    <n v="1359.15"/>
    <n v="0"/>
    <n v="0"/>
    <n v="41.82"/>
    <n v="1400.97"/>
    <n v="9282.0300000000007"/>
    <n v="9282.0300000000007"/>
    <n v="0"/>
    <s v="no"/>
    <n v="1"/>
    <n v="0"/>
    <n v="1"/>
    <s v="yes"/>
    <n v="4"/>
    <n v="0"/>
    <n v="24"/>
    <n v="0"/>
    <n v="3"/>
    <n v="3"/>
    <n v="140"/>
    <n v="41.75"/>
    <n v="167"/>
    <n v="846"/>
    <m/>
  </r>
  <r>
    <n v="10157"/>
    <x v="3"/>
    <s v="Prairie Rose"/>
    <s v="112"/>
    <x v="4"/>
    <n v="10"/>
    <n v="2208"/>
    <n v="1372"/>
    <n v="51"/>
    <n v="3631"/>
    <n v="3580"/>
    <n v="363.1"/>
    <n v="358"/>
    <n v="18574"/>
    <n v="2360.15"/>
    <n v="0"/>
    <n v="0"/>
    <n v="72.62"/>
    <n v="2432.77"/>
    <n v="16141.23"/>
    <n v="16141.23"/>
    <n v="0"/>
    <s v="no"/>
    <n v="1"/>
    <n v="0"/>
    <n v="1"/>
    <s v="yes"/>
    <n v="7"/>
    <n v="0"/>
    <n v="65"/>
    <n v="0"/>
    <n v="14"/>
    <n v="14"/>
    <n v="793"/>
    <n v="124.5714"/>
    <n v="872"/>
    <n v="4492"/>
    <m/>
  </r>
  <r>
    <n v="10180"/>
    <x v="3"/>
    <s v="Prairie Rose"/>
    <s v="112"/>
    <x v="4"/>
    <n v="1"/>
    <n v="600"/>
    <n v="-104"/>
    <n v="4"/>
    <n v="500"/>
    <n v="496"/>
    <n v="500"/>
    <n v="496"/>
    <n v="2552"/>
    <n v="325"/>
    <n v="0"/>
    <n v="0"/>
    <n v="0"/>
    <n v="325"/>
    <n v="2227"/>
    <n v="2227"/>
    <n v="0"/>
    <s v="no"/>
    <n v="1"/>
    <n v="0"/>
    <n v="1"/>
    <s v="yes"/>
    <n v="1"/>
    <n v="0"/>
    <n v="5"/>
    <n v="0"/>
    <n v="4"/>
    <n v="4"/>
    <n v="364"/>
    <n v="373"/>
    <n v="373"/>
    <n v="1906"/>
    <m/>
  </r>
  <r>
    <n v="10235"/>
    <x v="3"/>
    <s v="Prairie Rose"/>
    <s v="112"/>
    <x v="3"/>
    <n v="3"/>
    <n v="1140"/>
    <n v="337"/>
    <n v="5"/>
    <n v="1482"/>
    <n v="1477"/>
    <n v="494"/>
    <n v="492.3"/>
    <n v="7537"/>
    <n v="963.3"/>
    <n v="0"/>
    <n v="0"/>
    <n v="0"/>
    <n v="963.3"/>
    <n v="6573.7"/>
    <n v="6573.7"/>
    <n v="0"/>
    <s v="no"/>
    <n v="1"/>
    <n v="0"/>
    <n v="1"/>
    <s v="yes"/>
    <n v="1"/>
    <n v="0"/>
    <n v="38"/>
    <n v="0"/>
    <n v="5"/>
    <n v="5"/>
    <n v="408"/>
    <n v="451"/>
    <n v="451"/>
    <n v="2295"/>
    <m/>
  </r>
  <r>
    <n v="10259"/>
    <x v="3"/>
    <s v="Prairie Rose"/>
    <s v="112"/>
    <x v="6"/>
    <n v="7"/>
    <n v="732"/>
    <n v="1036"/>
    <n v="67"/>
    <n v="1835"/>
    <n v="1768"/>
    <n v="262.1429"/>
    <n v="252.6"/>
    <n v="9359"/>
    <n v="1192.75"/>
    <n v="0"/>
    <n v="0"/>
    <n v="36.700000000000003"/>
    <n v="1229.45"/>
    <n v="8129.55"/>
    <n v="8129.55"/>
    <n v="0"/>
    <s v="no"/>
    <n v="1"/>
    <n v="0"/>
    <n v="1"/>
    <s v="yes"/>
    <n v="5"/>
    <n v="0"/>
    <n v="56"/>
    <n v="0"/>
    <n v="10"/>
    <n v="10"/>
    <n v="471"/>
    <n v="107.4"/>
    <n v="537"/>
    <n v="2732"/>
    <m/>
  </r>
  <r>
    <n v="10266"/>
    <x v="3"/>
    <s v="Prairie Rose"/>
    <s v="112"/>
    <x v="0"/>
    <n v="6"/>
    <n v="936"/>
    <n v="1423"/>
    <n v="8"/>
    <n v="2367"/>
    <n v="2359"/>
    <n v="394.5"/>
    <n v="393.2"/>
    <n v="12070"/>
    <n v="1538.55"/>
    <n v="0"/>
    <n v="0"/>
    <n v="0"/>
    <n v="1538.55"/>
    <n v="10531.45"/>
    <n v="10531.45"/>
    <n v="0"/>
    <s v="no"/>
    <n v="1"/>
    <n v="0"/>
    <n v="1"/>
    <s v="yes"/>
    <n v="5"/>
    <n v="0"/>
    <n v="111"/>
    <n v="0"/>
    <n v="10"/>
    <n v="10"/>
    <n v="866"/>
    <n v="197.4"/>
    <n v="987"/>
    <n v="5040"/>
    <m/>
  </r>
  <r>
    <n v="10294"/>
    <x v="3"/>
    <s v="Prairie Rose"/>
    <s v="112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301"/>
    <x v="3"/>
    <s v="Prairie Rose"/>
    <s v="112"/>
    <x v="0"/>
    <n v="2"/>
    <n v="0"/>
    <n v="402"/>
    <n v="2"/>
    <n v="404"/>
    <n v="402"/>
    <n v="202"/>
    <n v="201"/>
    <n v="2053"/>
    <n v="262.60000000000002"/>
    <n v="0"/>
    <n v="0"/>
    <n v="0"/>
    <n v="262.60000000000002"/>
    <n v="1790.4"/>
    <n v="1790.4"/>
    <n v="0"/>
    <s v="no"/>
    <n v="1"/>
    <n v="0"/>
    <n v="1"/>
    <s v="yes"/>
    <n v="1"/>
    <n v="0"/>
    <n v="28"/>
    <n v="0"/>
    <n v="2"/>
    <n v="2"/>
    <n v="88"/>
    <n v="118"/>
    <n v="118"/>
    <n v="601"/>
    <m/>
  </r>
  <r>
    <n v="10317"/>
    <x v="3"/>
    <s v="Prairie Rose"/>
    <s v="112"/>
    <x v="0"/>
    <n v="11"/>
    <n v="3756"/>
    <n v="3042"/>
    <n v="69"/>
    <n v="6867"/>
    <n v="6798"/>
    <n v="624.27269999999999"/>
    <n v="618"/>
    <n v="35225"/>
    <n v="4463.55"/>
    <n v="0"/>
    <n v="0"/>
    <n v="137.34"/>
    <n v="4600.8900000000003"/>
    <n v="30624.11"/>
    <n v="30624.11"/>
    <n v="0"/>
    <s v="no"/>
    <n v="1"/>
    <n v="0"/>
    <n v="1"/>
    <s v="yes"/>
    <n v="11"/>
    <n v="0"/>
    <n v="225"/>
    <n v="0"/>
    <n v="40"/>
    <n v="40"/>
    <n v="1990"/>
    <n v="205"/>
    <n v="2255"/>
    <n v="11530"/>
    <m/>
  </r>
  <r>
    <n v="10319"/>
    <x v="3"/>
    <s v="Prairie Rose"/>
    <s v="112"/>
    <x v="6"/>
    <n v="8"/>
    <n v="1800"/>
    <n v="1116"/>
    <n v="51"/>
    <n v="2967"/>
    <n v="2916"/>
    <n v="370.875"/>
    <n v="364.5"/>
    <n v="15162"/>
    <n v="1928.55"/>
    <n v="0"/>
    <n v="0"/>
    <n v="59.34"/>
    <n v="1987.89"/>
    <n v="13174.11"/>
    <n v="13174.11"/>
    <n v="0"/>
    <s v="no"/>
    <n v="1"/>
    <n v="0"/>
    <n v="1"/>
    <s v="yes"/>
    <n v="5"/>
    <n v="0"/>
    <n v="111"/>
    <n v="0"/>
    <n v="34"/>
    <n v="34"/>
    <n v="424"/>
    <n v="113.8"/>
    <n v="569"/>
    <n v="2949"/>
    <m/>
  </r>
  <r>
    <n v="10339"/>
    <x v="3"/>
    <s v="Prairie Rose"/>
    <s v="112"/>
    <x v="5"/>
    <n v="10"/>
    <n v="2052"/>
    <n v="744"/>
    <n v="61"/>
    <n v="2857"/>
    <n v="2796"/>
    <n v="285.7"/>
    <n v="279.60000000000002"/>
    <n v="14608"/>
    <n v="1857.05"/>
    <n v="0"/>
    <n v="0"/>
    <n v="0"/>
    <n v="1857.05"/>
    <n v="12750.95"/>
    <n v="12750.95"/>
    <n v="0"/>
    <s v="no"/>
    <n v="1"/>
    <n v="0"/>
    <n v="1"/>
    <s v="yes"/>
    <n v="10"/>
    <n v="0"/>
    <n v="98"/>
    <n v="0"/>
    <n v="40"/>
    <n v="40"/>
    <n v="767"/>
    <n v="90.5"/>
    <n v="905"/>
    <n v="4622"/>
    <m/>
  </r>
  <r>
    <n v="10351"/>
    <x v="3"/>
    <s v="Prairie Rose"/>
    <s v="112"/>
    <x v="6"/>
    <n v="10"/>
    <n v="1884"/>
    <n v="1761"/>
    <n v="57"/>
    <n v="3702"/>
    <n v="3645"/>
    <n v="370.2"/>
    <n v="364.5"/>
    <n v="18918"/>
    <n v="2406.3000000000002"/>
    <n v="0"/>
    <n v="0"/>
    <n v="0"/>
    <n v="2406.3000000000002"/>
    <n v="16511.7"/>
    <n v="16511.7"/>
    <n v="0"/>
    <s v="no"/>
    <n v="1"/>
    <n v="0"/>
    <n v="1"/>
    <s v="yes"/>
    <n v="8"/>
    <n v="0"/>
    <n v="133"/>
    <n v="0"/>
    <n v="34"/>
    <n v="34"/>
    <n v="799"/>
    <n v="120.75"/>
    <n v="966"/>
    <n v="4925"/>
    <m/>
  </r>
  <r>
    <n v="10352"/>
    <x v="3"/>
    <s v="Prairie Rose"/>
    <s v="112"/>
    <x v="4"/>
    <n v="5"/>
    <n v="948"/>
    <n v="673"/>
    <n v="31"/>
    <n v="1652"/>
    <n v="1621"/>
    <n v="330.4"/>
    <n v="324.2"/>
    <n v="8480"/>
    <n v="1073.8"/>
    <n v="0"/>
    <n v="0"/>
    <n v="0"/>
    <n v="1073.8"/>
    <n v="7406.2"/>
    <n v="7406.2"/>
    <n v="0"/>
    <s v="no"/>
    <n v="1"/>
    <n v="0"/>
    <n v="1"/>
    <s v="yes"/>
    <n v="3"/>
    <n v="0"/>
    <n v="24"/>
    <n v="0"/>
    <n v="17"/>
    <n v="17"/>
    <n v="255"/>
    <n v="98.666700000000006"/>
    <n v="296"/>
    <n v="1509"/>
    <m/>
  </r>
  <r>
    <n v="13631"/>
    <x v="3"/>
    <s v="Prairie Rose"/>
    <s v="112"/>
    <x v="1"/>
    <n v="2"/>
    <n v="0"/>
    <n v="195"/>
    <n v="5"/>
    <n v="200"/>
    <n v="195"/>
    <n v="100"/>
    <n v="97.5"/>
    <n v="1031"/>
    <n v="130"/>
    <n v="0"/>
    <n v="0"/>
    <n v="0"/>
    <n v="130"/>
    <n v="901"/>
    <n v="901"/>
    <n v="0"/>
    <s v="no"/>
    <n v="1"/>
    <n v="0"/>
    <n v="1"/>
    <s v="yes"/>
    <n v="1"/>
    <n v="0"/>
    <n v="23"/>
    <n v="0"/>
    <n v="5"/>
    <n v="5"/>
    <n v="107"/>
    <n v="135"/>
    <n v="135"/>
    <n v="692"/>
    <m/>
  </r>
  <r>
    <n v="83840"/>
    <x v="3"/>
    <s v="Prairie Rose"/>
    <s v="112"/>
    <x v="0"/>
    <n v="8"/>
    <n v="876"/>
    <n v="643"/>
    <n v="12"/>
    <n v="1531"/>
    <n v="1519"/>
    <n v="191.375"/>
    <n v="189.9"/>
    <n v="7819"/>
    <n v="995.15"/>
    <n v="0"/>
    <n v="0"/>
    <n v="30.62"/>
    <n v="1025.77"/>
    <n v="6793.23"/>
    <n v="6793.23"/>
    <n v="0"/>
    <s v="no"/>
    <n v="1"/>
    <n v="0"/>
    <n v="1"/>
    <s v="yes"/>
    <n v="4"/>
    <n v="0"/>
    <n v="52"/>
    <n v="0"/>
    <n v="12"/>
    <n v="12"/>
    <n v="170"/>
    <n v="58.5"/>
    <n v="234"/>
    <n v="1191"/>
    <m/>
  </r>
  <r>
    <n v="90112"/>
    <x v="3"/>
    <s v="Prairie Rose"/>
    <s v="112"/>
    <x v="0"/>
    <n v="3"/>
    <n v="564"/>
    <n v="800"/>
    <n v="9"/>
    <n v="1373"/>
    <n v="1364"/>
    <n v="457.66669999999999"/>
    <n v="454.7"/>
    <n v="7043"/>
    <n v="892.45"/>
    <n v="0"/>
    <n v="0"/>
    <n v="-892.45"/>
    <n v="0"/>
    <n v="7043"/>
    <n v="5043"/>
    <n v="2000"/>
    <s v="yes"/>
    <n v="1"/>
    <n v="0"/>
    <n v="1"/>
    <s v="yes"/>
    <n v="3"/>
    <n v="0"/>
    <n v="56"/>
    <n v="0"/>
    <n v="2"/>
    <n v="2"/>
    <n v="379"/>
    <n v="145.66669999999999"/>
    <n v="437"/>
    <n v="2239"/>
    <m/>
  </r>
  <r>
    <n v="40702"/>
    <x v="4"/>
    <s v="Quarry"/>
    <s v="491"/>
    <x v="0"/>
    <n v="11"/>
    <n v="2844"/>
    <n v="586"/>
    <n v="1"/>
    <n v="3431"/>
    <n v="3430"/>
    <n v="311.90910000000002"/>
    <n v="311.8"/>
    <n v="17531"/>
    <n v="2230.15"/>
    <n v="0"/>
    <n v="0"/>
    <n v="68.62"/>
    <n v="2298.77"/>
    <n v="15232.23"/>
    <n v="15232.23"/>
    <n v="0"/>
    <s v="no"/>
    <n v="1"/>
    <n v="0"/>
    <n v="1"/>
    <s v="yes"/>
    <n v="7"/>
    <n v="0"/>
    <n v="35"/>
    <n v="0"/>
    <n v="1"/>
    <n v="1"/>
    <n v="329"/>
    <n v="52.142899999999997"/>
    <n v="365"/>
    <n v="1876"/>
    <m/>
  </r>
  <r>
    <n v="41205"/>
    <x v="4"/>
    <s v="Quarry"/>
    <s v="491"/>
    <x v="6"/>
    <n v="10"/>
    <n v="1656"/>
    <n v="792"/>
    <n v="25"/>
    <n v="2473"/>
    <n v="2448"/>
    <n v="247.3"/>
    <n v="244.8"/>
    <n v="12650"/>
    <n v="1607.45"/>
    <n v="0"/>
    <n v="0"/>
    <n v="0"/>
    <n v="1607.45"/>
    <n v="11042.55"/>
    <n v="11042.55"/>
    <n v="0"/>
    <s v="no"/>
    <n v="1"/>
    <n v="0"/>
    <n v="1"/>
    <s v="yes"/>
    <n v="9"/>
    <n v="0"/>
    <n v="98"/>
    <n v="0"/>
    <n v="25"/>
    <n v="25"/>
    <n v="1106"/>
    <n v="136.5556"/>
    <n v="1229"/>
    <n v="6277"/>
    <m/>
  </r>
  <r>
    <n v="44224"/>
    <x v="4"/>
    <s v="Quarry"/>
    <s v="491"/>
    <x v="3"/>
    <n v="6"/>
    <n v="1968"/>
    <n v="437"/>
    <n v="0"/>
    <n v="2405"/>
    <n v="2405"/>
    <n v="400.83330000000001"/>
    <n v="400.8"/>
    <n v="12327"/>
    <n v="1563.25"/>
    <n v="0"/>
    <n v="0"/>
    <n v="48.1"/>
    <n v="1611.35"/>
    <n v="10715.65"/>
    <n v="10715.65"/>
    <n v="0"/>
    <s v="no"/>
    <n v="1"/>
    <n v="0"/>
    <n v="1"/>
    <s v="yes"/>
    <n v="2"/>
    <n v="0"/>
    <n v="4"/>
    <n v="0"/>
    <n v="0"/>
    <n v="0"/>
    <n v="127"/>
    <n v="65.5"/>
    <n v="131"/>
    <n v="666"/>
    <m/>
  </r>
  <r>
    <n v="50725"/>
    <x v="4"/>
    <s v="Quarry"/>
    <s v="491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65693"/>
    <x v="4"/>
    <s v="Quarry"/>
    <s v="491"/>
    <x v="0"/>
    <n v="2"/>
    <n v="252"/>
    <n v="21"/>
    <n v="2"/>
    <n v="275"/>
    <n v="273"/>
    <n v="137.5"/>
    <n v="136.5"/>
    <n v="1402"/>
    <n v="178.75"/>
    <n v="0"/>
    <n v="0"/>
    <n v="0"/>
    <n v="178.75"/>
    <n v="1223.25"/>
    <n v="1223.25"/>
    <n v="0"/>
    <s v="no"/>
    <n v="1"/>
    <n v="0"/>
    <n v="1"/>
    <s v="yes"/>
    <n v="1"/>
    <n v="0"/>
    <n v="5"/>
    <n v="0"/>
    <n v="1"/>
    <n v="1"/>
    <n v="136"/>
    <n v="142"/>
    <n v="142"/>
    <n v="726"/>
    <m/>
  </r>
  <r>
    <n v="90491"/>
    <x v="4"/>
    <s v="Quarry"/>
    <s v="491"/>
    <x v="0"/>
    <n v="1"/>
    <n v="504"/>
    <n v="2159"/>
    <n v="21"/>
    <n v="2684"/>
    <n v="2663"/>
    <n v="2684"/>
    <n v="2663"/>
    <n v="13704"/>
    <n v="1744.6"/>
    <n v="0"/>
    <n v="0"/>
    <n v="-1744.6"/>
    <n v="0"/>
    <n v="13704"/>
    <n v="6287"/>
    <n v="7417"/>
    <s v="yes"/>
    <n v="1"/>
    <n v="0"/>
    <n v="1"/>
    <s v="yes"/>
    <n v="1"/>
    <n v="0"/>
    <n v="48"/>
    <n v="0"/>
    <n v="21"/>
    <n v="21"/>
    <n v="1158"/>
    <n v="1227"/>
    <n v="1227"/>
    <n v="6287"/>
    <m/>
  </r>
  <r>
    <n v="46114"/>
    <x v="4"/>
    <s v="Redfield"/>
    <s v="413"/>
    <x v="0"/>
    <n v="8"/>
    <n v="1596"/>
    <n v="242"/>
    <n v="1"/>
    <n v="1839"/>
    <n v="1838"/>
    <n v="229.875"/>
    <n v="229.8"/>
    <n v="9461"/>
    <n v="1195.3499999999999"/>
    <n v="0"/>
    <n v="0"/>
    <n v="36.78"/>
    <n v="1232.1300000000001"/>
    <n v="8228.8700000000008"/>
    <n v="8228.8700000000008"/>
    <n v="0"/>
    <s v="no"/>
    <n v="1"/>
    <n v="0"/>
    <n v="1"/>
    <s v="yes"/>
    <n v="5"/>
    <n v="0"/>
    <n v="21"/>
    <n v="0"/>
    <n v="1"/>
    <n v="1"/>
    <n v="214"/>
    <n v="47.2"/>
    <n v="236"/>
    <n v="1212"/>
    <m/>
  </r>
  <r>
    <n v="46141"/>
    <x v="4"/>
    <s v="Redfield"/>
    <s v="413"/>
    <x v="0"/>
    <n v="10"/>
    <n v="2508"/>
    <n v="167"/>
    <n v="4"/>
    <n v="2679"/>
    <n v="2675"/>
    <n v="267.89999999999998"/>
    <n v="267.5"/>
    <n v="13837"/>
    <n v="1741.35"/>
    <n v="0"/>
    <n v="0"/>
    <n v="53.58"/>
    <n v="1794.93"/>
    <n v="12042.07"/>
    <n v="12042.07"/>
    <n v="0"/>
    <s v="no"/>
    <n v="1"/>
    <n v="0"/>
    <n v="1"/>
    <s v="yes"/>
    <n v="5"/>
    <n v="0"/>
    <n v="43"/>
    <n v="0"/>
    <n v="4"/>
    <n v="4"/>
    <n v="480"/>
    <n v="105.4"/>
    <n v="527"/>
    <n v="2707"/>
    <m/>
  </r>
  <r>
    <n v="46411"/>
    <x v="4"/>
    <s v="Redfield"/>
    <s v="413"/>
    <x v="0"/>
    <n v="4"/>
    <n v="420"/>
    <n v="280"/>
    <n v="0"/>
    <n v="700"/>
    <n v="700"/>
    <n v="175"/>
    <n v="175"/>
    <n v="3580"/>
    <n v="455"/>
    <n v="0"/>
    <n v="0"/>
    <n v="14"/>
    <n v="469"/>
    <n v="3111"/>
    <n v="3111"/>
    <n v="0"/>
    <s v="no"/>
    <n v="1"/>
    <n v="0"/>
    <n v="1"/>
    <s v="yes"/>
    <n v="2"/>
    <n v="0"/>
    <n v="0"/>
    <n v="0"/>
    <n v="0"/>
    <n v="0"/>
    <n v="63"/>
    <n v="31.5"/>
    <n v="63"/>
    <n v="319"/>
    <m/>
  </r>
  <r>
    <n v="90413"/>
    <x v="4"/>
    <s v="Redfield"/>
    <s v="413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713"/>
    <x v="6"/>
    <s v="Red Lake Falls"/>
    <s v="264"/>
    <x v="3"/>
    <n v="2"/>
    <n v="192"/>
    <n v="16"/>
    <n v="0"/>
    <n v="208"/>
    <n v="208"/>
    <n v="104"/>
    <n v="104"/>
    <n v="1052"/>
    <n v="135.19999999999999"/>
    <n v="0"/>
    <n v="0"/>
    <n v="4.16"/>
    <n v="139.36000000000001"/>
    <n v="912.64"/>
    <n v="912.64"/>
    <n v="0"/>
    <s v="no"/>
    <n v="1"/>
    <n v="0"/>
    <n v="1"/>
    <s v="yes"/>
    <n v="0"/>
    <n v="0"/>
    <n v="0"/>
    <n v="0"/>
    <n v="0"/>
    <n v="0"/>
    <n v="0"/>
    <n v="0"/>
    <n v="0"/>
    <n v="0"/>
    <m/>
  </r>
  <r>
    <n v="20906"/>
    <x v="6"/>
    <s v="Red Lake Falls"/>
    <s v="264"/>
    <x v="6"/>
    <n v="5"/>
    <n v="780"/>
    <n v="-35"/>
    <n v="0"/>
    <n v="745"/>
    <n v="745"/>
    <n v="149"/>
    <n v="149"/>
    <n v="3795"/>
    <n v="484.25"/>
    <n v="0"/>
    <n v="0"/>
    <n v="14.9"/>
    <n v="499.15"/>
    <n v="3295.85"/>
    <n v="3295.85"/>
    <n v="0"/>
    <s v="no"/>
    <n v="1"/>
    <n v="0"/>
    <n v="1"/>
    <s v="yes"/>
    <n v="5"/>
    <n v="0"/>
    <n v="38"/>
    <n v="0"/>
    <n v="0"/>
    <n v="0"/>
    <n v="92"/>
    <n v="26"/>
    <n v="130"/>
    <n v="669"/>
    <m/>
  </r>
  <r>
    <n v="30705"/>
    <x v="6"/>
    <s v="Red Lake Falls"/>
    <s v="264"/>
    <x v="0"/>
    <n v="9"/>
    <n v="1800"/>
    <n v="135"/>
    <n v="19"/>
    <n v="1954"/>
    <n v="1935"/>
    <n v="217.11109999999999"/>
    <n v="215"/>
    <n v="9936"/>
    <n v="1270.0999999999999"/>
    <n v="0"/>
    <n v="0"/>
    <n v="39.08"/>
    <n v="1309.18"/>
    <n v="8626.82"/>
    <n v="8626.82"/>
    <n v="0"/>
    <s v="no"/>
    <n v="1"/>
    <n v="0"/>
    <n v="1"/>
    <s v="yes"/>
    <n v="8"/>
    <n v="0"/>
    <n v="30"/>
    <n v="0"/>
    <n v="19"/>
    <n v="19"/>
    <n v="292"/>
    <n v="42.625"/>
    <n v="341"/>
    <n v="1729"/>
    <m/>
  </r>
  <r>
    <n v="90264"/>
    <x v="6"/>
    <s v="Red Lake Falls"/>
    <s v="26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017"/>
    <x v="2"/>
    <s v="Red River Valley"/>
    <s v="295"/>
    <x v="0"/>
    <n v="5"/>
    <n v="1260"/>
    <n v="747"/>
    <n v="20"/>
    <n v="2027"/>
    <n v="2007"/>
    <n v="405.4"/>
    <n v="401.4"/>
    <n v="10514"/>
    <n v="1317.55"/>
    <n v="0"/>
    <n v="0"/>
    <n v="0"/>
    <n v="1317.55"/>
    <n v="9196.4500000000007"/>
    <n v="9196.4500000000007"/>
    <n v="0"/>
    <s v="no"/>
    <n v="1"/>
    <n v="0"/>
    <n v="1"/>
    <s v="yes"/>
    <n v="4"/>
    <n v="0"/>
    <n v="18"/>
    <n v="0"/>
    <n v="9"/>
    <n v="9"/>
    <n v="414"/>
    <n v="110.25"/>
    <n v="441"/>
    <n v="2277"/>
    <m/>
  </r>
  <r>
    <n v="30040"/>
    <x v="2"/>
    <s v="Red River Valley"/>
    <s v="295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056"/>
    <x v="2"/>
    <s v="Red River Valley"/>
    <s v="295"/>
    <x v="1"/>
    <n v="4"/>
    <n v="1128"/>
    <n v="516"/>
    <n v="17"/>
    <n v="1661"/>
    <n v="1644"/>
    <n v="415.25"/>
    <n v="411"/>
    <n v="8457"/>
    <n v="1079.6500000000001"/>
    <n v="0"/>
    <n v="0"/>
    <n v="33.22"/>
    <n v="1112.8699999999999"/>
    <n v="7344.13"/>
    <n v="7344.13"/>
    <n v="0"/>
    <s v="no"/>
    <n v="1"/>
    <n v="0"/>
    <n v="1"/>
    <s v="yes"/>
    <n v="3"/>
    <n v="0"/>
    <n v="16"/>
    <n v="0"/>
    <n v="7"/>
    <n v="7"/>
    <n v="625"/>
    <n v="216"/>
    <n v="648"/>
    <n v="3310"/>
    <m/>
  </r>
  <r>
    <n v="30133"/>
    <x v="2"/>
    <s v="Red River Valley"/>
    <s v="295"/>
    <x v="0"/>
    <n v="15"/>
    <n v="3660"/>
    <n v="1773"/>
    <n v="51"/>
    <n v="5484"/>
    <n v="5433"/>
    <n v="365.6"/>
    <n v="362.2"/>
    <n v="28082"/>
    <n v="3564.6"/>
    <n v="0"/>
    <n v="0"/>
    <n v="0"/>
    <n v="3564.6"/>
    <n v="24517.4"/>
    <n v="24517.4"/>
    <n v="0"/>
    <s v="no"/>
    <n v="1"/>
    <n v="0"/>
    <n v="1"/>
    <s v="yes"/>
    <n v="14"/>
    <n v="0"/>
    <n v="52"/>
    <n v="0"/>
    <n v="51"/>
    <n v="51"/>
    <n v="2513"/>
    <n v="186.8571"/>
    <n v="2616"/>
    <n v="13420"/>
    <m/>
  </r>
  <r>
    <n v="30215"/>
    <x v="2"/>
    <s v="Red River Valley"/>
    <s v="295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279"/>
    <x v="2"/>
    <s v="Red River Valley"/>
    <s v="295"/>
    <x v="1"/>
    <n v="2"/>
    <n v="504"/>
    <n v="130"/>
    <n v="0"/>
    <n v="634"/>
    <n v="634"/>
    <n v="317"/>
    <n v="317"/>
    <n v="3206"/>
    <n v="412.1"/>
    <n v="0"/>
    <n v="0"/>
    <n v="12.68"/>
    <n v="424.78"/>
    <n v="2781.22"/>
    <n v="2781.22"/>
    <n v="0"/>
    <s v="no"/>
    <n v="1"/>
    <n v="0"/>
    <n v="1"/>
    <s v="yes"/>
    <n v="1"/>
    <n v="0"/>
    <n v="0"/>
    <n v="0"/>
    <n v="0"/>
    <n v="0"/>
    <n v="104"/>
    <n v="104"/>
    <n v="104"/>
    <n v="528"/>
    <m/>
  </r>
  <r>
    <n v="30305"/>
    <x v="2"/>
    <s v="Red River Valley"/>
    <s v="295"/>
    <x v="0"/>
    <n v="5"/>
    <n v="696"/>
    <n v="136"/>
    <n v="5"/>
    <n v="837"/>
    <n v="832"/>
    <n v="167.4"/>
    <n v="166.4"/>
    <n v="4287"/>
    <n v="544.04999999999995"/>
    <n v="0"/>
    <n v="0"/>
    <n v="0"/>
    <n v="544.04999999999995"/>
    <n v="3742.95"/>
    <n v="3742.95"/>
    <n v="0"/>
    <s v="no"/>
    <n v="1"/>
    <n v="0"/>
    <n v="1"/>
    <s v="yes"/>
    <n v="4"/>
    <n v="0"/>
    <n v="4"/>
    <n v="0"/>
    <n v="5"/>
    <n v="5"/>
    <n v="357"/>
    <n v="91.5"/>
    <n v="366"/>
    <n v="1879"/>
    <m/>
  </r>
  <r>
    <n v="30315"/>
    <x v="2"/>
    <s v="Red River Valley"/>
    <s v="295"/>
    <x v="3"/>
    <n v="5"/>
    <n v="2100"/>
    <n v="1189"/>
    <n v="16"/>
    <n v="3305"/>
    <n v="3289"/>
    <n v="661"/>
    <n v="657.8"/>
    <n v="16812"/>
    <n v="2148.25"/>
    <n v="0"/>
    <n v="0"/>
    <n v="66.099999999999994"/>
    <n v="2214.35"/>
    <n v="14597.65"/>
    <n v="14597.65"/>
    <n v="0"/>
    <s v="no"/>
    <n v="1"/>
    <n v="0"/>
    <n v="1"/>
    <s v="yes"/>
    <n v="5"/>
    <n v="0"/>
    <n v="68"/>
    <n v="0"/>
    <n v="16"/>
    <n v="16"/>
    <n v="724"/>
    <n v="161.6"/>
    <n v="808"/>
    <n v="4133"/>
    <m/>
  </r>
  <r>
    <n v="30320"/>
    <x v="2"/>
    <s v="Red River Valley"/>
    <s v="295"/>
    <x v="3"/>
    <n v="4"/>
    <n v="3492"/>
    <n v="1092"/>
    <n v="16"/>
    <n v="4600"/>
    <n v="4584"/>
    <n v="1150"/>
    <n v="1146"/>
    <n v="23376"/>
    <n v="2990"/>
    <n v="0"/>
    <n v="0"/>
    <n v="92"/>
    <n v="3082"/>
    <n v="20294"/>
    <n v="20294"/>
    <n v="0"/>
    <s v="no"/>
    <n v="1"/>
    <n v="0"/>
    <n v="1"/>
    <s v="yes"/>
    <n v="4"/>
    <n v="0"/>
    <n v="29"/>
    <n v="0"/>
    <n v="4"/>
    <n v="4"/>
    <n v="848"/>
    <n v="220.25"/>
    <n v="881"/>
    <n v="4494"/>
    <m/>
  </r>
  <r>
    <n v="30416"/>
    <x v="2"/>
    <s v="Red River Valley"/>
    <s v="295"/>
    <x v="0"/>
    <n v="23"/>
    <n v="6036"/>
    <n v="4659"/>
    <n v="75"/>
    <n v="10770"/>
    <n v="10695"/>
    <n v="468.26089999999999"/>
    <n v="465"/>
    <n v="55320"/>
    <n v="7000.5"/>
    <n v="0"/>
    <n v="0"/>
    <n v="215.4"/>
    <n v="7215.9"/>
    <n v="48104.1"/>
    <n v="19142"/>
    <n v="28962.1"/>
    <s v="yes"/>
    <n v="1"/>
    <n v="0"/>
    <n v="1"/>
    <s v="yes"/>
    <n v="19"/>
    <n v="0"/>
    <n v="182"/>
    <n v="0"/>
    <n v="71"/>
    <n v="71"/>
    <n v="3481"/>
    <n v="196.52629999999999"/>
    <n v="3734"/>
    <n v="19142"/>
    <m/>
  </r>
  <r>
    <n v="30555"/>
    <x v="2"/>
    <s v="Red River Valley"/>
    <s v="295"/>
    <x v="3"/>
    <n v="9"/>
    <n v="2820"/>
    <n v="1643"/>
    <n v="37"/>
    <n v="4500"/>
    <n v="4463"/>
    <n v="500"/>
    <n v="495.9"/>
    <n v="22954"/>
    <n v="2925"/>
    <n v="0"/>
    <n v="0"/>
    <n v="90"/>
    <n v="3015"/>
    <n v="19939"/>
    <n v="19939"/>
    <n v="0"/>
    <s v="no"/>
    <n v="1"/>
    <n v="0"/>
    <n v="1"/>
    <s v="yes"/>
    <n v="8"/>
    <n v="0"/>
    <n v="99"/>
    <n v="0"/>
    <n v="19"/>
    <n v="19"/>
    <n v="1326"/>
    <n v="180.5"/>
    <n v="1444"/>
    <n v="7373"/>
    <m/>
  </r>
  <r>
    <n v="30682"/>
    <x v="2"/>
    <s v="Red River Valley"/>
    <s v="295"/>
    <x v="4"/>
    <n v="7"/>
    <n v="1752"/>
    <n v="-62"/>
    <n v="12"/>
    <n v="1702"/>
    <n v="1690"/>
    <n v="243.1429"/>
    <n v="241.4"/>
    <n v="8732"/>
    <n v="1106.3"/>
    <n v="0"/>
    <n v="0"/>
    <n v="34.04"/>
    <n v="1140.3399999999999"/>
    <n v="7591.66"/>
    <n v="7591.66"/>
    <n v="0"/>
    <s v="no"/>
    <n v="1"/>
    <n v="0"/>
    <n v="1"/>
    <s v="yes"/>
    <n v="6"/>
    <n v="0"/>
    <n v="66"/>
    <n v="0"/>
    <n v="12"/>
    <n v="12"/>
    <n v="1010"/>
    <n v="181.33330000000001"/>
    <n v="1088"/>
    <n v="5590"/>
    <m/>
  </r>
  <r>
    <n v="30880"/>
    <x v="2"/>
    <s v="Red River Valley"/>
    <s v="295"/>
    <x v="4"/>
    <n v="8"/>
    <n v="3720"/>
    <n v="2725"/>
    <n v="28"/>
    <n v="6473"/>
    <n v="6445"/>
    <n v="809.125"/>
    <n v="805.6"/>
    <n v="33093"/>
    <n v="4207.45"/>
    <n v="0"/>
    <n v="0"/>
    <n v="129.46"/>
    <n v="4336.91"/>
    <n v="28756.09"/>
    <n v="28756.09"/>
    <n v="0"/>
    <s v="no"/>
    <n v="1"/>
    <n v="0"/>
    <n v="1"/>
    <s v="yes"/>
    <n v="6"/>
    <n v="0"/>
    <n v="58"/>
    <n v="0"/>
    <n v="16"/>
    <n v="16"/>
    <n v="1102"/>
    <n v="196"/>
    <n v="1176"/>
    <n v="6037"/>
    <m/>
  </r>
  <r>
    <n v="30892"/>
    <x v="2"/>
    <s v="Red River Valley"/>
    <s v="295"/>
    <x v="0"/>
    <n v="17"/>
    <n v="6312"/>
    <n v="1096"/>
    <n v="97"/>
    <n v="7505"/>
    <n v="7408"/>
    <n v="441.47059999999999"/>
    <n v="435.8"/>
    <n v="38322"/>
    <n v="4878.25"/>
    <n v="0"/>
    <n v="0"/>
    <n v="150.1"/>
    <n v="5028.3500000000004"/>
    <n v="33293.65"/>
    <n v="33293.65"/>
    <n v="0"/>
    <s v="no"/>
    <n v="1"/>
    <n v="0"/>
    <n v="1"/>
    <s v="yes"/>
    <n v="15"/>
    <n v="0"/>
    <n v="119"/>
    <n v="0"/>
    <n v="55"/>
    <n v="55"/>
    <n v="2476"/>
    <n v="176.66669999999999"/>
    <n v="2650"/>
    <n v="13545"/>
    <m/>
  </r>
  <r>
    <n v="30970"/>
    <x v="2"/>
    <s v="Red River Valley"/>
    <s v="295"/>
    <x v="0"/>
    <n v="11"/>
    <n v="6000"/>
    <n v="994"/>
    <n v="54"/>
    <n v="7048"/>
    <n v="6994"/>
    <n v="640.72730000000001"/>
    <n v="635.79999999999995"/>
    <n v="36069"/>
    <n v="4581.2"/>
    <n v="0"/>
    <n v="0"/>
    <n v="140.96"/>
    <n v="4722.16"/>
    <n v="31346.84"/>
    <n v="31346.84"/>
    <n v="0"/>
    <s v="no"/>
    <n v="1"/>
    <n v="0"/>
    <n v="1"/>
    <s v="yes"/>
    <n v="11"/>
    <n v="0"/>
    <n v="74"/>
    <n v="0"/>
    <n v="18"/>
    <n v="18"/>
    <n v="1820"/>
    <n v="173.81819999999999"/>
    <n v="1912"/>
    <n v="9762"/>
    <m/>
  </r>
  <r>
    <n v="31026"/>
    <x v="2"/>
    <s v="Red River Valley"/>
    <s v="295"/>
    <x v="6"/>
    <n v="6"/>
    <n v="6168"/>
    <n v="1541"/>
    <n v="78"/>
    <n v="7787"/>
    <n v="7709"/>
    <n v="1297.8333"/>
    <n v="1284.8"/>
    <n v="39788"/>
    <n v="5061.55"/>
    <n v="0"/>
    <n v="0"/>
    <n v="0"/>
    <n v="5061.55"/>
    <n v="34726.449999999997"/>
    <n v="34726.449999999997"/>
    <n v="0"/>
    <s v="no"/>
    <n v="1"/>
    <n v="0"/>
    <n v="1"/>
    <s v="yes"/>
    <n v="6"/>
    <n v="0"/>
    <n v="112"/>
    <n v="0"/>
    <n v="82"/>
    <n v="82"/>
    <n v="3341"/>
    <n v="589.16669999999999"/>
    <n v="3535"/>
    <n v="18088"/>
    <m/>
  </r>
  <r>
    <n v="31034"/>
    <x v="2"/>
    <s v="Red River Valley"/>
    <s v="295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3001"/>
    <x v="2"/>
    <s v="Red River Valley"/>
    <s v="295"/>
    <x v="0"/>
    <n v="7"/>
    <n v="4824"/>
    <n v="-2628"/>
    <n v="70"/>
    <n v="2266"/>
    <n v="2196"/>
    <n v="323.71429999999998"/>
    <n v="313.7"/>
    <n v="11590"/>
    <n v="1472.9"/>
    <n v="0"/>
    <n v="0"/>
    <n v="45.32"/>
    <n v="1518.22"/>
    <n v="10071.780000000001"/>
    <n v="10071.780000000001"/>
    <n v="0"/>
    <s v="no"/>
    <n v="1"/>
    <n v="0"/>
    <n v="1"/>
    <s v="yes"/>
    <n v="5"/>
    <n v="0"/>
    <n v="106"/>
    <n v="0"/>
    <n v="63"/>
    <n v="63"/>
    <n v="949"/>
    <n v="223.6"/>
    <n v="1118"/>
    <n v="5712"/>
    <m/>
  </r>
  <r>
    <n v="33003"/>
    <x v="2"/>
    <s v="Red River Valley"/>
    <s v="295"/>
    <x v="0"/>
    <n v="11"/>
    <n v="2400"/>
    <n v="773"/>
    <n v="75"/>
    <n v="3248"/>
    <n v="3173"/>
    <n v="295.27269999999999"/>
    <n v="288.5"/>
    <n v="16617"/>
    <n v="2111.1999999999998"/>
    <n v="0"/>
    <n v="0"/>
    <n v="64.959999999999994"/>
    <n v="2176.16"/>
    <n v="14440.84"/>
    <n v="14440.84"/>
    <n v="0"/>
    <s v="no"/>
    <n v="1"/>
    <n v="0"/>
    <n v="1"/>
    <s v="yes"/>
    <n v="11"/>
    <n v="0"/>
    <n v="188"/>
    <n v="0"/>
    <n v="69"/>
    <n v="69"/>
    <n v="1255"/>
    <n v="137.4545"/>
    <n v="1512"/>
    <n v="7721"/>
    <m/>
  </r>
  <r>
    <n v="33009"/>
    <x v="2"/>
    <s v="Red River Valley"/>
    <s v="295"/>
    <x v="5"/>
    <n v="8"/>
    <n v="2304"/>
    <n v="1621"/>
    <n v="50"/>
    <n v="3975"/>
    <n v="3925"/>
    <n v="496.875"/>
    <n v="490.6"/>
    <n v="20441"/>
    <n v="2583.75"/>
    <n v="0"/>
    <n v="0"/>
    <n v="79.5"/>
    <n v="2663.25"/>
    <n v="17777.75"/>
    <n v="17777.75"/>
    <n v="0"/>
    <s v="no"/>
    <n v="1"/>
    <n v="0"/>
    <n v="1"/>
    <s v="yes"/>
    <n v="8"/>
    <n v="0"/>
    <n v="189"/>
    <n v="0"/>
    <n v="50"/>
    <n v="50"/>
    <n v="1864"/>
    <n v="262.875"/>
    <n v="2103"/>
    <n v="10765"/>
    <m/>
  </r>
  <r>
    <n v="33020"/>
    <x v="2"/>
    <s v="Red River Valley"/>
    <s v="295"/>
    <x v="5"/>
    <n v="7"/>
    <n v="1932"/>
    <n v="643"/>
    <n v="18"/>
    <n v="2593"/>
    <n v="2575"/>
    <n v="370.42860000000002"/>
    <n v="367.9"/>
    <n v="13241"/>
    <n v="1685.45"/>
    <n v="0"/>
    <n v="0"/>
    <n v="0"/>
    <n v="1685.45"/>
    <n v="11555.55"/>
    <n v="11555.55"/>
    <n v="0"/>
    <s v="no"/>
    <n v="1"/>
    <n v="0"/>
    <n v="1"/>
    <s v="yes"/>
    <n v="7"/>
    <n v="0"/>
    <n v="54"/>
    <n v="0"/>
    <n v="18"/>
    <n v="18"/>
    <n v="1381"/>
    <n v="207.57140000000001"/>
    <n v="1453"/>
    <n v="7448"/>
    <m/>
  </r>
  <r>
    <n v="33023"/>
    <x v="2"/>
    <s v="Red River Valley"/>
    <s v="295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3028"/>
    <x v="2"/>
    <s v="Red River Valley"/>
    <s v="295"/>
    <x v="0"/>
    <n v="9"/>
    <n v="3264"/>
    <n v="1665"/>
    <n v="74"/>
    <n v="5003"/>
    <n v="4929"/>
    <n v="555.88890000000004"/>
    <n v="547.70000000000005"/>
    <n v="25566"/>
    <n v="3251.95"/>
    <n v="0"/>
    <n v="0"/>
    <n v="0"/>
    <n v="3251.95"/>
    <n v="22314.05"/>
    <n v="22314.05"/>
    <n v="0"/>
    <s v="no"/>
    <n v="1"/>
    <n v="0"/>
    <n v="1"/>
    <s v="yes"/>
    <n v="8"/>
    <n v="0"/>
    <n v="149"/>
    <n v="0"/>
    <n v="54"/>
    <n v="54"/>
    <n v="1749"/>
    <n v="244"/>
    <n v="1952"/>
    <n v="9977"/>
    <m/>
  </r>
  <r>
    <n v="33034"/>
    <x v="2"/>
    <s v="Red River Valley"/>
    <s v="295"/>
    <x v="4"/>
    <n v="6"/>
    <n v="1524"/>
    <n v="368"/>
    <n v="16"/>
    <n v="1908"/>
    <n v="1892"/>
    <n v="318"/>
    <n v="315.3"/>
    <n v="9774"/>
    <n v="1240.2"/>
    <n v="0"/>
    <n v="0"/>
    <n v="0"/>
    <n v="1240.2"/>
    <n v="8533.7999999999993"/>
    <n v="8533.7999999999993"/>
    <n v="0"/>
    <s v="no"/>
    <n v="1"/>
    <n v="0"/>
    <n v="1"/>
    <s v="yes"/>
    <n v="4"/>
    <n v="0"/>
    <n v="40"/>
    <n v="0"/>
    <n v="16"/>
    <n v="16"/>
    <n v="741"/>
    <n v="199.25"/>
    <n v="797"/>
    <n v="4086"/>
    <m/>
  </r>
  <r>
    <n v="34020"/>
    <x v="2"/>
    <s v="Red River Valley"/>
    <s v="295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295"/>
    <x v="2"/>
    <s v="Red River Valley"/>
    <s v="295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95"/>
    <x v="7"/>
    <s v="River's Edge"/>
    <s v="487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59"/>
    <x v="7"/>
    <s v="River's Edge"/>
    <s v="487"/>
    <x v="3"/>
    <n v="2"/>
    <n v="240"/>
    <n v="29"/>
    <n v="4"/>
    <n v="273"/>
    <n v="269"/>
    <n v="136.5"/>
    <n v="134.5"/>
    <n v="1426"/>
    <n v="177.45"/>
    <n v="0"/>
    <n v="0"/>
    <n v="5.46"/>
    <n v="182.91"/>
    <n v="1243.0899999999999"/>
    <n v="1243.0899999999999"/>
    <n v="0"/>
    <s v="no"/>
    <n v="1"/>
    <n v="0"/>
    <n v="1"/>
    <s v="yes"/>
    <n v="2"/>
    <n v="0"/>
    <n v="5"/>
    <n v="0"/>
    <n v="4"/>
    <n v="4"/>
    <n v="163"/>
    <n v="86"/>
    <n v="172"/>
    <n v="899"/>
    <m/>
  </r>
  <r>
    <n v="40724"/>
    <x v="7"/>
    <s v="River's Edge"/>
    <s v="487"/>
    <x v="4"/>
    <n v="11"/>
    <n v="3240"/>
    <n v="552"/>
    <n v="54"/>
    <n v="3846"/>
    <n v="3792"/>
    <n v="349.63639999999998"/>
    <n v="344.7"/>
    <n v="19633"/>
    <n v="2499.9"/>
    <n v="0"/>
    <n v="0"/>
    <n v="76.92"/>
    <n v="2576.8200000000002"/>
    <n v="17056.18"/>
    <n v="17056.18"/>
    <n v="0"/>
    <s v="no"/>
    <n v="1"/>
    <n v="0"/>
    <n v="1"/>
    <s v="yes"/>
    <n v="9"/>
    <n v="0"/>
    <n v="82"/>
    <n v="0"/>
    <n v="41"/>
    <n v="41"/>
    <n v="1607"/>
    <n v="192.22219999999999"/>
    <n v="1730"/>
    <n v="8867"/>
    <m/>
  </r>
  <r>
    <n v="40731"/>
    <x v="7"/>
    <s v="River's Edge"/>
    <s v="487"/>
    <x v="4"/>
    <n v="3"/>
    <n v="1260"/>
    <n v="525"/>
    <n v="0"/>
    <n v="1785"/>
    <n v="1785"/>
    <n v="595"/>
    <n v="595"/>
    <n v="9114"/>
    <n v="1160.25"/>
    <n v="0"/>
    <n v="0"/>
    <n v="35.700000000000003"/>
    <n v="1195.95"/>
    <n v="7918.05"/>
    <n v="7918.05"/>
    <n v="0"/>
    <s v="no"/>
    <n v="1"/>
    <n v="0"/>
    <n v="1"/>
    <s v="yes"/>
    <n v="3"/>
    <n v="0"/>
    <n v="34"/>
    <n v="0"/>
    <n v="0"/>
    <n v="0"/>
    <n v="358"/>
    <n v="130.66669999999999"/>
    <n v="392"/>
    <n v="2001"/>
    <m/>
  </r>
  <r>
    <n v="40743"/>
    <x v="7"/>
    <s v="River's Edge"/>
    <s v="487"/>
    <x v="4"/>
    <n v="9"/>
    <n v="996"/>
    <n v="0"/>
    <n v="1"/>
    <n v="997"/>
    <n v="996"/>
    <n v="110.7778"/>
    <n v="110.7"/>
    <n v="5081"/>
    <n v="648.04999999999995"/>
    <n v="0"/>
    <n v="0"/>
    <n v="19.940000000000001"/>
    <n v="667.99"/>
    <n v="4413.01"/>
    <n v="4413.01"/>
    <n v="0"/>
    <s v="no"/>
    <n v="1"/>
    <n v="0"/>
    <n v="1"/>
    <s v="yes"/>
    <n v="1"/>
    <n v="0"/>
    <n v="0"/>
    <n v="0"/>
    <n v="0"/>
    <n v="0"/>
    <n v="8"/>
    <n v="8"/>
    <n v="8"/>
    <n v="40"/>
    <m/>
  </r>
  <r>
    <n v="40903"/>
    <x v="7"/>
    <s v="River's Edge"/>
    <s v="487"/>
    <x v="4"/>
    <n v="8"/>
    <n v="2268"/>
    <n v="80"/>
    <n v="5"/>
    <n v="2353"/>
    <n v="2348"/>
    <n v="294.125"/>
    <n v="293.5"/>
    <n v="12047"/>
    <n v="1529.45"/>
    <n v="0"/>
    <n v="0"/>
    <n v="47.06"/>
    <n v="1576.51"/>
    <n v="10470.49"/>
    <n v="10470.49"/>
    <n v="0"/>
    <s v="no"/>
    <n v="1"/>
    <n v="0"/>
    <n v="1"/>
    <s v="yes"/>
    <n v="7"/>
    <n v="0"/>
    <n v="63"/>
    <n v="0"/>
    <n v="5"/>
    <n v="5"/>
    <n v="504"/>
    <n v="81.714299999999994"/>
    <n v="572"/>
    <n v="2951"/>
    <m/>
  </r>
  <r>
    <n v="40923"/>
    <x v="7"/>
    <s v="River's Edge"/>
    <s v="487"/>
    <x v="0"/>
    <n v="12"/>
    <n v="4632"/>
    <n v="753"/>
    <n v="54"/>
    <n v="5439"/>
    <n v="5385"/>
    <n v="453.25"/>
    <n v="448.8"/>
    <n v="27750"/>
    <n v="3535.35"/>
    <n v="0"/>
    <n v="0"/>
    <n v="0"/>
    <n v="3535.35"/>
    <n v="24214.65"/>
    <n v="24214.65"/>
    <n v="0"/>
    <s v="no"/>
    <n v="1"/>
    <n v="0"/>
    <n v="1"/>
    <s v="yes"/>
    <n v="11"/>
    <n v="0"/>
    <n v="152"/>
    <n v="0"/>
    <n v="18"/>
    <n v="18"/>
    <n v="1656"/>
    <n v="166"/>
    <n v="1826"/>
    <n v="9338"/>
    <m/>
  </r>
  <r>
    <n v="40931"/>
    <x v="7"/>
    <s v="River's Edge"/>
    <s v="487"/>
    <x v="3"/>
    <n v="3"/>
    <n v="1668"/>
    <n v="469"/>
    <n v="23"/>
    <n v="2160"/>
    <n v="2137"/>
    <n v="720"/>
    <n v="712.3"/>
    <n v="11016"/>
    <n v="1404"/>
    <n v="0"/>
    <n v="0"/>
    <n v="43.2"/>
    <n v="1447.2"/>
    <n v="9568.7999999999993"/>
    <n v="9568.7999999999993"/>
    <n v="0"/>
    <s v="no"/>
    <n v="1"/>
    <n v="0"/>
    <n v="1"/>
    <s v="yes"/>
    <n v="2"/>
    <n v="0"/>
    <n v="6"/>
    <n v="0"/>
    <n v="0"/>
    <n v="0"/>
    <n v="474"/>
    <n v="240"/>
    <n v="480"/>
    <n v="2442"/>
    <m/>
  </r>
  <r>
    <n v="40939"/>
    <x v="7"/>
    <s v="River's Edge"/>
    <s v="487"/>
    <x v="5"/>
    <n v="12"/>
    <n v="1680"/>
    <n v="1226"/>
    <n v="67"/>
    <n v="2973"/>
    <n v="2906"/>
    <n v="247.75"/>
    <n v="242.2"/>
    <n v="15214"/>
    <n v="1932.45"/>
    <n v="0"/>
    <n v="0"/>
    <n v="0"/>
    <n v="1932.45"/>
    <n v="13281.55"/>
    <n v="13281.55"/>
    <n v="0"/>
    <s v="no"/>
    <n v="1"/>
    <n v="0"/>
    <n v="1"/>
    <s v="yes"/>
    <n v="10"/>
    <n v="0"/>
    <n v="87"/>
    <n v="0"/>
    <n v="40"/>
    <n v="40"/>
    <n v="1422"/>
    <n v="154.9"/>
    <n v="1549"/>
    <n v="7941"/>
    <m/>
  </r>
  <r>
    <n v="41200"/>
    <x v="7"/>
    <s v="River's Edge"/>
    <s v="487"/>
    <x v="4"/>
    <n v="8"/>
    <n v="2064"/>
    <n v="645"/>
    <n v="102"/>
    <n v="2811"/>
    <n v="2709"/>
    <n v="351.375"/>
    <n v="338.6"/>
    <n v="14371"/>
    <n v="1827.15"/>
    <n v="0"/>
    <n v="0"/>
    <n v="56.22"/>
    <n v="1883.37"/>
    <n v="12487.63"/>
    <n v="12487.63"/>
    <n v="0"/>
    <s v="no"/>
    <n v="1"/>
    <n v="0"/>
    <n v="1"/>
    <s v="yes"/>
    <n v="7"/>
    <n v="0"/>
    <n v="84"/>
    <n v="0"/>
    <n v="71"/>
    <n v="71"/>
    <n v="1191"/>
    <n v="192.28569999999999"/>
    <n v="1346"/>
    <n v="6876"/>
    <m/>
  </r>
  <r>
    <n v="41207"/>
    <x v="7"/>
    <s v="River's Edge"/>
    <s v="487"/>
    <x v="6"/>
    <n v="15"/>
    <n v="3384"/>
    <n v="2339"/>
    <n v="138"/>
    <n v="5861"/>
    <n v="5723"/>
    <n v="390.73329999999999"/>
    <n v="381.5"/>
    <n v="29900"/>
    <n v="3809.65"/>
    <n v="0"/>
    <n v="0"/>
    <n v="117.22"/>
    <n v="3926.87"/>
    <n v="25973.13"/>
    <n v="25973.13"/>
    <n v="0"/>
    <s v="no"/>
    <n v="1"/>
    <n v="0"/>
    <n v="1"/>
    <s v="yes"/>
    <n v="14"/>
    <n v="0"/>
    <n v="159"/>
    <n v="0"/>
    <n v="65"/>
    <n v="65"/>
    <n v="2756"/>
    <n v="212.8571"/>
    <n v="2980"/>
    <n v="15199"/>
    <m/>
  </r>
  <r>
    <n v="41426"/>
    <x v="7"/>
    <s v="River's Edge"/>
    <s v="487"/>
    <x v="6"/>
    <n v="14"/>
    <n v="3504"/>
    <n v="2181"/>
    <n v="29"/>
    <n v="5714"/>
    <n v="5685"/>
    <n v="408.1429"/>
    <n v="406.1"/>
    <n v="29172"/>
    <n v="3714.1"/>
    <n v="0"/>
    <n v="0"/>
    <n v="0"/>
    <n v="3714.1"/>
    <n v="25457.9"/>
    <n v="25457.9"/>
    <n v="0"/>
    <s v="no"/>
    <n v="1"/>
    <n v="0"/>
    <n v="1"/>
    <s v="yes"/>
    <n v="11"/>
    <n v="0"/>
    <n v="16"/>
    <n v="0"/>
    <n v="25"/>
    <n v="25"/>
    <n v="2125"/>
    <n v="196.9091"/>
    <n v="2166"/>
    <n v="11085"/>
    <m/>
  </r>
  <r>
    <n v="41451"/>
    <x v="7"/>
    <s v="River's Edge"/>
    <s v="487"/>
    <x v="5"/>
    <n v="10"/>
    <n v="2304"/>
    <n v="375"/>
    <n v="33"/>
    <n v="2712"/>
    <n v="2679"/>
    <n v="271.2"/>
    <n v="267.89999999999998"/>
    <n v="13802"/>
    <n v="1762.8"/>
    <n v="0"/>
    <n v="0"/>
    <n v="0"/>
    <n v="1762.8"/>
    <n v="12039.2"/>
    <n v="12039.2"/>
    <n v="0"/>
    <s v="no"/>
    <n v="1"/>
    <n v="0"/>
    <n v="1"/>
    <s v="yes"/>
    <n v="8"/>
    <n v="0"/>
    <n v="55"/>
    <n v="0"/>
    <n v="33"/>
    <n v="33"/>
    <n v="738"/>
    <n v="103.25"/>
    <n v="826"/>
    <n v="4189"/>
    <m/>
  </r>
  <r>
    <n v="41454"/>
    <x v="7"/>
    <s v="River's Edge"/>
    <s v="487"/>
    <x v="6"/>
    <n v="11"/>
    <n v="2484"/>
    <n v="425"/>
    <n v="17"/>
    <n v="2926"/>
    <n v="2909"/>
    <n v="266"/>
    <n v="264.5"/>
    <n v="14939"/>
    <n v="1901.9"/>
    <n v="0"/>
    <n v="0"/>
    <n v="58.52"/>
    <n v="1960.42"/>
    <n v="12978.58"/>
    <n v="12978.58"/>
    <n v="0"/>
    <s v="no"/>
    <n v="1"/>
    <n v="0"/>
    <n v="1"/>
    <s v="yes"/>
    <n v="10"/>
    <n v="0"/>
    <n v="63"/>
    <n v="0"/>
    <n v="17"/>
    <n v="17"/>
    <n v="1056"/>
    <n v="113.6"/>
    <n v="1136"/>
    <n v="5824"/>
    <m/>
  </r>
  <r>
    <n v="41457"/>
    <x v="7"/>
    <s v="River's Edge"/>
    <s v="487"/>
    <x v="5"/>
    <n v="11"/>
    <n v="2040"/>
    <n v="779"/>
    <n v="15"/>
    <n v="2834"/>
    <n v="2819"/>
    <n v="257.63639999999998"/>
    <n v="256.3"/>
    <n v="14510"/>
    <n v="1842.1"/>
    <n v="0"/>
    <n v="0"/>
    <n v="56.68"/>
    <n v="1898.78"/>
    <n v="12611.22"/>
    <n v="12611.22"/>
    <n v="0"/>
    <s v="no"/>
    <n v="1"/>
    <n v="0"/>
    <n v="1"/>
    <s v="yes"/>
    <n v="10"/>
    <n v="0"/>
    <n v="104"/>
    <n v="0"/>
    <n v="14"/>
    <n v="14"/>
    <n v="1427"/>
    <n v="154.5"/>
    <n v="1545"/>
    <n v="7895"/>
    <m/>
  </r>
  <r>
    <n v="42115"/>
    <x v="7"/>
    <s v="River's Edge"/>
    <s v="487"/>
    <x v="6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2117"/>
    <x v="7"/>
    <s v="River's Edge"/>
    <s v="487"/>
    <x v="4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4209"/>
    <x v="7"/>
    <s v="River's Edge"/>
    <s v="487"/>
    <x v="5"/>
    <n v="8"/>
    <n v="540"/>
    <n v="796"/>
    <n v="19"/>
    <n v="1355"/>
    <n v="1336"/>
    <n v="169.375"/>
    <n v="167"/>
    <n v="6940"/>
    <n v="880.75"/>
    <n v="0"/>
    <n v="0"/>
    <n v="0"/>
    <n v="880.75"/>
    <n v="6059.25"/>
    <n v="6059.25"/>
    <n v="0"/>
    <s v="no"/>
    <n v="1"/>
    <n v="0"/>
    <n v="1"/>
    <s v="yes"/>
    <n v="4"/>
    <n v="0"/>
    <n v="10"/>
    <n v="0"/>
    <n v="19"/>
    <n v="19"/>
    <n v="342"/>
    <n v="92.75"/>
    <n v="371"/>
    <n v="1888"/>
    <m/>
  </r>
  <r>
    <n v="50565"/>
    <x v="7"/>
    <s v="River's Edge"/>
    <s v="487"/>
    <x v="3"/>
    <n v="2"/>
    <n v="0"/>
    <n v="116"/>
    <n v="0"/>
    <n v="116"/>
    <n v="116"/>
    <n v="58"/>
    <n v="58"/>
    <n v="593"/>
    <n v="75.400000000000006"/>
    <n v="0"/>
    <n v="0"/>
    <n v="2.3199999999999998"/>
    <n v="77.72"/>
    <n v="515.28"/>
    <n v="515.28"/>
    <n v="0"/>
    <s v="no"/>
    <n v="1"/>
    <n v="0"/>
    <n v="1"/>
    <s v="yes"/>
    <n v="2"/>
    <n v="0"/>
    <n v="0"/>
    <n v="0"/>
    <n v="0"/>
    <n v="0"/>
    <n v="85"/>
    <n v="42.5"/>
    <n v="85"/>
    <n v="432"/>
    <m/>
  </r>
  <r>
    <n v="50582"/>
    <x v="7"/>
    <s v="River's Edge"/>
    <s v="487"/>
    <x v="2"/>
    <n v="2"/>
    <n v="312"/>
    <n v="39"/>
    <n v="0"/>
    <n v="351"/>
    <n v="351"/>
    <n v="175.5"/>
    <n v="175.5"/>
    <n v="1792"/>
    <n v="228.15"/>
    <n v="0"/>
    <n v="0"/>
    <n v="7.02"/>
    <n v="235.17"/>
    <n v="1556.83"/>
    <n v="1556.83"/>
    <n v="0"/>
    <s v="no"/>
    <n v="1"/>
    <n v="0"/>
    <n v="1"/>
    <s v="yes"/>
    <n v="1"/>
    <n v="0"/>
    <n v="7"/>
    <n v="0"/>
    <n v="0"/>
    <n v="0"/>
    <n v="46"/>
    <n v="53"/>
    <n v="53"/>
    <n v="271"/>
    <m/>
  </r>
  <r>
    <n v="50622"/>
    <x v="7"/>
    <s v="River's Edge"/>
    <s v="487"/>
    <x v="2"/>
    <n v="3"/>
    <n v="780"/>
    <n v="-11"/>
    <n v="15"/>
    <n v="784"/>
    <n v="769"/>
    <n v="261.33330000000001"/>
    <n v="256.3"/>
    <n v="4028"/>
    <n v="509.6"/>
    <n v="0"/>
    <n v="0"/>
    <n v="15.68"/>
    <n v="525.28"/>
    <n v="3502.72"/>
    <n v="3502.72"/>
    <n v="0"/>
    <s v="no"/>
    <n v="1"/>
    <n v="0"/>
    <n v="1"/>
    <s v="yes"/>
    <n v="3"/>
    <n v="0"/>
    <n v="10"/>
    <n v="0"/>
    <n v="8"/>
    <n v="8"/>
    <n v="283"/>
    <n v="100.33329999999999"/>
    <n v="301"/>
    <n v="1546"/>
    <m/>
  </r>
  <r>
    <n v="54321"/>
    <x v="7"/>
    <s v="River's Edge"/>
    <s v="487"/>
    <x v="6"/>
    <n v="10"/>
    <n v="2520"/>
    <n v="940"/>
    <n v="76"/>
    <n v="3536"/>
    <n v="3460"/>
    <n v="353.6"/>
    <n v="346"/>
    <n v="18120"/>
    <n v="2298.4"/>
    <n v="0"/>
    <n v="0"/>
    <n v="70.72"/>
    <n v="2369.12"/>
    <n v="15750.88"/>
    <n v="15750.88"/>
    <n v="0"/>
    <s v="no"/>
    <n v="1"/>
    <n v="0"/>
    <n v="1"/>
    <s v="yes"/>
    <n v="10"/>
    <n v="0"/>
    <n v="152"/>
    <n v="0"/>
    <n v="63"/>
    <n v="63"/>
    <n v="1741"/>
    <n v="195.6"/>
    <n v="1956"/>
    <n v="10008"/>
    <m/>
  </r>
  <r>
    <n v="90487"/>
    <x v="7"/>
    <s v="River's Edge"/>
    <s v="487"/>
    <x v="0"/>
    <n v="2"/>
    <n v="300"/>
    <n v="321"/>
    <n v="5"/>
    <n v="626"/>
    <n v="621"/>
    <n v="313"/>
    <n v="310.5"/>
    <n v="3205"/>
    <n v="406.9"/>
    <n v="0"/>
    <n v="0"/>
    <n v="-406.9"/>
    <n v="0"/>
    <n v="3205"/>
    <n v="512"/>
    <n v="2693"/>
    <s v="yes"/>
    <n v="1"/>
    <n v="0"/>
    <n v="1"/>
    <s v="yes"/>
    <n v="1"/>
    <n v="0"/>
    <n v="49"/>
    <n v="0"/>
    <n v="5"/>
    <n v="5"/>
    <n v="46"/>
    <n v="100"/>
    <n v="100"/>
    <n v="512"/>
    <m/>
  </r>
  <r>
    <n v="20021"/>
    <x v="6"/>
    <s v="Roseau County"/>
    <s v="267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253"/>
    <x v="6"/>
    <s v="Roseau County"/>
    <s v="267"/>
    <x v="3"/>
    <n v="2"/>
    <n v="1440"/>
    <n v="6"/>
    <n v="0"/>
    <n v="1446"/>
    <n v="1446"/>
    <n v="723"/>
    <n v="723"/>
    <n v="7350"/>
    <n v="939.9"/>
    <n v="0"/>
    <n v="0"/>
    <n v="28.92"/>
    <n v="968.82"/>
    <n v="6381.18"/>
    <n v="6381.18"/>
    <n v="0"/>
    <s v="no"/>
    <n v="1"/>
    <n v="0"/>
    <n v="1"/>
    <s v="yes"/>
    <n v="2"/>
    <n v="0"/>
    <n v="6"/>
    <n v="0"/>
    <n v="0"/>
    <n v="0"/>
    <n v="160"/>
    <n v="83"/>
    <n v="166"/>
    <n v="846"/>
    <m/>
  </r>
  <r>
    <n v="20329"/>
    <x v="6"/>
    <s v="Roseau County"/>
    <s v="267"/>
    <x v="0"/>
    <n v="3"/>
    <n v="708"/>
    <n v="0"/>
    <n v="0"/>
    <n v="708"/>
    <n v="708"/>
    <n v="236"/>
    <n v="236"/>
    <n v="3576"/>
    <n v="460.2"/>
    <n v="0"/>
    <n v="0"/>
    <n v="0"/>
    <n v="460.2"/>
    <n v="3115.8"/>
    <n v="3115.8"/>
    <n v="0"/>
    <s v="no"/>
    <n v="1"/>
    <n v="0"/>
    <n v="1"/>
    <s v="yes"/>
    <n v="1"/>
    <n v="0"/>
    <n v="0"/>
    <n v="0"/>
    <n v="0"/>
    <n v="0"/>
    <n v="35"/>
    <n v="35"/>
    <n v="35"/>
    <n v="179"/>
    <m/>
  </r>
  <r>
    <n v="20558"/>
    <x v="6"/>
    <s v="Roseau County"/>
    <s v="267"/>
    <x v="0"/>
    <n v="2"/>
    <n v="756"/>
    <n v="16"/>
    <n v="0"/>
    <n v="772"/>
    <n v="772"/>
    <n v="386"/>
    <n v="386"/>
    <n v="3910"/>
    <n v="501.8"/>
    <n v="0"/>
    <n v="0"/>
    <n v="0"/>
    <n v="501.8"/>
    <n v="3408.2"/>
    <n v="3408.2"/>
    <n v="0"/>
    <s v="no"/>
    <n v="1"/>
    <n v="0"/>
    <n v="1"/>
    <s v="yes"/>
    <n v="1"/>
    <n v="0"/>
    <n v="16"/>
    <n v="0"/>
    <n v="0"/>
    <n v="0"/>
    <n v="34"/>
    <n v="50"/>
    <n v="50"/>
    <n v="252"/>
    <m/>
  </r>
  <r>
    <n v="20908"/>
    <x v="6"/>
    <s v="Roseau County"/>
    <s v="267"/>
    <x v="6"/>
    <n v="9"/>
    <n v="1680"/>
    <n v="408"/>
    <n v="0"/>
    <n v="2088"/>
    <n v="2088"/>
    <n v="232"/>
    <n v="232"/>
    <n v="10692"/>
    <n v="1357.2"/>
    <n v="0"/>
    <n v="0"/>
    <n v="41.76"/>
    <n v="1398.96"/>
    <n v="9293.0400000000009"/>
    <n v="9293.0400000000009"/>
    <n v="0"/>
    <s v="no"/>
    <n v="1"/>
    <n v="0"/>
    <n v="1"/>
    <s v="yes"/>
    <n v="2"/>
    <n v="0"/>
    <n v="0"/>
    <n v="0"/>
    <n v="0"/>
    <n v="0"/>
    <n v="123"/>
    <n v="61.5"/>
    <n v="123"/>
    <n v="622"/>
    <m/>
  </r>
  <r>
    <n v="90267"/>
    <x v="6"/>
    <s v="Roseau County"/>
    <s v="26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0007"/>
    <x v="5"/>
    <s v="Rushmore"/>
    <s v="650"/>
    <x v="0"/>
    <n v="17"/>
    <n v="4260"/>
    <n v="401"/>
    <n v="45"/>
    <n v="4706"/>
    <n v="4661"/>
    <n v="276.82350000000002"/>
    <n v="274.2"/>
    <n v="24062"/>
    <n v="3058.9"/>
    <n v="0"/>
    <n v="0"/>
    <n v="94.12"/>
    <n v="3153.02"/>
    <n v="20908.98"/>
    <n v="20908.98"/>
    <n v="0"/>
    <s v="no"/>
    <n v="1"/>
    <n v="0"/>
    <n v="1"/>
    <s v="yes"/>
    <n v="13"/>
    <n v="0"/>
    <n v="137"/>
    <n v="0"/>
    <n v="31"/>
    <n v="31"/>
    <n v="1081"/>
    <n v="96.076899999999995"/>
    <n v="1249"/>
    <n v="6371"/>
    <m/>
  </r>
  <r>
    <n v="70023"/>
    <x v="5"/>
    <s v="Rushmore"/>
    <s v="650"/>
    <x v="5"/>
    <n v="13"/>
    <n v="3300"/>
    <n v="630"/>
    <n v="112"/>
    <n v="4042"/>
    <n v="3930"/>
    <n v="310.92309999999998"/>
    <n v="302.3"/>
    <n v="20643"/>
    <n v="2627.3"/>
    <n v="0"/>
    <n v="0"/>
    <n v="0"/>
    <n v="2627.3"/>
    <n v="18015.7"/>
    <n v="18015.7"/>
    <n v="0"/>
    <s v="no"/>
    <n v="1"/>
    <n v="0"/>
    <n v="1"/>
    <s v="yes"/>
    <n v="13"/>
    <n v="0"/>
    <n v="164"/>
    <n v="0"/>
    <n v="83"/>
    <n v="83"/>
    <n v="1378"/>
    <n v="125"/>
    <n v="1625"/>
    <n v="8305"/>
    <m/>
  </r>
  <r>
    <n v="70026"/>
    <x v="5"/>
    <s v="Rushmore"/>
    <s v="650"/>
    <x v="6"/>
    <n v="8"/>
    <n v="4788"/>
    <n v="82"/>
    <n v="27"/>
    <n v="4897"/>
    <n v="4870"/>
    <n v="612.125"/>
    <n v="608.79999999999995"/>
    <n v="25074"/>
    <n v="3183.05"/>
    <n v="0"/>
    <n v="0"/>
    <n v="97.94"/>
    <n v="3280.99"/>
    <n v="21793.01"/>
    <n v="21793.01"/>
    <n v="0"/>
    <s v="no"/>
    <n v="1"/>
    <n v="0"/>
    <n v="1"/>
    <s v="yes"/>
    <n v="7"/>
    <n v="0"/>
    <n v="82"/>
    <n v="0"/>
    <n v="25"/>
    <n v="25"/>
    <n v="1311"/>
    <n v="202.57140000000001"/>
    <n v="1418"/>
    <n v="7242"/>
    <m/>
  </r>
  <r>
    <n v="70032"/>
    <x v="5"/>
    <s v="Rushmore"/>
    <s v="650"/>
    <x v="6"/>
    <n v="6"/>
    <n v="1980"/>
    <n v="-142"/>
    <n v="7"/>
    <n v="1845"/>
    <n v="1838"/>
    <n v="307.5"/>
    <n v="306.3"/>
    <n v="9566"/>
    <n v="1199.25"/>
    <n v="0"/>
    <n v="0"/>
    <n v="36.9"/>
    <n v="1236.1500000000001"/>
    <n v="8329.85"/>
    <n v="8167.75"/>
    <n v="162.1"/>
    <s v="yes"/>
    <n v="1"/>
    <n v="0"/>
    <n v="1"/>
    <s v="yes"/>
    <n v="6"/>
    <n v="0"/>
    <n v="4"/>
    <n v="0"/>
    <n v="7"/>
    <n v="7"/>
    <n v="761"/>
    <n v="128.66669999999999"/>
    <n v="772"/>
    <n v="4025"/>
    <m/>
  </r>
  <r>
    <n v="70040"/>
    <x v="5"/>
    <s v="Rushmore"/>
    <s v="650"/>
    <x v="5"/>
    <n v="10"/>
    <n v="2592"/>
    <n v="1077"/>
    <n v="81"/>
    <n v="3750"/>
    <n v="3669"/>
    <n v="375"/>
    <n v="366.9"/>
    <n v="19132"/>
    <n v="2437.5"/>
    <n v="0"/>
    <n v="0"/>
    <n v="75"/>
    <n v="2512.5"/>
    <n v="16619.5"/>
    <n v="16619.5"/>
    <n v="0"/>
    <s v="no"/>
    <n v="1"/>
    <n v="0"/>
    <n v="1"/>
    <s v="yes"/>
    <n v="10"/>
    <n v="0"/>
    <n v="237"/>
    <n v="0"/>
    <n v="51"/>
    <n v="51"/>
    <n v="1122"/>
    <n v="141"/>
    <n v="1410"/>
    <n v="7179"/>
    <m/>
  </r>
  <r>
    <n v="70041"/>
    <x v="5"/>
    <s v="Rushmore"/>
    <s v="650"/>
    <x v="0"/>
    <n v="5"/>
    <n v="2328"/>
    <n v="1327"/>
    <n v="47"/>
    <n v="3702"/>
    <n v="3655"/>
    <n v="740.4"/>
    <n v="731"/>
    <n v="18838"/>
    <n v="2406.3000000000002"/>
    <n v="0"/>
    <n v="0"/>
    <n v="74.040000000000006"/>
    <n v="2480.34"/>
    <n v="16357.66"/>
    <n v="6724"/>
    <n v="9633.66"/>
    <s v="yes"/>
    <n v="1"/>
    <n v="0"/>
    <n v="1"/>
    <s v="yes"/>
    <n v="5"/>
    <n v="0"/>
    <n v="43"/>
    <n v="0"/>
    <n v="5"/>
    <n v="5"/>
    <n v="1268"/>
    <n v="263.2"/>
    <n v="1316"/>
    <n v="6724"/>
    <m/>
  </r>
  <r>
    <n v="70042"/>
    <x v="5"/>
    <s v="Rushmore"/>
    <s v="650"/>
    <x v="0"/>
    <n v="7"/>
    <n v="1500"/>
    <n v="-269"/>
    <n v="48"/>
    <n v="1279"/>
    <n v="1231"/>
    <n v="182.71430000000001"/>
    <n v="175.9"/>
    <n v="6494"/>
    <n v="831.35"/>
    <n v="0"/>
    <n v="0"/>
    <n v="0"/>
    <n v="831.35"/>
    <n v="5662.65"/>
    <n v="5662.65"/>
    <n v="0"/>
    <s v="no"/>
    <n v="1"/>
    <n v="0"/>
    <n v="1"/>
    <s v="yes"/>
    <n v="7"/>
    <n v="0"/>
    <n v="31"/>
    <n v="0"/>
    <n v="48"/>
    <n v="48"/>
    <n v="640"/>
    <n v="102.71429999999999"/>
    <n v="719"/>
    <n v="3658"/>
    <m/>
  </r>
  <r>
    <n v="70043"/>
    <x v="5"/>
    <s v="Rushmore"/>
    <s v="650"/>
    <x v="0"/>
    <n v="10"/>
    <n v="1836"/>
    <n v="1039"/>
    <n v="65"/>
    <n v="2940"/>
    <n v="2875"/>
    <n v="294"/>
    <n v="287.5"/>
    <n v="14996"/>
    <n v="1911"/>
    <n v="0"/>
    <n v="0"/>
    <n v="58.8"/>
    <n v="1969.8"/>
    <n v="13026.2"/>
    <n v="13026.2"/>
    <n v="0"/>
    <s v="no"/>
    <n v="1"/>
    <n v="0"/>
    <n v="1"/>
    <s v="yes"/>
    <n v="8"/>
    <n v="0"/>
    <n v="48"/>
    <n v="0"/>
    <n v="54"/>
    <n v="54"/>
    <n v="837"/>
    <n v="117.375"/>
    <n v="939"/>
    <n v="4798"/>
    <m/>
  </r>
  <r>
    <n v="70046"/>
    <x v="5"/>
    <s v="Rushmore"/>
    <s v="650"/>
    <x v="0"/>
    <n v="7"/>
    <n v="0"/>
    <n v="792"/>
    <n v="0"/>
    <n v="792"/>
    <n v="792"/>
    <n v="113.1429"/>
    <n v="113.1"/>
    <n v="4066"/>
    <n v="514.79999999999995"/>
    <n v="0"/>
    <n v="0"/>
    <n v="0"/>
    <n v="514.79999999999995"/>
    <n v="3551.2"/>
    <n v="3551.2"/>
    <n v="0"/>
    <s v="no"/>
    <n v="1"/>
    <n v="0"/>
    <n v="1"/>
    <s v="yes"/>
    <n v="2"/>
    <n v="0"/>
    <n v="17"/>
    <n v="0"/>
    <n v="0"/>
    <n v="0"/>
    <n v="170"/>
    <n v="93.5"/>
    <n v="187"/>
    <n v="952"/>
    <m/>
  </r>
  <r>
    <n v="70047"/>
    <x v="5"/>
    <s v="Rushmore"/>
    <s v="650"/>
    <x v="0"/>
    <n v="10"/>
    <n v="0"/>
    <n v="1600"/>
    <n v="19"/>
    <n v="1619"/>
    <n v="1600"/>
    <n v="161.9"/>
    <n v="160"/>
    <n v="8244"/>
    <n v="1052.3499999999999"/>
    <n v="0"/>
    <n v="0"/>
    <n v="0"/>
    <n v="1052.3499999999999"/>
    <n v="7191.65"/>
    <n v="7191.65"/>
    <n v="0"/>
    <s v="no"/>
    <n v="1"/>
    <n v="0"/>
    <n v="1"/>
    <s v="yes"/>
    <n v="7"/>
    <n v="0"/>
    <n v="66"/>
    <n v="0"/>
    <n v="19"/>
    <n v="19"/>
    <n v="622"/>
    <n v="101"/>
    <n v="707"/>
    <n v="3586"/>
    <m/>
  </r>
  <r>
    <n v="70048"/>
    <x v="5"/>
    <s v="Rushmore"/>
    <s v="650"/>
    <x v="5"/>
    <n v="7"/>
    <n v="0"/>
    <n v="1630"/>
    <n v="6"/>
    <n v="1636"/>
    <n v="1630"/>
    <n v="233.71430000000001"/>
    <n v="232.9"/>
    <n v="8352"/>
    <n v="1063.4000000000001"/>
    <n v="0"/>
    <n v="0"/>
    <n v="0"/>
    <n v="1063.4000000000001"/>
    <n v="7288.6"/>
    <n v="7288.6"/>
    <n v="0"/>
    <s v="no"/>
    <n v="1"/>
    <n v="0"/>
    <n v="1"/>
    <s v="yes"/>
    <n v="6"/>
    <n v="0"/>
    <n v="61"/>
    <n v="0"/>
    <n v="6"/>
    <n v="6"/>
    <n v="474"/>
    <n v="90.166700000000006"/>
    <n v="541"/>
    <n v="2753"/>
    <m/>
  </r>
  <r>
    <n v="71005"/>
    <x v="5"/>
    <s v="Rushmore"/>
    <s v="650"/>
    <x v="0"/>
    <n v="5"/>
    <n v="1260"/>
    <n v="316"/>
    <n v="23"/>
    <n v="1599"/>
    <n v="1576"/>
    <n v="319.8"/>
    <n v="315.2"/>
    <n v="8176"/>
    <n v="1039.3499999999999"/>
    <n v="0"/>
    <n v="0"/>
    <n v="31.98"/>
    <n v="1071.33"/>
    <n v="7104.67"/>
    <n v="7104.67"/>
    <n v="0"/>
    <s v="no"/>
    <n v="1"/>
    <n v="0"/>
    <n v="1"/>
    <s v="yes"/>
    <n v="5"/>
    <n v="0"/>
    <n v="22"/>
    <n v="0"/>
    <n v="23"/>
    <n v="23"/>
    <n v="704"/>
    <n v="149.80000000000001"/>
    <n v="749"/>
    <n v="3823"/>
    <m/>
  </r>
  <r>
    <n v="71114"/>
    <x v="5"/>
    <s v="Rushmore"/>
    <s v="650"/>
    <x v="5"/>
    <n v="10"/>
    <n v="2100"/>
    <n v="534"/>
    <n v="32"/>
    <n v="2666"/>
    <n v="2634"/>
    <n v="266.60000000000002"/>
    <n v="263.39999999999998"/>
    <n v="13677"/>
    <n v="1732.9"/>
    <n v="0"/>
    <n v="0"/>
    <n v="0"/>
    <n v="1732.9"/>
    <n v="11944.1"/>
    <n v="11944.1"/>
    <n v="0"/>
    <s v="no"/>
    <n v="1"/>
    <n v="0"/>
    <n v="1"/>
    <s v="yes"/>
    <n v="6"/>
    <n v="0"/>
    <n v="79"/>
    <n v="0"/>
    <n v="32"/>
    <n v="32"/>
    <n v="474"/>
    <n v="97.5"/>
    <n v="585"/>
    <n v="3030"/>
    <m/>
  </r>
  <r>
    <n v="71116"/>
    <x v="5"/>
    <s v="Rushmore"/>
    <s v="650"/>
    <x v="5"/>
    <n v="8"/>
    <n v="1224"/>
    <n v="669"/>
    <n v="34"/>
    <n v="1927"/>
    <n v="1893"/>
    <n v="240.875"/>
    <n v="236.6"/>
    <n v="9802"/>
    <n v="1252.55"/>
    <n v="0"/>
    <n v="0"/>
    <n v="0"/>
    <n v="1252.55"/>
    <n v="8549.4500000000007"/>
    <n v="8549.4500000000007"/>
    <n v="0"/>
    <s v="no"/>
    <n v="1"/>
    <n v="0"/>
    <n v="1"/>
    <s v="yes"/>
    <n v="7"/>
    <n v="0"/>
    <n v="141"/>
    <n v="0"/>
    <n v="34"/>
    <n v="34"/>
    <n v="606"/>
    <n v="111.5714"/>
    <n v="781"/>
    <n v="3961"/>
    <m/>
  </r>
  <r>
    <n v="71117"/>
    <x v="5"/>
    <s v="Rushmore"/>
    <s v="650"/>
    <x v="0"/>
    <n v="3"/>
    <n v="840"/>
    <n v="235"/>
    <n v="7"/>
    <n v="1082"/>
    <n v="1075"/>
    <n v="360.66669999999999"/>
    <n v="358.3"/>
    <n v="5587"/>
    <n v="703.3"/>
    <n v="0"/>
    <n v="0"/>
    <n v="0"/>
    <n v="703.3"/>
    <n v="4883.7"/>
    <n v="4883.7"/>
    <n v="0"/>
    <s v="no"/>
    <n v="1"/>
    <n v="0"/>
    <n v="1"/>
    <s v="yes"/>
    <n v="3"/>
    <n v="0"/>
    <n v="122"/>
    <n v="0"/>
    <n v="7"/>
    <n v="7"/>
    <n v="267"/>
    <n v="132"/>
    <n v="396"/>
    <n v="2031"/>
    <m/>
  </r>
  <r>
    <n v="71118"/>
    <x v="5"/>
    <s v="Rushmore"/>
    <s v="650"/>
    <x v="6"/>
    <n v="7"/>
    <n v="1872"/>
    <n v="944"/>
    <n v="62"/>
    <n v="2878"/>
    <n v="2816"/>
    <n v="411.1429"/>
    <n v="402.3"/>
    <n v="14715"/>
    <n v="1870.7"/>
    <n v="0"/>
    <n v="0"/>
    <n v="0"/>
    <n v="1870.7"/>
    <n v="12844.3"/>
    <n v="12844.3"/>
    <n v="0"/>
    <s v="no"/>
    <n v="1"/>
    <n v="0"/>
    <n v="1"/>
    <s v="yes"/>
    <n v="4"/>
    <n v="0"/>
    <n v="53"/>
    <n v="0"/>
    <n v="62"/>
    <n v="62"/>
    <n v="227"/>
    <n v="85.5"/>
    <n v="342"/>
    <n v="1753"/>
    <m/>
  </r>
  <r>
    <n v="71119"/>
    <x v="5"/>
    <s v="Rushmore"/>
    <s v="650"/>
    <x v="6"/>
    <n v="5"/>
    <n v="936"/>
    <n v="23"/>
    <n v="14"/>
    <n v="973"/>
    <n v="959"/>
    <n v="194.6"/>
    <n v="191.8"/>
    <n v="4998"/>
    <n v="632.45000000000005"/>
    <n v="0"/>
    <n v="0"/>
    <n v="0"/>
    <n v="632.45000000000005"/>
    <n v="4365.55"/>
    <n v="4365.55"/>
    <n v="0"/>
    <s v="no"/>
    <n v="1"/>
    <n v="0"/>
    <n v="1"/>
    <s v="yes"/>
    <n v="5"/>
    <n v="0"/>
    <n v="16"/>
    <n v="0"/>
    <n v="14"/>
    <n v="14"/>
    <n v="153"/>
    <n v="36.6"/>
    <n v="183"/>
    <n v="928"/>
    <m/>
  </r>
  <r>
    <n v="71121"/>
    <x v="5"/>
    <s v="Rushmore"/>
    <s v="650"/>
    <x v="4"/>
    <n v="6"/>
    <n v="1344"/>
    <n v="96"/>
    <n v="2"/>
    <n v="1442"/>
    <n v="1440"/>
    <n v="240.33330000000001"/>
    <n v="240"/>
    <n v="7332"/>
    <n v="937.3"/>
    <n v="0"/>
    <n v="0"/>
    <n v="0"/>
    <n v="937.3"/>
    <n v="6394.7"/>
    <n v="6394.7"/>
    <n v="0"/>
    <s v="no"/>
    <n v="1"/>
    <n v="0"/>
    <n v="1"/>
    <s v="yes"/>
    <n v="3"/>
    <n v="0"/>
    <n v="36"/>
    <n v="0"/>
    <n v="2"/>
    <n v="2"/>
    <n v="321"/>
    <n v="119.66670000000001"/>
    <n v="359"/>
    <n v="1821"/>
    <m/>
  </r>
  <r>
    <n v="71138"/>
    <x v="5"/>
    <s v="Rushmore"/>
    <s v="650"/>
    <x v="0"/>
    <n v="7"/>
    <n v="912"/>
    <n v="737"/>
    <n v="17"/>
    <n v="1666"/>
    <n v="1649"/>
    <n v="238"/>
    <n v="235.6"/>
    <n v="8483"/>
    <n v="1082.9000000000001"/>
    <n v="0"/>
    <n v="0"/>
    <n v="33.32"/>
    <n v="1116.22"/>
    <n v="7366.78"/>
    <n v="7366.78"/>
    <n v="0"/>
    <s v="no"/>
    <n v="1"/>
    <n v="0"/>
    <n v="1"/>
    <s v="yes"/>
    <n v="5"/>
    <n v="0"/>
    <n v="18"/>
    <n v="0"/>
    <n v="17"/>
    <n v="17"/>
    <n v="552"/>
    <n v="117.4"/>
    <n v="587"/>
    <n v="2991"/>
    <m/>
  </r>
  <r>
    <n v="72113"/>
    <x v="5"/>
    <s v="Rushmore"/>
    <s v="6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2143"/>
    <x v="5"/>
    <s v="Rushmore"/>
    <s v="650"/>
    <x v="0"/>
    <n v="7"/>
    <n v="1896"/>
    <n v="143"/>
    <n v="16"/>
    <n v="2055"/>
    <n v="2039"/>
    <n v="293.57139999999998"/>
    <n v="291.3"/>
    <n v="10516"/>
    <n v="1335.75"/>
    <n v="0"/>
    <n v="0"/>
    <n v="41.1"/>
    <n v="1376.85"/>
    <n v="9139.15"/>
    <n v="9139.15"/>
    <n v="0"/>
    <s v="no"/>
    <n v="1"/>
    <n v="0"/>
    <n v="1"/>
    <s v="yes"/>
    <n v="5"/>
    <n v="0"/>
    <n v="39"/>
    <n v="0"/>
    <n v="16"/>
    <n v="16"/>
    <n v="103"/>
    <n v="31.6"/>
    <n v="158"/>
    <n v="795"/>
    <m/>
  </r>
  <r>
    <n v="72233"/>
    <x v="5"/>
    <s v="Rushmore"/>
    <s v="650"/>
    <x v="6"/>
    <n v="8"/>
    <n v="2040"/>
    <n v="1587"/>
    <n v="27"/>
    <n v="3654"/>
    <n v="3627"/>
    <n v="456.75"/>
    <n v="453.4"/>
    <n v="18627"/>
    <n v="2375.1"/>
    <n v="0"/>
    <n v="0"/>
    <n v="73.08"/>
    <n v="2448.1799999999998"/>
    <n v="16178.82"/>
    <n v="16178.82"/>
    <n v="0"/>
    <s v="no"/>
    <n v="1"/>
    <n v="0"/>
    <n v="1"/>
    <s v="yes"/>
    <n v="6"/>
    <n v="0"/>
    <n v="13"/>
    <n v="0"/>
    <n v="27"/>
    <n v="27"/>
    <n v="815"/>
    <n v="142.5"/>
    <n v="855"/>
    <n v="4373"/>
    <m/>
  </r>
  <r>
    <n v="72804"/>
    <x v="5"/>
    <s v="Rushmore"/>
    <s v="650"/>
    <x v="0"/>
    <n v="12"/>
    <n v="5844"/>
    <n v="1192"/>
    <n v="169"/>
    <n v="7205"/>
    <n v="7036"/>
    <n v="600.41669999999999"/>
    <n v="586.29999999999995"/>
    <n v="36693"/>
    <n v="4683.25"/>
    <n v="0"/>
    <n v="0"/>
    <n v="144.1"/>
    <n v="4827.3500000000004"/>
    <n v="31865.65"/>
    <n v="31865.65"/>
    <n v="0"/>
    <s v="no"/>
    <n v="1"/>
    <n v="0"/>
    <n v="1"/>
    <s v="yes"/>
    <n v="12"/>
    <n v="0"/>
    <n v="192"/>
    <n v="0"/>
    <n v="120"/>
    <n v="120"/>
    <n v="2699"/>
    <n v="250.91669999999999"/>
    <n v="3011"/>
    <n v="15320"/>
    <m/>
  </r>
  <r>
    <n v="72842"/>
    <x v="5"/>
    <s v="Rushmore"/>
    <s v="6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4023"/>
    <x v="5"/>
    <s v="Rushmore"/>
    <s v="650"/>
    <x v="0"/>
    <n v="10"/>
    <n v="2532"/>
    <n v="558"/>
    <n v="18"/>
    <n v="3108"/>
    <n v="3090"/>
    <n v="310.8"/>
    <n v="309"/>
    <n v="15834"/>
    <n v="2020.2"/>
    <n v="0"/>
    <n v="0"/>
    <n v="0"/>
    <n v="2020.2"/>
    <n v="13813.8"/>
    <n v="13813.8"/>
    <n v="0"/>
    <s v="no"/>
    <n v="1"/>
    <n v="0"/>
    <n v="1"/>
    <s v="yes"/>
    <n v="8"/>
    <n v="0"/>
    <n v="52"/>
    <n v="0"/>
    <n v="8"/>
    <n v="8"/>
    <n v="781"/>
    <n v="105.125"/>
    <n v="841"/>
    <n v="4298"/>
    <m/>
  </r>
  <r>
    <n v="74025"/>
    <x v="5"/>
    <s v="Rushmore"/>
    <s v="650"/>
    <x v="3"/>
    <n v="5"/>
    <n v="2076"/>
    <n v="516"/>
    <n v="12"/>
    <n v="2604"/>
    <n v="2592"/>
    <n v="520.79999999999995"/>
    <n v="518.4"/>
    <n v="13248"/>
    <n v="1692.6"/>
    <n v="0"/>
    <n v="0"/>
    <n v="52.08"/>
    <n v="1744.68"/>
    <n v="11503.32"/>
    <n v="11503.32"/>
    <n v="0"/>
    <s v="no"/>
    <n v="1"/>
    <n v="0"/>
    <n v="1"/>
    <s v="yes"/>
    <n v="3"/>
    <n v="0"/>
    <n v="43"/>
    <n v="0"/>
    <n v="12"/>
    <n v="12"/>
    <n v="547"/>
    <n v="200.66669999999999"/>
    <n v="602"/>
    <n v="3050"/>
    <m/>
  </r>
  <r>
    <n v="74030"/>
    <x v="5"/>
    <s v="Rushmore"/>
    <s v="650"/>
    <x v="0"/>
    <n v="11"/>
    <n v="2796"/>
    <n v="515"/>
    <n v="46"/>
    <n v="3357"/>
    <n v="3311"/>
    <n v="305.18180000000001"/>
    <n v="301"/>
    <n v="17054"/>
    <n v="2182.0500000000002"/>
    <n v="0"/>
    <n v="0"/>
    <n v="67.14"/>
    <n v="2249.19"/>
    <n v="14804.81"/>
    <n v="14804.81"/>
    <n v="0"/>
    <s v="no"/>
    <n v="1"/>
    <n v="0"/>
    <n v="1"/>
    <s v="yes"/>
    <n v="8"/>
    <n v="0"/>
    <n v="27"/>
    <n v="0"/>
    <n v="46"/>
    <n v="46"/>
    <n v="1137"/>
    <n v="151.25"/>
    <n v="1210"/>
    <n v="6164"/>
    <m/>
  </r>
  <r>
    <n v="74560"/>
    <x v="5"/>
    <s v="Rushmore"/>
    <s v="650"/>
    <x v="1"/>
    <n v="1"/>
    <n v="0"/>
    <n v="48"/>
    <n v="2"/>
    <n v="50"/>
    <n v="48"/>
    <n v="50"/>
    <n v="48"/>
    <n v="251"/>
    <n v="32.5"/>
    <n v="0"/>
    <n v="0"/>
    <n v="0"/>
    <n v="32.5"/>
    <n v="218.5"/>
    <n v="218.5"/>
    <n v="0"/>
    <s v="no"/>
    <n v="1"/>
    <n v="0"/>
    <n v="1"/>
    <s v="yes"/>
    <n v="1"/>
    <n v="0"/>
    <n v="16"/>
    <n v="0"/>
    <n v="2"/>
    <n v="2"/>
    <n v="0"/>
    <n v="18"/>
    <n v="18"/>
    <n v="90"/>
    <m/>
  </r>
  <r>
    <n v="74561"/>
    <x v="5"/>
    <s v="Rushmore"/>
    <s v="650"/>
    <x v="1"/>
    <n v="1"/>
    <n v="0"/>
    <n v="65"/>
    <n v="0"/>
    <n v="65"/>
    <n v="65"/>
    <n v="65"/>
    <n v="65"/>
    <n v="335"/>
    <n v="42.25"/>
    <n v="0"/>
    <n v="0"/>
    <n v="1.3"/>
    <n v="43.55"/>
    <n v="291.45"/>
    <n v="291.45"/>
    <n v="0"/>
    <s v="no"/>
    <n v="1"/>
    <n v="0"/>
    <n v="1"/>
    <s v="yes"/>
    <n v="1"/>
    <n v="0"/>
    <n v="0"/>
    <n v="0"/>
    <n v="0"/>
    <n v="0"/>
    <n v="65"/>
    <n v="65"/>
    <n v="65"/>
    <n v="335"/>
    <m/>
  </r>
  <r>
    <n v="75106"/>
    <x v="5"/>
    <s v="Rushmore"/>
    <s v="650"/>
    <x v="4"/>
    <n v="3"/>
    <n v="588"/>
    <n v="72"/>
    <n v="1"/>
    <n v="661"/>
    <n v="660"/>
    <n v="220.33330000000001"/>
    <n v="220"/>
    <n v="3374"/>
    <n v="429.65"/>
    <n v="0"/>
    <n v="0"/>
    <n v="13.22"/>
    <n v="442.87"/>
    <n v="2931.13"/>
    <n v="2931.13"/>
    <n v="0"/>
    <s v="no"/>
    <n v="1"/>
    <n v="0"/>
    <n v="1"/>
    <s v="yes"/>
    <n v="0"/>
    <n v="0"/>
    <n v="0"/>
    <n v="0"/>
    <n v="0"/>
    <n v="0"/>
    <n v="0"/>
    <n v="0"/>
    <n v="0"/>
    <n v="0"/>
    <m/>
  </r>
  <r>
    <n v="75107"/>
    <x v="5"/>
    <s v="Rushmore"/>
    <s v="650"/>
    <x v="0"/>
    <n v="8"/>
    <n v="1800"/>
    <n v="104"/>
    <n v="16"/>
    <n v="1920"/>
    <n v="1904"/>
    <n v="240"/>
    <n v="238"/>
    <n v="9805"/>
    <n v="1248"/>
    <n v="0"/>
    <n v="0"/>
    <n v="38.4"/>
    <n v="1286.4000000000001"/>
    <n v="8518.6"/>
    <n v="8518.6"/>
    <n v="0"/>
    <s v="no"/>
    <n v="1"/>
    <n v="0"/>
    <n v="1"/>
    <s v="yes"/>
    <n v="8"/>
    <n v="0"/>
    <n v="41"/>
    <n v="0"/>
    <n v="16"/>
    <n v="16"/>
    <n v="884"/>
    <n v="117.625"/>
    <n v="941"/>
    <n v="4782"/>
    <m/>
  </r>
  <r>
    <n v="75108"/>
    <x v="5"/>
    <s v="Rushmore"/>
    <s v="6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5114"/>
    <x v="5"/>
    <s v="Rushmore"/>
    <s v="650"/>
    <x v="0"/>
    <n v="8"/>
    <n v="3384"/>
    <n v="126"/>
    <n v="32"/>
    <n v="3542"/>
    <n v="3510"/>
    <n v="442.75"/>
    <n v="438.8"/>
    <n v="18084"/>
    <n v="2302.3000000000002"/>
    <n v="0"/>
    <n v="0"/>
    <n v="0"/>
    <n v="2302.3000000000002"/>
    <n v="15781.7"/>
    <n v="15781.7"/>
    <n v="0"/>
    <s v="no"/>
    <n v="1"/>
    <n v="0"/>
    <n v="1"/>
    <s v="yes"/>
    <n v="6"/>
    <n v="0"/>
    <n v="98"/>
    <n v="0"/>
    <n v="32"/>
    <n v="32"/>
    <n v="1284"/>
    <n v="235.66669999999999"/>
    <n v="1414"/>
    <n v="7235"/>
    <m/>
  </r>
  <r>
    <n v="75115"/>
    <x v="5"/>
    <s v="Rushmore"/>
    <s v="650"/>
    <x v="0"/>
    <n v="1"/>
    <n v="576"/>
    <n v="60"/>
    <n v="0"/>
    <n v="636"/>
    <n v="636"/>
    <n v="636"/>
    <n v="636"/>
    <n v="3300"/>
    <n v="413.4"/>
    <n v="0"/>
    <n v="0"/>
    <n v="12.72"/>
    <n v="426.12"/>
    <n v="2873.88"/>
    <n v="2873.88"/>
    <n v="0"/>
    <s v="no"/>
    <n v="1"/>
    <n v="0"/>
    <n v="1"/>
    <s v="yes"/>
    <n v="1"/>
    <n v="0"/>
    <n v="0"/>
    <n v="0"/>
    <n v="0"/>
    <n v="0"/>
    <n v="78"/>
    <n v="78"/>
    <n v="78"/>
    <n v="393"/>
    <m/>
  </r>
  <r>
    <n v="75116"/>
    <x v="5"/>
    <s v="Rushmore"/>
    <s v="650"/>
    <x v="3"/>
    <n v="10"/>
    <n v="2628"/>
    <n v="184"/>
    <n v="68"/>
    <n v="2880"/>
    <n v="2812"/>
    <n v="288"/>
    <n v="281.2"/>
    <n v="14706"/>
    <n v="1872"/>
    <n v="0"/>
    <n v="0"/>
    <n v="57.6"/>
    <n v="1929.6"/>
    <n v="12776.4"/>
    <n v="12776.4"/>
    <n v="0"/>
    <s v="no"/>
    <n v="1"/>
    <n v="0"/>
    <n v="1"/>
    <s v="yes"/>
    <n v="9"/>
    <n v="0"/>
    <n v="12"/>
    <n v="0"/>
    <n v="31"/>
    <n v="31"/>
    <n v="1038"/>
    <n v="120.11109999999999"/>
    <n v="1081"/>
    <n v="5539"/>
    <m/>
  </r>
  <r>
    <n v="76305"/>
    <x v="5"/>
    <s v="Rushmore"/>
    <s v="650"/>
    <x v="6"/>
    <n v="9"/>
    <n v="2784"/>
    <n v="522"/>
    <n v="13"/>
    <n v="3319"/>
    <n v="3306"/>
    <n v="368.77780000000001"/>
    <n v="367.3"/>
    <n v="16872"/>
    <n v="2157.35"/>
    <n v="0"/>
    <n v="0"/>
    <n v="66.38"/>
    <n v="2223.73"/>
    <n v="14648.27"/>
    <n v="14648.27"/>
    <n v="0"/>
    <s v="no"/>
    <n v="1"/>
    <n v="0"/>
    <n v="1"/>
    <s v="yes"/>
    <n v="9"/>
    <n v="0"/>
    <n v="72"/>
    <n v="0"/>
    <n v="17"/>
    <n v="17"/>
    <n v="990"/>
    <n v="119.88890000000001"/>
    <n v="1079"/>
    <n v="5489"/>
    <m/>
  </r>
  <r>
    <n v="76306"/>
    <x v="5"/>
    <s v="Rushmore"/>
    <s v="650"/>
    <x v="0"/>
    <n v="2"/>
    <n v="1344"/>
    <n v="92"/>
    <n v="12"/>
    <n v="1448"/>
    <n v="1436"/>
    <n v="724"/>
    <n v="718"/>
    <n v="7327"/>
    <n v="941.2"/>
    <n v="0"/>
    <n v="0"/>
    <n v="0"/>
    <n v="941.2"/>
    <n v="6385.8"/>
    <n v="6385.8"/>
    <n v="0"/>
    <s v="no"/>
    <n v="1"/>
    <n v="0"/>
    <n v="1"/>
    <s v="yes"/>
    <n v="2"/>
    <n v="0"/>
    <n v="19"/>
    <n v="0"/>
    <n v="12"/>
    <n v="12"/>
    <n v="344"/>
    <n v="187.5"/>
    <n v="375"/>
    <n v="1893"/>
    <m/>
  </r>
  <r>
    <n v="76318"/>
    <x v="5"/>
    <s v="Rushmore"/>
    <s v="650"/>
    <x v="4"/>
    <n v="10"/>
    <n v="3192"/>
    <n v="1814"/>
    <n v="18"/>
    <n v="5024"/>
    <n v="5006"/>
    <n v="502.4"/>
    <n v="500.6"/>
    <n v="25547"/>
    <n v="3265.6"/>
    <n v="0"/>
    <n v="0"/>
    <n v="100.48"/>
    <n v="3366.08"/>
    <n v="22180.92"/>
    <n v="22180.92"/>
    <n v="0"/>
    <s v="no"/>
    <n v="1"/>
    <n v="0"/>
    <n v="1"/>
    <s v="yes"/>
    <n v="7"/>
    <n v="0"/>
    <n v="16"/>
    <n v="0"/>
    <n v="6"/>
    <n v="6"/>
    <n v="1088"/>
    <n v="158.57140000000001"/>
    <n v="1110"/>
    <n v="5663"/>
    <m/>
  </r>
  <r>
    <n v="76326"/>
    <x v="5"/>
    <s v="Rushmore"/>
    <s v="650"/>
    <x v="0"/>
    <n v="9"/>
    <n v="4320"/>
    <n v="-299"/>
    <n v="54"/>
    <n v="4075"/>
    <n v="4021"/>
    <n v="452.77780000000001"/>
    <n v="446.8"/>
    <n v="20766"/>
    <n v="2648.75"/>
    <n v="0"/>
    <n v="0"/>
    <n v="81.5"/>
    <n v="2730.25"/>
    <n v="18035.75"/>
    <n v="18035.75"/>
    <n v="0"/>
    <s v="no"/>
    <n v="1"/>
    <n v="0"/>
    <n v="1"/>
    <s v="yes"/>
    <n v="9"/>
    <n v="0"/>
    <n v="138"/>
    <n v="0"/>
    <n v="50"/>
    <n v="50"/>
    <n v="1884"/>
    <n v="230.22219999999999"/>
    <n v="2072"/>
    <n v="10584"/>
    <m/>
  </r>
  <r>
    <n v="76350"/>
    <x v="5"/>
    <s v="Rushmore"/>
    <s v="650"/>
    <x v="3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76636"/>
    <x v="5"/>
    <s v="Rushmore"/>
    <s v="650"/>
    <x v="0"/>
    <n v="3"/>
    <n v="672"/>
    <n v="123"/>
    <n v="55"/>
    <n v="850"/>
    <n v="795"/>
    <n v="283.33330000000001"/>
    <n v="265"/>
    <n v="4364"/>
    <n v="552.5"/>
    <n v="0"/>
    <n v="0"/>
    <n v="17"/>
    <n v="569.5"/>
    <n v="3794.5"/>
    <n v="3794.5"/>
    <n v="0"/>
    <s v="no"/>
    <n v="1"/>
    <n v="0"/>
    <n v="1"/>
    <s v="yes"/>
    <n v="1"/>
    <n v="0"/>
    <n v="0"/>
    <n v="0"/>
    <n v="55"/>
    <n v="55"/>
    <n v="103"/>
    <n v="158"/>
    <n v="158"/>
    <n v="810"/>
    <m/>
  </r>
  <r>
    <n v="90650"/>
    <x v="5"/>
    <s v="Rushmore"/>
    <s v="6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10323"/>
    <x v="1"/>
    <s v="Sakakawea"/>
    <s v="150"/>
    <x v="0"/>
    <n v="15"/>
    <n v="3048"/>
    <n v="373"/>
    <n v="8"/>
    <n v="3429"/>
    <n v="3421"/>
    <n v="228.6"/>
    <n v="228.1"/>
    <n v="17526"/>
    <n v="2228.85"/>
    <n v="0"/>
    <n v="0"/>
    <n v="68.58"/>
    <n v="2297.4299999999998"/>
    <n v="15228.57"/>
    <n v="15228.57"/>
    <n v="0"/>
    <s v="no"/>
    <n v="1"/>
    <n v="0"/>
    <n v="1"/>
    <s v="yes"/>
    <n v="11"/>
    <n v="0"/>
    <n v="32"/>
    <n v="0"/>
    <n v="8"/>
    <n v="8"/>
    <n v="535"/>
    <n v="52.2727"/>
    <n v="575"/>
    <n v="2931"/>
    <m/>
  </r>
  <r>
    <n v="80003"/>
    <x v="1"/>
    <s v="Sakakawea"/>
    <s v="150"/>
    <x v="6"/>
    <n v="10"/>
    <n v="1284"/>
    <n v="268"/>
    <n v="47"/>
    <n v="1599"/>
    <n v="1552"/>
    <n v="159.9"/>
    <n v="155.19999999999999"/>
    <n v="8164"/>
    <n v="1039.3499999999999"/>
    <n v="0"/>
    <n v="0"/>
    <n v="0"/>
    <n v="1039.3499999999999"/>
    <n v="7124.65"/>
    <n v="7124.65"/>
    <n v="0"/>
    <s v="no"/>
    <n v="1"/>
    <n v="0"/>
    <n v="1"/>
    <s v="yes"/>
    <n v="8"/>
    <n v="0"/>
    <n v="42"/>
    <n v="0"/>
    <n v="39"/>
    <n v="39"/>
    <n v="492"/>
    <n v="71.625"/>
    <n v="573"/>
    <n v="2920"/>
    <m/>
  </r>
  <r>
    <n v="80006"/>
    <x v="1"/>
    <s v="Sakakawea"/>
    <s v="150"/>
    <x v="0"/>
    <n v="13"/>
    <n v="1548"/>
    <n v="614"/>
    <n v="11"/>
    <n v="2173"/>
    <n v="2162"/>
    <n v="167.15379999999999"/>
    <n v="166.3"/>
    <n v="11100"/>
    <n v="1412.45"/>
    <n v="0"/>
    <n v="0"/>
    <n v="0"/>
    <n v="1412.45"/>
    <n v="9687.5499999999993"/>
    <n v="9687.5499999999993"/>
    <n v="0"/>
    <s v="no"/>
    <n v="1"/>
    <n v="0"/>
    <n v="1"/>
    <s v="yes"/>
    <n v="10"/>
    <n v="0"/>
    <n v="102"/>
    <n v="0"/>
    <n v="11"/>
    <n v="11"/>
    <n v="525"/>
    <n v="63.8"/>
    <n v="638"/>
    <n v="3261"/>
    <m/>
  </r>
  <r>
    <n v="80008"/>
    <x v="1"/>
    <s v="Sakakawea"/>
    <s v="150"/>
    <x v="6"/>
    <n v="6"/>
    <n v="1128"/>
    <n v="1057"/>
    <n v="208"/>
    <n v="2393"/>
    <n v="2185"/>
    <n v="398.83330000000001"/>
    <n v="364.2"/>
    <n v="12173"/>
    <n v="1555.45"/>
    <n v="0"/>
    <n v="0"/>
    <n v="47.86"/>
    <n v="1603.31"/>
    <n v="10569.69"/>
    <n v="10569.69"/>
    <n v="0"/>
    <s v="no"/>
    <n v="1"/>
    <n v="0"/>
    <n v="1"/>
    <s v="yes"/>
    <n v="5"/>
    <n v="0"/>
    <n v="151"/>
    <n v="0"/>
    <n v="118"/>
    <n v="118"/>
    <n v="839"/>
    <n v="221.6"/>
    <n v="1108"/>
    <n v="5647"/>
    <m/>
  </r>
  <r>
    <n v="80011"/>
    <x v="1"/>
    <s v="Sakakawea"/>
    <s v="150"/>
    <x v="0"/>
    <n v="6"/>
    <n v="0"/>
    <n v="1378"/>
    <n v="36"/>
    <n v="1414"/>
    <n v="1378"/>
    <n v="235.66669999999999"/>
    <n v="229.7"/>
    <n v="7219"/>
    <n v="919.1"/>
    <n v="0"/>
    <n v="0"/>
    <n v="0"/>
    <n v="919.1"/>
    <n v="6299.9"/>
    <n v="6299.9"/>
    <n v="0"/>
    <s v="no"/>
    <n v="1"/>
    <n v="0"/>
    <n v="1"/>
    <s v="yes"/>
    <n v="6"/>
    <n v="0"/>
    <n v="26"/>
    <n v="0"/>
    <n v="36"/>
    <n v="36"/>
    <n v="705"/>
    <n v="127.83329999999999"/>
    <n v="767"/>
    <n v="3937"/>
    <m/>
  </r>
  <r>
    <n v="80014"/>
    <x v="1"/>
    <s v="Sakakawea"/>
    <s v="150"/>
    <x v="0"/>
    <n v="5"/>
    <n v="2760"/>
    <n v="177"/>
    <n v="77"/>
    <n v="3014"/>
    <n v="2937"/>
    <n v="602.79999999999995"/>
    <n v="587.4"/>
    <n v="15463"/>
    <n v="1959.1"/>
    <n v="0"/>
    <n v="0"/>
    <n v="60.28"/>
    <n v="2019.38"/>
    <n v="13443.62"/>
    <n v="13443.62"/>
    <n v="0"/>
    <s v="no"/>
    <n v="1"/>
    <n v="0"/>
    <n v="1"/>
    <s v="yes"/>
    <n v="5"/>
    <n v="0"/>
    <n v="4"/>
    <n v="0"/>
    <n v="29"/>
    <n v="29"/>
    <n v="873"/>
    <n v="181.2"/>
    <n v="906"/>
    <n v="4659"/>
    <m/>
  </r>
  <r>
    <n v="80018"/>
    <x v="1"/>
    <s v="Sakakawea"/>
    <s v="150"/>
    <x v="5"/>
    <n v="5"/>
    <n v="3024"/>
    <n v="186"/>
    <n v="2"/>
    <n v="3212"/>
    <n v="3210"/>
    <n v="642.4"/>
    <n v="642"/>
    <n v="16375"/>
    <n v="2087.8000000000002"/>
    <n v="0"/>
    <n v="0"/>
    <n v="0"/>
    <n v="2087.8000000000002"/>
    <n v="14287.2"/>
    <n v="14287.2"/>
    <n v="0"/>
    <s v="no"/>
    <n v="1"/>
    <n v="0"/>
    <n v="1"/>
    <s v="yes"/>
    <n v="4"/>
    <n v="0"/>
    <n v="47"/>
    <n v="0"/>
    <n v="2"/>
    <n v="2"/>
    <n v="742"/>
    <n v="197.75"/>
    <n v="791"/>
    <n v="4054"/>
    <m/>
  </r>
  <r>
    <n v="80019"/>
    <x v="1"/>
    <s v="Sakakawea"/>
    <s v="150"/>
    <x v="5"/>
    <n v="15"/>
    <n v="1200"/>
    <n v="2017"/>
    <n v="7"/>
    <n v="3224"/>
    <n v="3217"/>
    <n v="214.9333"/>
    <n v="214.5"/>
    <n v="16478"/>
    <n v="2095.6"/>
    <n v="0"/>
    <n v="0"/>
    <n v="64.48"/>
    <n v="2160.08"/>
    <n v="14317.92"/>
    <n v="14317.92"/>
    <n v="0"/>
    <s v="no"/>
    <n v="1"/>
    <n v="0"/>
    <n v="1"/>
    <s v="yes"/>
    <n v="6"/>
    <n v="0"/>
    <n v="51"/>
    <n v="0"/>
    <n v="7"/>
    <n v="7"/>
    <n v="501"/>
    <n v="93.166700000000006"/>
    <n v="559"/>
    <n v="2860"/>
    <m/>
  </r>
  <r>
    <n v="80080"/>
    <x v="1"/>
    <s v="Sakakawea"/>
    <s v="150"/>
    <x v="6"/>
    <n v="8"/>
    <n v="2196"/>
    <n v="1122"/>
    <n v="47"/>
    <n v="3365"/>
    <n v="3318"/>
    <n v="420.625"/>
    <n v="414.8"/>
    <n v="17193"/>
    <n v="2187.25"/>
    <n v="0"/>
    <n v="0"/>
    <n v="0"/>
    <n v="2187.25"/>
    <n v="15005.75"/>
    <n v="15005.75"/>
    <n v="0"/>
    <s v="no"/>
    <n v="1"/>
    <n v="0"/>
    <n v="1"/>
    <s v="yes"/>
    <n v="7"/>
    <n v="0"/>
    <n v="29"/>
    <n v="0"/>
    <n v="23"/>
    <n v="23"/>
    <n v="1882"/>
    <n v="276.28570000000002"/>
    <n v="1934"/>
    <n v="9920"/>
    <m/>
  </r>
  <r>
    <n v="80108"/>
    <x v="1"/>
    <s v="Sakakawea"/>
    <s v="150"/>
    <x v="0"/>
    <n v="5"/>
    <n v="0"/>
    <n v="1333"/>
    <n v="19"/>
    <n v="1352"/>
    <n v="1333"/>
    <n v="270.39999999999998"/>
    <n v="266.60000000000002"/>
    <n v="6931"/>
    <n v="878.8"/>
    <n v="0"/>
    <n v="0"/>
    <n v="0"/>
    <n v="878.8"/>
    <n v="6052.2"/>
    <n v="5699.7"/>
    <n v="352.5"/>
    <s v="yes"/>
    <n v="1"/>
    <n v="0"/>
    <n v="1"/>
    <s v="yes"/>
    <n v="5"/>
    <n v="0"/>
    <n v="58"/>
    <n v="0"/>
    <n v="19"/>
    <n v="19"/>
    <n v="266"/>
    <n v="68.599999999999994"/>
    <n v="343"/>
    <n v="1757"/>
    <m/>
  </r>
  <r>
    <n v="80112"/>
    <x v="1"/>
    <s v="Sakakawea"/>
    <s v="150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0117"/>
    <x v="1"/>
    <s v="Sakakawea"/>
    <s v="150"/>
    <x v="4"/>
    <n v="5"/>
    <n v="300"/>
    <n v="315"/>
    <n v="3"/>
    <n v="618"/>
    <n v="615"/>
    <n v="123.6"/>
    <n v="123"/>
    <n v="3165"/>
    <n v="401.7"/>
    <n v="0"/>
    <n v="0"/>
    <n v="0"/>
    <n v="401.7"/>
    <n v="2763.3"/>
    <n v="2763.3"/>
    <n v="0"/>
    <s v="no"/>
    <n v="1"/>
    <n v="0"/>
    <n v="1"/>
    <s v="yes"/>
    <n v="5"/>
    <n v="0"/>
    <n v="51"/>
    <n v="0"/>
    <n v="3"/>
    <n v="3"/>
    <n v="185"/>
    <n v="47.8"/>
    <n v="239"/>
    <n v="1227"/>
    <m/>
  </r>
  <r>
    <n v="80119"/>
    <x v="1"/>
    <s v="Sakakawea"/>
    <s v="150"/>
    <x v="5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0124"/>
    <x v="1"/>
    <s v="Sakakawea"/>
    <s v="150"/>
    <x v="0"/>
    <n v="12"/>
    <n v="0"/>
    <n v="1123"/>
    <n v="3"/>
    <n v="1126"/>
    <n v="1123"/>
    <n v="93.833299999999994"/>
    <n v="93.6"/>
    <n v="5754"/>
    <n v="731.9"/>
    <n v="0"/>
    <n v="0"/>
    <n v="0"/>
    <n v="731.9"/>
    <n v="5022.1000000000004"/>
    <n v="5022.1000000000004"/>
    <n v="0"/>
    <s v="no"/>
    <n v="1"/>
    <n v="0"/>
    <n v="1"/>
    <s v="yes"/>
    <n v="12"/>
    <n v="0"/>
    <n v="39"/>
    <n v="0"/>
    <n v="3"/>
    <n v="3"/>
    <n v="1079"/>
    <n v="93.416700000000006"/>
    <n v="1121"/>
    <n v="5728"/>
    <m/>
  </r>
  <r>
    <n v="80126"/>
    <x v="1"/>
    <s v="Sakakawea"/>
    <s v="150"/>
    <x v="6"/>
    <n v="14"/>
    <n v="6804"/>
    <n v="2005"/>
    <n v="79"/>
    <n v="8888"/>
    <n v="8809"/>
    <n v="634.85709999999995"/>
    <n v="629.20000000000005"/>
    <n v="45465"/>
    <n v="5777.2"/>
    <n v="0"/>
    <n v="0"/>
    <n v="0"/>
    <n v="5777.2"/>
    <n v="39687.800000000003"/>
    <n v="39687.800000000003"/>
    <n v="0"/>
    <s v="no"/>
    <n v="1"/>
    <n v="0"/>
    <n v="1"/>
    <s v="yes"/>
    <n v="11"/>
    <n v="0"/>
    <n v="145"/>
    <n v="0"/>
    <n v="50"/>
    <n v="50"/>
    <n v="2884"/>
    <n v="279.90910000000002"/>
    <n v="3079"/>
    <n v="15715"/>
    <m/>
  </r>
  <r>
    <n v="80131"/>
    <x v="1"/>
    <s v="Sakakawea"/>
    <s v="150"/>
    <x v="5"/>
    <n v="6"/>
    <n v="0"/>
    <n v="362"/>
    <n v="9"/>
    <n v="371"/>
    <n v="362"/>
    <n v="61.833300000000001"/>
    <n v="60.3"/>
    <n v="1911"/>
    <n v="241.15"/>
    <n v="0"/>
    <n v="0"/>
    <n v="0"/>
    <n v="241.15"/>
    <n v="1669.85"/>
    <n v="1669.85"/>
    <n v="0"/>
    <s v="no"/>
    <n v="1"/>
    <n v="0"/>
    <n v="1"/>
    <s v="yes"/>
    <n v="5"/>
    <n v="0"/>
    <n v="10"/>
    <n v="0"/>
    <n v="9"/>
    <n v="9"/>
    <n v="259"/>
    <n v="55.6"/>
    <n v="278"/>
    <n v="1431"/>
    <m/>
  </r>
  <r>
    <n v="82102"/>
    <x v="1"/>
    <s v="Sakakawea"/>
    <s v="150"/>
    <x v="6"/>
    <n v="6"/>
    <n v="0"/>
    <n v="1788"/>
    <n v="8"/>
    <n v="1796"/>
    <n v="1788"/>
    <n v="299.33330000000001"/>
    <n v="298"/>
    <n v="9213"/>
    <n v="1167.4000000000001"/>
    <n v="0"/>
    <n v="0"/>
    <n v="0"/>
    <n v="1167.4000000000001"/>
    <n v="8045.6"/>
    <n v="8045.6"/>
    <n v="0"/>
    <s v="no"/>
    <n v="1"/>
    <n v="0"/>
    <n v="1"/>
    <s v="yes"/>
    <n v="4"/>
    <n v="0"/>
    <n v="28"/>
    <n v="0"/>
    <n v="26"/>
    <n v="26"/>
    <n v="524"/>
    <n v="144.5"/>
    <n v="578"/>
    <n v="2964"/>
    <m/>
  </r>
  <r>
    <n v="82117"/>
    <x v="1"/>
    <s v="Sakakawea"/>
    <s v="150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2120"/>
    <x v="1"/>
    <s v="Sakakawea"/>
    <s v="150"/>
    <x v="6"/>
    <n v="8"/>
    <n v="1932"/>
    <n v="485"/>
    <n v="32"/>
    <n v="2449"/>
    <n v="2417"/>
    <n v="306.125"/>
    <n v="302.10000000000002"/>
    <n v="12573"/>
    <n v="1591.85"/>
    <n v="0"/>
    <n v="0"/>
    <n v="48.98"/>
    <n v="1640.83"/>
    <n v="10932.17"/>
    <n v="10932.17"/>
    <n v="0"/>
    <s v="no"/>
    <n v="1"/>
    <n v="0"/>
    <n v="1"/>
    <s v="yes"/>
    <n v="6"/>
    <n v="0"/>
    <n v="51"/>
    <n v="0"/>
    <n v="6"/>
    <n v="6"/>
    <n v="285"/>
    <n v="57"/>
    <n v="342"/>
    <n v="1754"/>
    <m/>
  </r>
  <r>
    <n v="83006"/>
    <x v="1"/>
    <s v="Sakakawea"/>
    <s v="150"/>
    <x v="1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3007"/>
    <x v="1"/>
    <s v="Sakakawea"/>
    <s v="150"/>
    <x v="2"/>
    <n v="6"/>
    <n v="3120"/>
    <n v="84"/>
    <n v="2"/>
    <n v="3206"/>
    <n v="3204"/>
    <n v="534.33330000000001"/>
    <n v="534"/>
    <n v="16392"/>
    <n v="2083.9"/>
    <n v="0"/>
    <n v="0"/>
    <n v="64.12"/>
    <n v="2148.02"/>
    <n v="14243.98"/>
    <n v="14243.98"/>
    <n v="0"/>
    <s v="no"/>
    <n v="1"/>
    <n v="0"/>
    <n v="1"/>
    <s v="yes"/>
    <n v="5"/>
    <n v="0"/>
    <n v="6"/>
    <n v="0"/>
    <n v="2"/>
    <n v="2"/>
    <n v="354"/>
    <n v="72.400000000000006"/>
    <n v="362"/>
    <n v="1856"/>
    <m/>
  </r>
  <r>
    <n v="83015"/>
    <x v="1"/>
    <s v="Sakakawea"/>
    <s v="150"/>
    <x v="1"/>
    <n v="1"/>
    <n v="0"/>
    <n v="175"/>
    <n v="2"/>
    <n v="177"/>
    <n v="175"/>
    <n v="177"/>
    <n v="175"/>
    <n v="899"/>
    <n v="115.05"/>
    <n v="0"/>
    <n v="0"/>
    <n v="3.54"/>
    <n v="118.59"/>
    <n v="780.41"/>
    <n v="780.41"/>
    <n v="0"/>
    <s v="no"/>
    <n v="1"/>
    <n v="0"/>
    <n v="1"/>
    <s v="yes"/>
    <n v="1"/>
    <n v="0"/>
    <n v="6"/>
    <n v="0"/>
    <n v="2"/>
    <n v="2"/>
    <n v="79"/>
    <n v="87"/>
    <n v="87"/>
    <n v="443"/>
    <m/>
  </r>
  <r>
    <n v="83020"/>
    <x v="1"/>
    <s v="Sakakawea"/>
    <s v="150"/>
    <x v="0"/>
    <n v="4"/>
    <n v="1368"/>
    <n v="21"/>
    <n v="48"/>
    <n v="1437"/>
    <n v="1389"/>
    <n v="359.25"/>
    <n v="347.3"/>
    <n v="7289"/>
    <n v="934.05"/>
    <n v="0"/>
    <n v="0"/>
    <n v="28.74"/>
    <n v="962.79"/>
    <n v="6326.21"/>
    <n v="6326.21"/>
    <n v="0"/>
    <s v="no"/>
    <n v="1"/>
    <n v="0"/>
    <n v="1"/>
    <s v="yes"/>
    <n v="4"/>
    <n v="0"/>
    <n v="0"/>
    <n v="0"/>
    <n v="8"/>
    <n v="8"/>
    <n v="558"/>
    <n v="141.5"/>
    <n v="566"/>
    <n v="2865"/>
    <m/>
  </r>
  <r>
    <n v="83028"/>
    <x v="1"/>
    <s v="Sakakawea"/>
    <s v="150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3032"/>
    <x v="1"/>
    <s v="Sakakawea"/>
    <s v="150"/>
    <x v="3"/>
    <n v="3"/>
    <n v="1056"/>
    <n v="48"/>
    <n v="0"/>
    <n v="1104"/>
    <n v="1104"/>
    <n v="368"/>
    <n v="368"/>
    <n v="5629"/>
    <n v="717.6"/>
    <n v="0"/>
    <n v="0"/>
    <n v="22.08"/>
    <n v="739.68"/>
    <n v="4889.32"/>
    <n v="4889.32"/>
    <n v="0"/>
    <s v="no"/>
    <n v="1"/>
    <n v="0"/>
    <n v="1"/>
    <s v="yes"/>
    <n v="3"/>
    <n v="0"/>
    <n v="18"/>
    <n v="0"/>
    <n v="0"/>
    <n v="0"/>
    <n v="357"/>
    <n v="125"/>
    <n v="375"/>
    <n v="1913"/>
    <m/>
  </r>
  <r>
    <n v="83044"/>
    <x v="1"/>
    <s v="Sakakawea"/>
    <s v="150"/>
    <x v="3"/>
    <n v="3"/>
    <n v="1788"/>
    <n v="-361"/>
    <n v="2"/>
    <n v="1429"/>
    <n v="1427"/>
    <n v="476.33330000000001"/>
    <n v="475.7"/>
    <n v="7303"/>
    <n v="928.85"/>
    <n v="0"/>
    <n v="0"/>
    <n v="28.58"/>
    <n v="957.43"/>
    <n v="6345.57"/>
    <n v="6345.57"/>
    <n v="0"/>
    <s v="no"/>
    <n v="1"/>
    <n v="0"/>
    <n v="1"/>
    <s v="yes"/>
    <n v="3"/>
    <n v="0"/>
    <n v="0"/>
    <n v="0"/>
    <n v="2"/>
    <n v="2"/>
    <n v="393"/>
    <n v="131.66669999999999"/>
    <n v="395"/>
    <n v="2017"/>
    <m/>
  </r>
  <r>
    <n v="83048"/>
    <x v="1"/>
    <s v="Sakakawea"/>
    <s v="150"/>
    <x v="3"/>
    <n v="5"/>
    <n v="1764"/>
    <n v="357"/>
    <n v="44"/>
    <n v="2165"/>
    <n v="2121"/>
    <n v="433"/>
    <n v="424.2"/>
    <n v="11061"/>
    <n v="1407.25"/>
    <n v="0"/>
    <n v="0"/>
    <n v="43.3"/>
    <n v="1450.55"/>
    <n v="9610.4500000000007"/>
    <n v="9610.4500000000007"/>
    <n v="0"/>
    <s v="no"/>
    <n v="1"/>
    <n v="0"/>
    <n v="1"/>
    <s v="yes"/>
    <n v="5"/>
    <n v="0"/>
    <n v="21"/>
    <n v="0"/>
    <n v="44"/>
    <n v="44"/>
    <n v="1115"/>
    <n v="236"/>
    <n v="1180"/>
    <n v="6009"/>
    <m/>
  </r>
  <r>
    <n v="83049"/>
    <x v="1"/>
    <s v="Sakakawea"/>
    <s v="150"/>
    <x v="3"/>
    <n v="2"/>
    <n v="612"/>
    <n v="1"/>
    <n v="16"/>
    <n v="629"/>
    <n v="613"/>
    <n v="314.5"/>
    <n v="306.5"/>
    <n v="3205"/>
    <n v="408.85"/>
    <n v="0"/>
    <n v="0"/>
    <n v="12.58"/>
    <n v="421.43"/>
    <n v="2783.57"/>
    <n v="2783.57"/>
    <n v="0"/>
    <s v="no"/>
    <n v="1"/>
    <n v="0"/>
    <n v="1"/>
    <s v="yes"/>
    <n v="2"/>
    <n v="0"/>
    <n v="15"/>
    <n v="0"/>
    <n v="3"/>
    <n v="3"/>
    <n v="339"/>
    <n v="178.5"/>
    <n v="357"/>
    <n v="1823"/>
    <m/>
  </r>
  <r>
    <n v="83050"/>
    <x v="1"/>
    <s v="Sakakawea"/>
    <s v="150"/>
    <x v="3"/>
    <n v="3"/>
    <n v="588"/>
    <n v="101"/>
    <n v="3"/>
    <n v="692"/>
    <n v="689"/>
    <n v="230.66669999999999"/>
    <n v="229.7"/>
    <n v="3572"/>
    <n v="449.8"/>
    <n v="0"/>
    <n v="0"/>
    <n v="0"/>
    <n v="449.8"/>
    <n v="3122.2"/>
    <n v="1388"/>
    <n v="1734.2"/>
    <s v="yes"/>
    <n v="1"/>
    <n v="0"/>
    <n v="1"/>
    <s v="yes"/>
    <n v="3"/>
    <n v="0"/>
    <n v="32"/>
    <n v="0"/>
    <n v="3"/>
    <n v="3"/>
    <n v="237"/>
    <n v="90.666700000000006"/>
    <n v="272"/>
    <n v="1388"/>
    <m/>
  </r>
  <r>
    <n v="83053"/>
    <x v="1"/>
    <s v="Sakakawea"/>
    <s v="150"/>
    <x v="4"/>
    <n v="9"/>
    <n v="1620"/>
    <n v="1226"/>
    <n v="28"/>
    <n v="2874"/>
    <n v="2846"/>
    <n v="319.33330000000001"/>
    <n v="316.2"/>
    <n v="14601"/>
    <n v="1868.1"/>
    <n v="0"/>
    <n v="0"/>
    <n v="57.48"/>
    <n v="1925.58"/>
    <n v="12675.42"/>
    <n v="12675.42"/>
    <n v="0"/>
    <s v="no"/>
    <n v="1"/>
    <n v="0"/>
    <n v="1"/>
    <s v="yes"/>
    <n v="9"/>
    <n v="0"/>
    <n v="71"/>
    <n v="0"/>
    <n v="28"/>
    <n v="28"/>
    <n v="1107"/>
    <n v="134"/>
    <n v="1206"/>
    <n v="6147"/>
    <m/>
  </r>
  <r>
    <n v="83054"/>
    <x v="1"/>
    <s v="Sakakawea"/>
    <s v="150"/>
    <x v="0"/>
    <n v="4"/>
    <n v="2868"/>
    <n v="1249"/>
    <n v="90"/>
    <n v="4207"/>
    <n v="4117"/>
    <n v="1051.75"/>
    <n v="1029.3"/>
    <n v="21339"/>
    <n v="2734.55"/>
    <n v="0"/>
    <n v="0"/>
    <n v="0"/>
    <n v="2734.55"/>
    <n v="18604.45"/>
    <n v="18604.45"/>
    <n v="0"/>
    <s v="no"/>
    <n v="1"/>
    <n v="0"/>
    <n v="1"/>
    <s v="yes"/>
    <n v="4"/>
    <n v="0"/>
    <n v="26"/>
    <n v="0"/>
    <n v="90"/>
    <n v="90"/>
    <n v="1240"/>
    <n v="339"/>
    <n v="1356"/>
    <n v="6849"/>
    <m/>
  </r>
  <r>
    <n v="83055"/>
    <x v="1"/>
    <s v="Sakakawea"/>
    <s v="150"/>
    <x v="4"/>
    <n v="11"/>
    <n v="3792"/>
    <n v="1069"/>
    <n v="41"/>
    <n v="4902"/>
    <n v="4861"/>
    <n v="445.63639999999998"/>
    <n v="441.9"/>
    <n v="25026"/>
    <n v="3186.3"/>
    <n v="0"/>
    <n v="0"/>
    <n v="98.04"/>
    <n v="3284.34"/>
    <n v="21741.66"/>
    <n v="21741.66"/>
    <n v="0"/>
    <s v="no"/>
    <n v="1"/>
    <n v="0"/>
    <n v="1"/>
    <s v="yes"/>
    <n v="7"/>
    <n v="0"/>
    <n v="81"/>
    <n v="0"/>
    <n v="41"/>
    <n v="41"/>
    <n v="1332"/>
    <n v="207.71430000000001"/>
    <n v="1454"/>
    <n v="7432"/>
    <m/>
  </r>
  <r>
    <n v="83056"/>
    <x v="1"/>
    <s v="Sakakawea"/>
    <s v="150"/>
    <x v="4"/>
    <n v="7"/>
    <n v="2484"/>
    <n v="126"/>
    <n v="34"/>
    <n v="2644"/>
    <n v="2610"/>
    <n v="377.71429999999998"/>
    <n v="372.9"/>
    <n v="13513"/>
    <n v="1718.6"/>
    <n v="0"/>
    <n v="0"/>
    <n v="52.88"/>
    <n v="1771.48"/>
    <n v="11741.52"/>
    <n v="11741.52"/>
    <n v="0"/>
    <s v="no"/>
    <n v="1"/>
    <n v="0"/>
    <n v="1"/>
    <s v="yes"/>
    <n v="4"/>
    <n v="0"/>
    <n v="6"/>
    <n v="0"/>
    <n v="12"/>
    <n v="12"/>
    <n v="738"/>
    <n v="189"/>
    <n v="756"/>
    <n v="3857"/>
    <m/>
  </r>
  <r>
    <n v="83060"/>
    <x v="1"/>
    <s v="Sakakawea"/>
    <s v="150"/>
    <x v="4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83062"/>
    <x v="1"/>
    <s v="Sakakawea"/>
    <s v="150"/>
    <x v="0"/>
    <n v="9"/>
    <n v="1428"/>
    <n v="1053"/>
    <n v="63"/>
    <n v="2544"/>
    <n v="2481"/>
    <n v="282.66669999999999"/>
    <n v="275.7"/>
    <n v="12970"/>
    <n v="1653.6"/>
    <n v="0"/>
    <n v="0"/>
    <n v="0"/>
    <n v="1653.6"/>
    <n v="11316.4"/>
    <n v="11316.4"/>
    <n v="0"/>
    <s v="no"/>
    <n v="1"/>
    <n v="0"/>
    <n v="1"/>
    <s v="yes"/>
    <n v="4"/>
    <n v="0"/>
    <n v="81"/>
    <n v="0"/>
    <n v="48"/>
    <n v="48"/>
    <n v="680"/>
    <n v="202.25"/>
    <n v="809"/>
    <n v="4124"/>
    <m/>
  </r>
  <r>
    <n v="83065"/>
    <x v="1"/>
    <s v="Sakakawea"/>
    <s v="150"/>
    <x v="3"/>
    <n v="4"/>
    <n v="3120"/>
    <n v="341"/>
    <n v="68"/>
    <n v="3529"/>
    <n v="3461"/>
    <n v="882.25"/>
    <n v="865.3"/>
    <n v="18030"/>
    <n v="2293.85"/>
    <n v="0"/>
    <n v="0"/>
    <n v="70.58"/>
    <n v="2364.4299999999998"/>
    <n v="15665.57"/>
    <n v="15665.57"/>
    <n v="0"/>
    <s v="no"/>
    <n v="1"/>
    <n v="0"/>
    <n v="1"/>
    <s v="yes"/>
    <n v="4"/>
    <n v="0"/>
    <n v="18"/>
    <n v="0"/>
    <n v="6"/>
    <n v="6"/>
    <n v="774"/>
    <n v="199.5"/>
    <n v="798"/>
    <n v="4124"/>
    <m/>
  </r>
  <r>
    <n v="83161"/>
    <x v="1"/>
    <s v="Sakakawea"/>
    <s v="150"/>
    <x v="1"/>
    <n v="2"/>
    <n v="348"/>
    <n v="70"/>
    <n v="5"/>
    <n v="423"/>
    <n v="418"/>
    <n v="211.5"/>
    <n v="209"/>
    <n v="2146"/>
    <n v="274.95"/>
    <n v="0"/>
    <n v="0"/>
    <n v="8.4600000000000009"/>
    <n v="283.41000000000003"/>
    <n v="1862.59"/>
    <n v="1862.59"/>
    <n v="0"/>
    <s v="no"/>
    <n v="1"/>
    <n v="0"/>
    <n v="1"/>
    <s v="yes"/>
    <n v="2"/>
    <n v="0"/>
    <n v="0"/>
    <n v="0"/>
    <n v="5"/>
    <n v="5"/>
    <n v="147"/>
    <n v="76"/>
    <n v="152"/>
    <n v="768"/>
    <m/>
  </r>
  <r>
    <n v="83166"/>
    <x v="1"/>
    <s v="Sakakawea"/>
    <s v="150"/>
    <x v="6"/>
    <n v="8"/>
    <n v="3948"/>
    <n v="1857"/>
    <n v="96"/>
    <n v="5901"/>
    <n v="5805"/>
    <n v="737.625"/>
    <n v="725.6"/>
    <n v="30183"/>
    <n v="3835.65"/>
    <n v="0"/>
    <n v="0"/>
    <n v="118.02"/>
    <n v="3953.67"/>
    <n v="26229.33"/>
    <n v="26229.33"/>
    <n v="0"/>
    <s v="no"/>
    <n v="1"/>
    <n v="0"/>
    <n v="1"/>
    <s v="yes"/>
    <n v="8"/>
    <n v="0"/>
    <n v="71"/>
    <n v="0"/>
    <n v="14"/>
    <n v="14"/>
    <n v="1747"/>
    <n v="229"/>
    <n v="1832"/>
    <n v="9383"/>
    <m/>
  </r>
  <r>
    <n v="83170"/>
    <x v="1"/>
    <s v="Sakakawea"/>
    <s v="150"/>
    <x v="6"/>
    <n v="9"/>
    <n v="1872"/>
    <n v="297"/>
    <n v="50"/>
    <n v="2219"/>
    <n v="2169"/>
    <n v="246.5556"/>
    <n v="241"/>
    <n v="11390"/>
    <n v="1442.35"/>
    <n v="0"/>
    <n v="0"/>
    <n v="44.38"/>
    <n v="1486.73"/>
    <n v="9903.27"/>
    <n v="9903.27"/>
    <n v="0"/>
    <s v="no"/>
    <n v="1"/>
    <n v="0"/>
    <n v="1"/>
    <s v="yes"/>
    <n v="9"/>
    <n v="0"/>
    <n v="41"/>
    <n v="0"/>
    <n v="47"/>
    <n v="47"/>
    <n v="756"/>
    <n v="93.777799999999999"/>
    <n v="844"/>
    <n v="4318"/>
    <m/>
  </r>
  <r>
    <n v="83172"/>
    <x v="1"/>
    <s v="Sakakawea"/>
    <s v="150"/>
    <x v="0"/>
    <n v="4"/>
    <n v="1836"/>
    <n v="1188"/>
    <n v="8"/>
    <n v="3032"/>
    <n v="3024"/>
    <n v="758"/>
    <n v="756"/>
    <n v="15451"/>
    <n v="1970.8"/>
    <n v="0"/>
    <n v="0"/>
    <n v="0"/>
    <n v="1970.8"/>
    <n v="13480.2"/>
    <n v="13480.2"/>
    <n v="0"/>
    <s v="no"/>
    <n v="1"/>
    <n v="0"/>
    <n v="1"/>
    <s v="yes"/>
    <n v="4"/>
    <n v="0"/>
    <n v="84"/>
    <n v="0"/>
    <n v="8"/>
    <n v="8"/>
    <n v="662"/>
    <n v="188.5"/>
    <n v="754"/>
    <n v="3840"/>
    <m/>
  </r>
  <r>
    <n v="83605"/>
    <x v="1"/>
    <s v="Sakakawea"/>
    <s v="150"/>
    <x v="0"/>
    <n v="8"/>
    <n v="0"/>
    <n v="1155"/>
    <n v="18"/>
    <n v="1173"/>
    <n v="1155"/>
    <n v="146.625"/>
    <n v="144.4"/>
    <n v="5985"/>
    <n v="762.45"/>
    <n v="0"/>
    <n v="0"/>
    <n v="0"/>
    <n v="762.45"/>
    <n v="5222.55"/>
    <n v="5222.55"/>
    <n v="0"/>
    <s v="no"/>
    <n v="1"/>
    <n v="0"/>
    <n v="1"/>
    <s v="yes"/>
    <n v="6"/>
    <n v="0"/>
    <n v="94"/>
    <n v="0"/>
    <n v="18"/>
    <n v="18"/>
    <n v="446"/>
    <n v="93"/>
    <n v="558"/>
    <n v="2846"/>
    <m/>
  </r>
  <r>
    <n v="83815"/>
    <x v="1"/>
    <s v="Sakakawea"/>
    <s v="150"/>
    <x v="0"/>
    <n v="16"/>
    <n v="5556"/>
    <n v="462"/>
    <n v="72"/>
    <n v="6090"/>
    <n v="6018"/>
    <n v="380.625"/>
    <n v="376.1"/>
    <n v="31039"/>
    <n v="3958.5"/>
    <n v="0"/>
    <n v="0"/>
    <n v="121.8"/>
    <n v="4080.3"/>
    <n v="26958.7"/>
    <n v="26958.7"/>
    <n v="0"/>
    <s v="no"/>
    <n v="1"/>
    <n v="0"/>
    <n v="1"/>
    <s v="yes"/>
    <n v="16"/>
    <n v="0"/>
    <n v="35"/>
    <n v="0"/>
    <n v="42"/>
    <n v="42"/>
    <n v="1950"/>
    <n v="126.6875"/>
    <n v="2027"/>
    <n v="10363"/>
    <m/>
  </r>
  <r>
    <n v="83825"/>
    <x v="1"/>
    <s v="Sakakawea"/>
    <s v="150"/>
    <x v="6"/>
    <n v="6"/>
    <n v="2508"/>
    <n v="190"/>
    <n v="57"/>
    <n v="2755"/>
    <n v="2698"/>
    <n v="459.16669999999999"/>
    <n v="449.7"/>
    <n v="14089"/>
    <n v="1790.75"/>
    <n v="0"/>
    <n v="0"/>
    <n v="55.1"/>
    <n v="1845.85"/>
    <n v="12243.15"/>
    <n v="12243.15"/>
    <n v="0"/>
    <s v="no"/>
    <n v="1"/>
    <n v="0"/>
    <n v="1"/>
    <s v="yes"/>
    <n v="6"/>
    <n v="0"/>
    <n v="58"/>
    <n v="0"/>
    <n v="39"/>
    <n v="39"/>
    <n v="1118"/>
    <n v="202.5"/>
    <n v="1215"/>
    <n v="6210"/>
    <m/>
  </r>
  <r>
    <n v="83841"/>
    <x v="1"/>
    <s v="Sakakawea"/>
    <s v="150"/>
    <x v="0"/>
    <n v="11"/>
    <n v="4716"/>
    <n v="2621"/>
    <n v="178"/>
    <n v="7515"/>
    <n v="7337"/>
    <n v="683.18179999999995"/>
    <n v="667"/>
    <n v="38381"/>
    <n v="4884.75"/>
    <n v="0"/>
    <n v="0"/>
    <n v="150.30000000000001"/>
    <n v="5035.05"/>
    <n v="33345.949999999997"/>
    <n v="33345.949999999997"/>
    <n v="0"/>
    <s v="no"/>
    <n v="1"/>
    <n v="0"/>
    <n v="1"/>
    <s v="yes"/>
    <n v="9"/>
    <n v="0"/>
    <n v="160"/>
    <n v="0"/>
    <n v="75"/>
    <n v="75"/>
    <n v="1685"/>
    <n v="213.33330000000001"/>
    <n v="1920"/>
    <n v="9809"/>
    <m/>
  </r>
  <r>
    <n v="85701"/>
    <x v="1"/>
    <s v="Sakakawea"/>
    <s v="150"/>
    <x v="0"/>
    <n v="8"/>
    <n v="900"/>
    <n v="831"/>
    <n v="69"/>
    <n v="1800"/>
    <n v="1731"/>
    <n v="225"/>
    <n v="216.4"/>
    <n v="9201"/>
    <n v="1170"/>
    <n v="0"/>
    <n v="0"/>
    <n v="36"/>
    <n v="1206"/>
    <n v="7995"/>
    <n v="1501"/>
    <n v="6494"/>
    <s v="yes"/>
    <n v="1"/>
    <n v="0"/>
    <n v="1"/>
    <s v="yes"/>
    <n v="5"/>
    <n v="0"/>
    <n v="158"/>
    <n v="0"/>
    <n v="65"/>
    <n v="65"/>
    <n v="72"/>
    <n v="59"/>
    <n v="295"/>
    <n v="1501"/>
    <m/>
  </r>
  <r>
    <n v="87058"/>
    <x v="1"/>
    <s v="Sakakawea"/>
    <s v="150"/>
    <x v="4"/>
    <n v="9"/>
    <n v="5448"/>
    <n v="1162"/>
    <n v="141"/>
    <n v="6751"/>
    <n v="6610"/>
    <n v="750.11109999999996"/>
    <n v="734.4"/>
    <n v="34361"/>
    <n v="4388.1499999999996"/>
    <n v="0"/>
    <n v="0"/>
    <n v="135.02000000000001"/>
    <n v="4523.17"/>
    <n v="29837.83"/>
    <n v="29837.83"/>
    <n v="0"/>
    <s v="no"/>
    <n v="1"/>
    <n v="0"/>
    <n v="1"/>
    <s v="yes"/>
    <n v="9"/>
    <n v="0"/>
    <n v="118"/>
    <n v="0"/>
    <n v="94"/>
    <n v="94"/>
    <n v="2829"/>
    <n v="337.88889999999998"/>
    <n v="3041"/>
    <n v="15474"/>
    <m/>
  </r>
  <r>
    <n v="87073"/>
    <x v="1"/>
    <s v="Sakakawea"/>
    <s v="150"/>
    <x v="4"/>
    <n v="6"/>
    <n v="2940"/>
    <n v="1262"/>
    <n v="28"/>
    <n v="4230"/>
    <n v="4202"/>
    <n v="705"/>
    <n v="700.3"/>
    <n v="21536"/>
    <n v="2749.5"/>
    <n v="0"/>
    <n v="0"/>
    <n v="84.6"/>
    <n v="2834.1"/>
    <n v="18701.900000000001"/>
    <n v="18701.900000000001"/>
    <n v="0"/>
    <s v="no"/>
    <n v="1"/>
    <n v="0"/>
    <n v="1"/>
    <s v="yes"/>
    <n v="6"/>
    <n v="0"/>
    <n v="80"/>
    <n v="0"/>
    <n v="28"/>
    <n v="28"/>
    <n v="1897"/>
    <n v="334.16669999999999"/>
    <n v="2005"/>
    <n v="10243"/>
    <m/>
  </r>
  <r>
    <n v="87162"/>
    <x v="1"/>
    <s v="Sakakawea"/>
    <s v="150"/>
    <x v="1"/>
    <n v="1"/>
    <n v="240"/>
    <n v="0"/>
    <n v="0"/>
    <n v="240"/>
    <n v="240"/>
    <n v="240"/>
    <n v="240"/>
    <n v="1212"/>
    <n v="156"/>
    <n v="0"/>
    <n v="0"/>
    <n v="4.8"/>
    <n v="160.80000000000001"/>
    <n v="1051.2"/>
    <n v="1051.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87391"/>
    <x v="1"/>
    <s v="Sakakawea"/>
    <s v="150"/>
    <x v="0"/>
    <n v="17"/>
    <n v="480"/>
    <n v="1291"/>
    <n v="55"/>
    <n v="1826"/>
    <n v="1771"/>
    <n v="107.4118"/>
    <n v="104.2"/>
    <n v="9320"/>
    <n v="1186.9000000000001"/>
    <n v="0"/>
    <n v="0"/>
    <n v="36.520000000000003"/>
    <n v="1223.42"/>
    <n v="8096.58"/>
    <n v="8096.58"/>
    <n v="0"/>
    <s v="no"/>
    <n v="1"/>
    <n v="0"/>
    <n v="1"/>
    <s v="yes"/>
    <n v="14"/>
    <n v="0"/>
    <n v="204"/>
    <n v="0"/>
    <n v="55"/>
    <n v="55"/>
    <n v="620"/>
    <n v="62.785699999999999"/>
    <n v="879"/>
    <n v="4485"/>
    <m/>
  </r>
  <r>
    <n v="90150"/>
    <x v="1"/>
    <s v="Sakakawea"/>
    <s v="150"/>
    <x v="0"/>
    <n v="5"/>
    <n v="564"/>
    <n v="3612"/>
    <n v="15"/>
    <n v="4191"/>
    <n v="4176"/>
    <n v="838.2"/>
    <n v="835.2"/>
    <n v="21489"/>
    <n v="2724.15"/>
    <n v="0"/>
    <n v="0"/>
    <n v="-2724.15"/>
    <n v="0"/>
    <n v="21489"/>
    <n v="7441"/>
    <n v="14048"/>
    <s v="yes"/>
    <n v="1"/>
    <n v="0"/>
    <n v="1"/>
    <s v="yes"/>
    <n v="4"/>
    <n v="0"/>
    <n v="85"/>
    <n v="0"/>
    <n v="5"/>
    <n v="5"/>
    <n v="548"/>
    <n v="159.5"/>
    <n v="638"/>
    <n v="3265"/>
    <m/>
  </r>
  <r>
    <n v="30103"/>
    <x v="2"/>
    <s v="Sheyenne"/>
    <s v="297"/>
    <x v="0"/>
    <n v="11"/>
    <n v="1992"/>
    <n v="841"/>
    <n v="24"/>
    <n v="2857"/>
    <n v="2833"/>
    <n v="259.72730000000001"/>
    <n v="257.5"/>
    <n v="14601"/>
    <n v="1857.05"/>
    <n v="0"/>
    <n v="0"/>
    <n v="57.14"/>
    <n v="1914.19"/>
    <n v="12686.81"/>
    <n v="12686.81"/>
    <n v="0"/>
    <s v="no"/>
    <n v="1"/>
    <n v="0"/>
    <n v="1"/>
    <s v="yes"/>
    <n v="11"/>
    <n v="0"/>
    <n v="64"/>
    <n v="0"/>
    <n v="24"/>
    <n v="24"/>
    <n v="1145"/>
    <n v="112.0909"/>
    <n v="1233"/>
    <n v="6283"/>
    <m/>
  </r>
  <r>
    <n v="30455"/>
    <x v="2"/>
    <s v="Sheyenne"/>
    <s v="297"/>
    <x v="3"/>
    <n v="7"/>
    <n v="4056"/>
    <n v="1727"/>
    <n v="42"/>
    <n v="5825"/>
    <n v="5783"/>
    <n v="832.14290000000005"/>
    <n v="826.1"/>
    <n v="29713"/>
    <n v="3786.25"/>
    <n v="0"/>
    <n v="0"/>
    <n v="116.5"/>
    <n v="3902.75"/>
    <n v="25810.25"/>
    <n v="25810.25"/>
    <n v="0"/>
    <s v="no"/>
    <n v="1"/>
    <n v="0"/>
    <n v="1"/>
    <s v="yes"/>
    <n v="4"/>
    <n v="0"/>
    <n v="37"/>
    <n v="0"/>
    <n v="40"/>
    <n v="40"/>
    <n v="2385"/>
    <n v="615.5"/>
    <n v="2462"/>
    <n v="12555"/>
    <m/>
  </r>
  <r>
    <n v="30495"/>
    <x v="2"/>
    <s v="Sheyenne"/>
    <s v="29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30701"/>
    <x v="2"/>
    <s v="Sheyenne"/>
    <s v="297"/>
    <x v="4"/>
    <n v="10"/>
    <n v="3120"/>
    <n v="673"/>
    <n v="83"/>
    <n v="3876"/>
    <n v="3793"/>
    <n v="387.6"/>
    <n v="379.3"/>
    <n v="19760"/>
    <n v="2519.4"/>
    <n v="0"/>
    <n v="0"/>
    <n v="77.52"/>
    <n v="2596.92"/>
    <n v="17163.080000000002"/>
    <n v="17163.080000000002"/>
    <n v="0"/>
    <s v="no"/>
    <n v="1"/>
    <n v="0"/>
    <n v="1"/>
    <s v="yes"/>
    <n v="9"/>
    <n v="0"/>
    <n v="158"/>
    <n v="0"/>
    <n v="83"/>
    <n v="83"/>
    <n v="1519"/>
    <n v="195.5556"/>
    <n v="1760"/>
    <n v="8955"/>
    <m/>
  </r>
  <r>
    <n v="30811"/>
    <x v="2"/>
    <s v="Sheyenne"/>
    <s v="297"/>
    <x v="0"/>
    <n v="9"/>
    <n v="3084"/>
    <n v="351"/>
    <n v="45"/>
    <n v="3480"/>
    <n v="3435"/>
    <n v="386.66669999999999"/>
    <n v="381.7"/>
    <n v="17798"/>
    <n v="2262"/>
    <n v="0"/>
    <n v="0"/>
    <n v="0"/>
    <n v="2262"/>
    <n v="15536"/>
    <n v="15536"/>
    <n v="0"/>
    <s v="no"/>
    <n v="1"/>
    <n v="0"/>
    <n v="1"/>
    <s v="yes"/>
    <n v="8"/>
    <n v="0"/>
    <n v="115"/>
    <n v="0"/>
    <n v="35"/>
    <n v="35"/>
    <n v="2023"/>
    <n v="271.625"/>
    <n v="2173"/>
    <n v="11108"/>
    <m/>
  </r>
  <r>
    <n v="30940"/>
    <x v="2"/>
    <s v="Sheyenne"/>
    <s v="297"/>
    <x v="1"/>
    <n v="2"/>
    <n v="900"/>
    <n v="-61"/>
    <n v="1"/>
    <n v="840"/>
    <n v="839"/>
    <n v="420"/>
    <n v="419.5"/>
    <n v="4296"/>
    <n v="546"/>
    <n v="0"/>
    <n v="0"/>
    <n v="16.8"/>
    <n v="562.79999999999995"/>
    <n v="3733.2"/>
    <n v="3733.2"/>
    <n v="0"/>
    <s v="no"/>
    <n v="1"/>
    <n v="0"/>
    <n v="1"/>
    <s v="yes"/>
    <n v="2"/>
    <n v="0"/>
    <n v="0"/>
    <n v="0"/>
    <n v="1"/>
    <n v="1"/>
    <n v="33"/>
    <n v="17"/>
    <n v="34"/>
    <n v="174"/>
    <m/>
  </r>
  <r>
    <n v="31007"/>
    <x v="2"/>
    <s v="Sheyenne"/>
    <s v="297"/>
    <x v="0"/>
    <n v="7"/>
    <n v="3108"/>
    <n v="3792"/>
    <n v="56"/>
    <n v="6956"/>
    <n v="6900"/>
    <n v="993.71429999999998"/>
    <n v="985.7"/>
    <n v="35432"/>
    <n v="4521.3999999999996"/>
    <n v="0"/>
    <n v="0"/>
    <n v="139.12"/>
    <n v="4660.5200000000004"/>
    <n v="30771.48"/>
    <n v="30771.48"/>
    <n v="0"/>
    <s v="no"/>
    <n v="1"/>
    <n v="0"/>
    <n v="1"/>
    <s v="yes"/>
    <n v="6"/>
    <n v="0"/>
    <n v="80"/>
    <n v="0"/>
    <n v="56"/>
    <n v="56"/>
    <n v="2093"/>
    <n v="371.5"/>
    <n v="2229"/>
    <n v="11373"/>
    <m/>
  </r>
  <r>
    <n v="33016"/>
    <x v="2"/>
    <s v="Sheyenne"/>
    <s v="297"/>
    <x v="0"/>
    <n v="8"/>
    <n v="3276"/>
    <n v="2077"/>
    <n v="12"/>
    <n v="5365"/>
    <n v="5353"/>
    <n v="670.625"/>
    <n v="669.1"/>
    <n v="27365"/>
    <n v="3487.25"/>
    <n v="0"/>
    <n v="0"/>
    <n v="107.3"/>
    <n v="3594.55"/>
    <n v="23770.45"/>
    <n v="23770.45"/>
    <n v="0"/>
    <s v="no"/>
    <n v="1"/>
    <n v="0"/>
    <n v="1"/>
    <s v="yes"/>
    <n v="7"/>
    <n v="0"/>
    <n v="18"/>
    <n v="0"/>
    <n v="12"/>
    <n v="12"/>
    <n v="1818"/>
    <n v="264"/>
    <n v="1848"/>
    <n v="9465"/>
    <m/>
  </r>
  <r>
    <n v="33017"/>
    <x v="2"/>
    <s v="Sheyenne"/>
    <s v="297"/>
    <x v="0"/>
    <n v="13"/>
    <n v="1272"/>
    <n v="726"/>
    <n v="15"/>
    <n v="2013"/>
    <n v="1998"/>
    <n v="154.84620000000001"/>
    <n v="153.69999999999999"/>
    <n v="10276"/>
    <n v="1308.45"/>
    <n v="0"/>
    <n v="0"/>
    <n v="40.26"/>
    <n v="1348.71"/>
    <n v="8927.2900000000009"/>
    <n v="8927.2900000000009"/>
    <n v="0"/>
    <s v="no"/>
    <n v="1"/>
    <n v="0"/>
    <n v="1"/>
    <s v="yes"/>
    <n v="12"/>
    <n v="0"/>
    <n v="154"/>
    <n v="0"/>
    <n v="15"/>
    <n v="15"/>
    <n v="1018"/>
    <n v="98.916700000000006"/>
    <n v="1187"/>
    <n v="6081"/>
    <m/>
  </r>
  <r>
    <n v="33027"/>
    <x v="2"/>
    <s v="Sheyenne"/>
    <s v="297"/>
    <x v="0"/>
    <n v="12"/>
    <n v="2772"/>
    <n v="2234"/>
    <n v="32"/>
    <n v="5038"/>
    <n v="5006"/>
    <n v="419.83330000000001"/>
    <n v="417.2"/>
    <n v="25781"/>
    <n v="3274.7"/>
    <n v="0"/>
    <n v="0"/>
    <n v="0"/>
    <n v="3274.7"/>
    <n v="22506.3"/>
    <n v="22506.3"/>
    <n v="0"/>
    <s v="no"/>
    <n v="1"/>
    <n v="0"/>
    <n v="1"/>
    <s v="yes"/>
    <n v="9"/>
    <n v="0"/>
    <n v="128"/>
    <n v="0"/>
    <n v="32"/>
    <n v="32"/>
    <n v="1915"/>
    <n v="230.5556"/>
    <n v="2075"/>
    <n v="10621"/>
    <m/>
  </r>
  <r>
    <n v="33029"/>
    <x v="2"/>
    <s v="Sheyenne"/>
    <s v="297"/>
    <x v="6"/>
    <n v="7"/>
    <n v="2160"/>
    <n v="1889"/>
    <n v="29"/>
    <n v="4078"/>
    <n v="4049"/>
    <n v="582.57140000000004"/>
    <n v="578.4"/>
    <n v="20904"/>
    <n v="2650.7"/>
    <n v="0"/>
    <n v="0"/>
    <n v="81.56"/>
    <n v="2732.26"/>
    <n v="18171.740000000002"/>
    <n v="18171.740000000002"/>
    <n v="0"/>
    <s v="no"/>
    <n v="1"/>
    <n v="0"/>
    <n v="1"/>
    <s v="yes"/>
    <n v="7"/>
    <n v="0"/>
    <n v="152"/>
    <n v="0"/>
    <n v="29"/>
    <n v="29"/>
    <n v="2116"/>
    <n v="328.1429"/>
    <n v="2297"/>
    <n v="11773"/>
    <m/>
  </r>
  <r>
    <n v="33037"/>
    <x v="2"/>
    <s v="Sheyenne"/>
    <s v="297"/>
    <x v="0"/>
    <n v="8"/>
    <n v="1860"/>
    <n v="844"/>
    <n v="16"/>
    <n v="2720"/>
    <n v="2704"/>
    <n v="340"/>
    <n v="338"/>
    <n v="13880"/>
    <n v="1768"/>
    <n v="0"/>
    <n v="0"/>
    <n v="54.4"/>
    <n v="1822.4"/>
    <n v="12057.6"/>
    <n v="12057.6"/>
    <n v="0"/>
    <s v="no"/>
    <n v="1"/>
    <n v="0"/>
    <n v="1"/>
    <s v="yes"/>
    <n v="6"/>
    <n v="0"/>
    <n v="78"/>
    <n v="0"/>
    <n v="16"/>
    <n v="16"/>
    <n v="841"/>
    <n v="155.83330000000001"/>
    <n v="935"/>
    <n v="4751"/>
    <m/>
  </r>
  <r>
    <n v="33045"/>
    <x v="2"/>
    <s v="Sheyenne"/>
    <s v="29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90297"/>
    <x v="2"/>
    <s v="Sheyenne"/>
    <s v="297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3714"/>
    <x v="1"/>
    <s v="Sisseton"/>
    <s v="412"/>
    <x v="0"/>
    <n v="1"/>
    <n v="828"/>
    <n v="0"/>
    <n v="0"/>
    <n v="828"/>
    <n v="828"/>
    <n v="828"/>
    <n v="828"/>
    <n v="4200"/>
    <n v="538.20000000000005"/>
    <n v="0"/>
    <n v="0"/>
    <n v="0"/>
    <n v="538.20000000000005"/>
    <n v="3661.8"/>
    <n v="2280.83"/>
    <n v="1380.97"/>
    <s v="yes"/>
    <n v="1"/>
    <n v="0"/>
    <n v="1"/>
    <s v="yes"/>
    <n v="1"/>
    <n v="0"/>
    <n v="0"/>
    <n v="0"/>
    <n v="0"/>
    <n v="0"/>
    <n v="36"/>
    <n v="36"/>
    <n v="36"/>
    <n v="182"/>
    <m/>
  </r>
  <r>
    <n v="90412"/>
    <x v="1"/>
    <s v="Sisseton"/>
    <s v="412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014"/>
    <x v="6"/>
    <s v="Thief River Falls"/>
    <s v="256"/>
    <x v="1"/>
    <n v="3"/>
    <n v="492"/>
    <n v="118"/>
    <n v="0"/>
    <n v="610"/>
    <n v="610"/>
    <n v="203.33330000000001"/>
    <n v="203.3"/>
    <n v="3113"/>
    <n v="396.5"/>
    <n v="0"/>
    <n v="0"/>
    <n v="12.2"/>
    <n v="408.7"/>
    <n v="2704.3"/>
    <n v="2704.3"/>
    <n v="0"/>
    <s v="no"/>
    <n v="1"/>
    <n v="0"/>
    <n v="1"/>
    <s v="yes"/>
    <n v="1"/>
    <n v="0"/>
    <n v="0"/>
    <n v="0"/>
    <n v="0"/>
    <n v="0"/>
    <n v="165"/>
    <n v="165"/>
    <n v="165"/>
    <n v="838"/>
    <m/>
  </r>
  <r>
    <n v="20063"/>
    <x v="6"/>
    <s v="Thief River Falls"/>
    <s v="256"/>
    <x v="0"/>
    <n v="2"/>
    <n v="180"/>
    <n v="15"/>
    <n v="0"/>
    <n v="195"/>
    <n v="195"/>
    <n v="97.5"/>
    <n v="97.5"/>
    <n v="996"/>
    <n v="126.75"/>
    <n v="0"/>
    <n v="0"/>
    <n v="0"/>
    <n v="126.75"/>
    <n v="869.25"/>
    <n v="869.25"/>
    <n v="0"/>
    <s v="no"/>
    <n v="1"/>
    <n v="0"/>
    <n v="1"/>
    <s v="yes"/>
    <n v="1"/>
    <n v="0"/>
    <n v="0"/>
    <n v="0"/>
    <n v="0"/>
    <n v="0"/>
    <n v="44"/>
    <n v="44"/>
    <n v="44"/>
    <n v="221"/>
    <m/>
  </r>
  <r>
    <n v="20145"/>
    <x v="6"/>
    <s v="Thief River Falls"/>
    <s v="256"/>
    <x v="0"/>
    <n v="4"/>
    <n v="864"/>
    <n v="323"/>
    <n v="7"/>
    <n v="1194"/>
    <n v="1187"/>
    <n v="298.5"/>
    <n v="296.8"/>
    <n v="6095"/>
    <n v="776.1"/>
    <n v="0"/>
    <n v="0"/>
    <n v="23.88"/>
    <n v="799.98"/>
    <n v="5295.02"/>
    <n v="5295.02"/>
    <n v="0"/>
    <s v="no"/>
    <n v="1"/>
    <n v="0"/>
    <n v="1"/>
    <s v="yes"/>
    <n v="2"/>
    <n v="0"/>
    <n v="6"/>
    <n v="0"/>
    <n v="7"/>
    <n v="7"/>
    <n v="111"/>
    <n v="62"/>
    <n v="124"/>
    <n v="630"/>
    <m/>
  </r>
  <r>
    <n v="20178"/>
    <x v="6"/>
    <s v="Thief River Falls"/>
    <s v="25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20338"/>
    <x v="6"/>
    <s v="Thief River Falls"/>
    <s v="256"/>
    <x v="6"/>
    <n v="12"/>
    <n v="1644"/>
    <n v="1458"/>
    <n v="25"/>
    <n v="3127"/>
    <n v="3102"/>
    <n v="260.58330000000001"/>
    <n v="258.5"/>
    <n v="16000"/>
    <n v="2032.55"/>
    <n v="0"/>
    <n v="0"/>
    <n v="0"/>
    <n v="2032.55"/>
    <n v="13967.45"/>
    <n v="13967.45"/>
    <n v="0"/>
    <s v="no"/>
    <n v="1"/>
    <n v="0"/>
    <n v="1"/>
    <s v="yes"/>
    <n v="12"/>
    <n v="0"/>
    <n v="116"/>
    <n v="0"/>
    <n v="25"/>
    <n v="25"/>
    <n v="956"/>
    <n v="91.416700000000006"/>
    <n v="1097"/>
    <n v="5608"/>
    <m/>
  </r>
  <r>
    <n v="20360"/>
    <x v="6"/>
    <s v="Thief River Falls"/>
    <s v="256"/>
    <x v="5"/>
    <n v="7"/>
    <n v="1092"/>
    <n v="978"/>
    <n v="1"/>
    <n v="2071"/>
    <n v="2070"/>
    <n v="295.8571"/>
    <n v="295.7"/>
    <n v="10559"/>
    <n v="1346.15"/>
    <n v="0"/>
    <n v="0"/>
    <n v="0"/>
    <n v="1346.15"/>
    <n v="9212.85"/>
    <n v="9212.85"/>
    <n v="0"/>
    <s v="no"/>
    <n v="1"/>
    <n v="0"/>
    <n v="1"/>
    <s v="yes"/>
    <n v="6"/>
    <n v="0"/>
    <n v="53"/>
    <n v="0"/>
    <n v="1"/>
    <n v="1"/>
    <n v="334"/>
    <n v="64.666700000000006"/>
    <n v="388"/>
    <n v="1993"/>
    <m/>
  </r>
  <r>
    <n v="20397"/>
    <x v="6"/>
    <s v="Thief River Falls"/>
    <s v="256"/>
    <x v="4"/>
    <n v="10"/>
    <n v="1704"/>
    <n v="1208"/>
    <n v="0"/>
    <n v="2912"/>
    <n v="2912"/>
    <n v="291.2"/>
    <n v="291.2"/>
    <n v="14807"/>
    <n v="1892.8"/>
    <n v="0"/>
    <n v="0"/>
    <n v="0"/>
    <n v="1892.8"/>
    <n v="12914.2"/>
    <n v="12914.2"/>
    <n v="0"/>
    <s v="no"/>
    <n v="1"/>
    <n v="0"/>
    <n v="1"/>
    <s v="yes"/>
    <n v="7"/>
    <n v="0"/>
    <n v="69"/>
    <n v="0"/>
    <n v="0"/>
    <n v="0"/>
    <n v="1322"/>
    <n v="198.71430000000001"/>
    <n v="1391"/>
    <n v="7071"/>
    <m/>
  </r>
  <r>
    <n v="20410"/>
    <x v="6"/>
    <s v="Thief River Falls"/>
    <s v="256"/>
    <x v="5"/>
    <n v="6"/>
    <n v="276"/>
    <n v="571"/>
    <n v="6"/>
    <n v="853"/>
    <n v="847"/>
    <n v="142.16669999999999"/>
    <n v="141.19999999999999"/>
    <n v="4359"/>
    <n v="554.45000000000005"/>
    <n v="0"/>
    <n v="0"/>
    <n v="0"/>
    <n v="554.45000000000005"/>
    <n v="3804.55"/>
    <n v="3804.55"/>
    <n v="0"/>
    <s v="no"/>
    <n v="1"/>
    <n v="0"/>
    <n v="1"/>
    <s v="yes"/>
    <n v="4"/>
    <n v="0"/>
    <n v="33"/>
    <n v="0"/>
    <n v="6"/>
    <n v="6"/>
    <n v="145"/>
    <n v="46"/>
    <n v="184"/>
    <n v="936"/>
    <m/>
  </r>
  <r>
    <n v="31011"/>
    <x v="6"/>
    <s v="Thief River Falls"/>
    <s v="256"/>
    <x v="4"/>
    <n v="5"/>
    <n v="1068"/>
    <n v="-56"/>
    <n v="0"/>
    <n v="1012"/>
    <n v="1012"/>
    <n v="202.4"/>
    <n v="202.4"/>
    <n v="5155"/>
    <n v="657.8"/>
    <n v="0"/>
    <n v="0"/>
    <n v="20.239999999999998"/>
    <n v="678.04"/>
    <n v="4476.96"/>
    <n v="4476.96"/>
    <n v="0"/>
    <s v="no"/>
    <n v="1"/>
    <n v="0"/>
    <n v="1"/>
    <s v="yes"/>
    <n v="2"/>
    <n v="0"/>
    <n v="26"/>
    <n v="0"/>
    <n v="0"/>
    <n v="0"/>
    <n v="121"/>
    <n v="73.5"/>
    <n v="147"/>
    <n v="750"/>
    <m/>
  </r>
  <r>
    <n v="90256"/>
    <x v="6"/>
    <s v="Thief River Falls"/>
    <s v="256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932"/>
    <x v="0"/>
    <s v="Wagner"/>
    <s v="478"/>
    <x v="4"/>
    <n v="6"/>
    <n v="864"/>
    <n v="474"/>
    <n v="0"/>
    <n v="1338"/>
    <n v="1338"/>
    <n v="223"/>
    <n v="223"/>
    <n v="6884"/>
    <n v="869.7"/>
    <n v="0"/>
    <n v="0"/>
    <n v="0"/>
    <n v="869.7"/>
    <n v="6014.3"/>
    <n v="6014.3"/>
    <n v="0"/>
    <s v="no"/>
    <n v="1"/>
    <n v="0"/>
    <n v="1"/>
    <s v="yes"/>
    <n v="3"/>
    <n v="0"/>
    <n v="6"/>
    <n v="0"/>
    <n v="0"/>
    <n v="0"/>
    <n v="325"/>
    <n v="110.33329999999999"/>
    <n v="331"/>
    <n v="1730"/>
    <m/>
  </r>
  <r>
    <n v="41800"/>
    <x v="0"/>
    <s v="Wagner"/>
    <s v="478"/>
    <x v="5"/>
    <n v="0"/>
    <n v="144"/>
    <n v="-144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033"/>
    <x v="4"/>
    <s v="Watertown"/>
    <s v="474"/>
    <x v="2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159"/>
    <x v="4"/>
    <s v="Watertown"/>
    <s v="474"/>
    <x v="0"/>
    <n v="12"/>
    <n v="4020"/>
    <n v="115"/>
    <n v="3"/>
    <n v="4138"/>
    <n v="4135"/>
    <n v="344.83330000000001"/>
    <n v="344.6"/>
    <n v="21198"/>
    <n v="2689.7"/>
    <n v="0"/>
    <n v="0"/>
    <n v="0"/>
    <n v="2689.7"/>
    <n v="18508.3"/>
    <n v="18508.3"/>
    <n v="0"/>
    <s v="no"/>
    <n v="1"/>
    <n v="0"/>
    <n v="1"/>
    <s v="yes"/>
    <n v="6"/>
    <n v="0"/>
    <n v="22"/>
    <n v="0"/>
    <n v="3"/>
    <n v="3"/>
    <n v="525"/>
    <n v="91.666700000000006"/>
    <n v="550"/>
    <n v="2834"/>
    <m/>
  </r>
  <r>
    <n v="40230"/>
    <x v="4"/>
    <s v="Watertown"/>
    <s v="474"/>
    <x v="3"/>
    <n v="3"/>
    <n v="600"/>
    <n v="-7"/>
    <n v="2"/>
    <n v="595"/>
    <n v="593"/>
    <n v="198.33330000000001"/>
    <n v="197.7"/>
    <n v="3047"/>
    <n v="386.75"/>
    <n v="0"/>
    <n v="0"/>
    <n v="11.9"/>
    <n v="398.65"/>
    <n v="2648.35"/>
    <n v="2648.35"/>
    <n v="0"/>
    <s v="no"/>
    <n v="1"/>
    <n v="0"/>
    <n v="1"/>
    <s v="yes"/>
    <n v="3"/>
    <n v="0"/>
    <n v="0"/>
    <n v="0"/>
    <n v="2"/>
    <n v="2"/>
    <n v="135"/>
    <n v="45.666699999999999"/>
    <n v="137"/>
    <n v="696"/>
    <m/>
  </r>
  <r>
    <n v="40232"/>
    <x v="4"/>
    <s v="Watertown"/>
    <s v="474"/>
    <x v="3"/>
    <n v="5"/>
    <n v="2136"/>
    <n v="1093"/>
    <n v="53"/>
    <n v="3282"/>
    <n v="3229"/>
    <n v="656.4"/>
    <n v="645.79999999999995"/>
    <n v="16685"/>
    <n v="2133.3000000000002"/>
    <n v="0"/>
    <n v="0"/>
    <n v="65.64"/>
    <n v="2198.94"/>
    <n v="14486.06"/>
    <n v="14486.06"/>
    <n v="0"/>
    <s v="no"/>
    <n v="1"/>
    <n v="0"/>
    <n v="1"/>
    <s v="yes"/>
    <n v="5"/>
    <n v="0"/>
    <n v="43"/>
    <n v="0"/>
    <n v="33"/>
    <n v="33"/>
    <n v="357"/>
    <n v="86.6"/>
    <n v="433"/>
    <n v="2212"/>
    <m/>
  </r>
  <r>
    <n v="40322"/>
    <x v="4"/>
    <s v="Watertown"/>
    <s v="474"/>
    <x v="4"/>
    <n v="3"/>
    <n v="888"/>
    <n v="168"/>
    <n v="6"/>
    <n v="1062"/>
    <n v="1056"/>
    <n v="354"/>
    <n v="352"/>
    <n v="5462"/>
    <n v="690.3"/>
    <n v="0"/>
    <n v="0"/>
    <n v="0"/>
    <n v="690.3"/>
    <n v="4771.7"/>
    <n v="4771.7"/>
    <n v="0"/>
    <s v="no"/>
    <n v="1"/>
    <n v="0"/>
    <n v="1"/>
    <s v="yes"/>
    <n v="2"/>
    <n v="0"/>
    <n v="0"/>
    <n v="0"/>
    <n v="6"/>
    <n v="6"/>
    <n v="152"/>
    <n v="79"/>
    <n v="158"/>
    <n v="808"/>
    <m/>
  </r>
  <r>
    <n v="40744"/>
    <x v="4"/>
    <s v="Watertown"/>
    <s v="474"/>
    <x v="3"/>
    <n v="2"/>
    <n v="516"/>
    <n v="-156"/>
    <n v="0"/>
    <n v="360"/>
    <n v="360"/>
    <n v="180"/>
    <n v="180"/>
    <n v="1872"/>
    <n v="234"/>
    <n v="0"/>
    <n v="0"/>
    <n v="0"/>
    <n v="234"/>
    <n v="1638"/>
    <n v="1638"/>
    <n v="0"/>
    <s v="no"/>
    <n v="1"/>
    <n v="0"/>
    <n v="1"/>
    <s v="yes"/>
    <n v="1"/>
    <n v="0"/>
    <n v="0"/>
    <n v="0"/>
    <n v="0"/>
    <n v="0"/>
    <n v="4"/>
    <n v="4"/>
    <n v="4"/>
    <n v="20"/>
    <m/>
  </r>
  <r>
    <n v="41302"/>
    <x v="4"/>
    <s v="Watertown"/>
    <s v="474"/>
    <x v="6"/>
    <n v="10"/>
    <n v="3420"/>
    <n v="1525"/>
    <n v="96"/>
    <n v="5041"/>
    <n v="4945"/>
    <n v="504.1"/>
    <n v="494.5"/>
    <n v="25769"/>
    <n v="3276.65"/>
    <n v="0"/>
    <n v="0"/>
    <n v="100.82"/>
    <n v="3377.47"/>
    <n v="22391.53"/>
    <n v="22391.53"/>
    <n v="0"/>
    <s v="no"/>
    <n v="1"/>
    <n v="0"/>
    <n v="1"/>
    <s v="yes"/>
    <n v="10"/>
    <n v="0"/>
    <n v="87"/>
    <n v="0"/>
    <n v="49"/>
    <n v="49"/>
    <n v="1284"/>
    <n v="142"/>
    <n v="1420"/>
    <n v="7276"/>
    <m/>
  </r>
  <r>
    <n v="50637"/>
    <x v="4"/>
    <s v="Watertown"/>
    <s v="474"/>
    <x v="0"/>
    <n v="6"/>
    <n v="2340"/>
    <n v="552"/>
    <n v="0"/>
    <n v="2892"/>
    <n v="2892"/>
    <n v="482"/>
    <n v="482"/>
    <n v="14916"/>
    <n v="1879.8"/>
    <n v="0"/>
    <n v="0"/>
    <n v="0"/>
    <n v="1879.8"/>
    <n v="13036.2"/>
    <n v="13036.2"/>
    <n v="0"/>
    <s v="no"/>
    <n v="1"/>
    <n v="0"/>
    <n v="1"/>
    <s v="yes"/>
    <n v="5"/>
    <n v="0"/>
    <n v="18"/>
    <n v="0"/>
    <n v="0"/>
    <n v="0"/>
    <n v="239"/>
    <n v="51.4"/>
    <n v="257"/>
    <n v="1301"/>
    <m/>
  </r>
  <r>
    <n v="50644"/>
    <x v="4"/>
    <s v="Watertown"/>
    <s v="474"/>
    <x v="5"/>
    <n v="9"/>
    <n v="3120"/>
    <n v="-337"/>
    <n v="4"/>
    <n v="2787"/>
    <n v="2783"/>
    <n v="309.66669999999999"/>
    <n v="309.2"/>
    <n v="14330"/>
    <n v="1811.55"/>
    <n v="0"/>
    <n v="0"/>
    <n v="55.74"/>
    <n v="1867.29"/>
    <n v="12462.71"/>
    <n v="12462.71"/>
    <n v="0"/>
    <s v="no"/>
    <n v="1"/>
    <n v="0"/>
    <n v="1"/>
    <s v="yes"/>
    <n v="5"/>
    <n v="0"/>
    <n v="52"/>
    <n v="0"/>
    <n v="0"/>
    <n v="0"/>
    <n v="413"/>
    <n v="93"/>
    <n v="465"/>
    <n v="2392"/>
    <m/>
  </r>
  <r>
    <n v="50653"/>
    <x v="4"/>
    <s v="Watertown"/>
    <s v="474"/>
    <x v="5"/>
    <n v="10"/>
    <n v="3096"/>
    <n v="720"/>
    <n v="43"/>
    <n v="3859"/>
    <n v="3816"/>
    <n v="385.9"/>
    <n v="381.6"/>
    <n v="19813"/>
    <n v="2508.35"/>
    <n v="0"/>
    <n v="0"/>
    <n v="77.180000000000007"/>
    <n v="2585.5300000000002"/>
    <n v="17227.47"/>
    <n v="17227.47"/>
    <n v="0"/>
    <s v="no"/>
    <n v="1"/>
    <n v="0"/>
    <n v="1"/>
    <s v="yes"/>
    <n v="10"/>
    <n v="0"/>
    <n v="145"/>
    <n v="0"/>
    <n v="36"/>
    <n v="36"/>
    <n v="1157"/>
    <n v="133.80000000000001"/>
    <n v="1338"/>
    <n v="6852"/>
    <m/>
  </r>
  <r>
    <n v="50748"/>
    <x v="4"/>
    <s v="Watertown"/>
    <s v="474"/>
    <x v="5"/>
    <n v="6"/>
    <n v="1500"/>
    <n v="386"/>
    <n v="3"/>
    <n v="1889"/>
    <n v="1886"/>
    <n v="314.83330000000001"/>
    <n v="314.3"/>
    <n v="9643"/>
    <n v="1227.8499999999999"/>
    <n v="0"/>
    <n v="0"/>
    <n v="0"/>
    <n v="1227.8499999999999"/>
    <n v="8415.15"/>
    <n v="8415.15"/>
    <n v="0"/>
    <s v="no"/>
    <n v="1"/>
    <n v="0"/>
    <n v="1"/>
    <s v="yes"/>
    <n v="6"/>
    <n v="0"/>
    <n v="12"/>
    <n v="0"/>
    <n v="3"/>
    <n v="3"/>
    <n v="630"/>
    <n v="107.5"/>
    <n v="645"/>
    <n v="3291"/>
    <m/>
  </r>
  <r>
    <n v="50750"/>
    <x v="4"/>
    <s v="Watertown"/>
    <s v="474"/>
    <x v="0"/>
    <n v="7"/>
    <n v="912"/>
    <n v="775"/>
    <n v="47"/>
    <n v="1734"/>
    <n v="1687"/>
    <n v="247.71430000000001"/>
    <n v="241"/>
    <n v="8883"/>
    <n v="1127.0999999999999"/>
    <n v="0"/>
    <n v="0"/>
    <n v="0"/>
    <n v="1127.0999999999999"/>
    <n v="7755.9"/>
    <n v="7755.9"/>
    <n v="0"/>
    <s v="no"/>
    <n v="1"/>
    <n v="0"/>
    <n v="1"/>
    <s v="yes"/>
    <n v="5"/>
    <n v="0"/>
    <n v="20"/>
    <n v="0"/>
    <n v="29"/>
    <n v="29"/>
    <n v="485"/>
    <n v="106.8"/>
    <n v="534"/>
    <n v="2723"/>
    <m/>
  </r>
  <r>
    <n v="50752"/>
    <x v="4"/>
    <s v="Watertown"/>
    <s v="474"/>
    <x v="6"/>
    <n v="7"/>
    <n v="1392"/>
    <n v="439"/>
    <n v="10"/>
    <n v="1841"/>
    <n v="1831"/>
    <n v="263"/>
    <n v="261.60000000000002"/>
    <n v="9404"/>
    <n v="1196.6500000000001"/>
    <n v="0"/>
    <n v="0"/>
    <n v="0"/>
    <n v="1196.6500000000001"/>
    <n v="8207.35"/>
    <n v="8207.35"/>
    <n v="0"/>
    <s v="no"/>
    <n v="1"/>
    <n v="0"/>
    <n v="1"/>
    <s v="yes"/>
    <n v="5"/>
    <n v="0"/>
    <n v="39"/>
    <n v="0"/>
    <n v="10"/>
    <n v="10"/>
    <n v="337"/>
    <n v="77.2"/>
    <n v="386"/>
    <n v="1965"/>
    <m/>
  </r>
  <r>
    <n v="50753"/>
    <x v="4"/>
    <s v="Watertown"/>
    <s v="474"/>
    <x v="4"/>
    <n v="5"/>
    <n v="1224"/>
    <n v="21"/>
    <n v="0"/>
    <n v="1245"/>
    <n v="1245"/>
    <n v="249"/>
    <n v="249"/>
    <n v="6389"/>
    <n v="809.25"/>
    <n v="0"/>
    <n v="0"/>
    <n v="0"/>
    <n v="809.25"/>
    <n v="5579.75"/>
    <n v="5043"/>
    <n v="536.75"/>
    <s v="yes"/>
    <n v="1"/>
    <n v="0"/>
    <n v="1"/>
    <s v="yes"/>
    <n v="3"/>
    <n v="0"/>
    <n v="23"/>
    <n v="0"/>
    <n v="0"/>
    <n v="0"/>
    <n v="277"/>
    <n v="100"/>
    <n v="300"/>
    <n v="1546"/>
    <m/>
  </r>
  <r>
    <n v="54302"/>
    <x v="4"/>
    <s v="Watertown"/>
    <s v="474"/>
    <x v="0"/>
    <n v="8"/>
    <n v="2544"/>
    <n v="1426"/>
    <n v="60"/>
    <n v="4030"/>
    <n v="3970"/>
    <n v="503.75"/>
    <n v="496.3"/>
    <n v="20603"/>
    <n v="2619.5"/>
    <n v="0"/>
    <n v="0"/>
    <n v="0"/>
    <n v="2619.5"/>
    <n v="17983.5"/>
    <n v="17983.5"/>
    <n v="0"/>
    <s v="no"/>
    <n v="1"/>
    <n v="0"/>
    <n v="1"/>
    <s v="yes"/>
    <n v="7"/>
    <n v="0"/>
    <n v="92"/>
    <n v="0"/>
    <n v="13"/>
    <n v="13"/>
    <n v="557"/>
    <n v="94.571399999999997"/>
    <n v="662"/>
    <n v="3393"/>
    <m/>
  </r>
  <r>
    <n v="90474"/>
    <x v="4"/>
    <s v="Watertown"/>
    <s v="47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  <r>
    <n v="40203"/>
    <x v="1"/>
    <s v="Webster"/>
    <s v="404"/>
    <x v="0"/>
    <n v="10"/>
    <n v="1356"/>
    <n v="72"/>
    <n v="16"/>
    <n v="1444"/>
    <n v="1428"/>
    <n v="144.4"/>
    <n v="142.80000000000001"/>
    <n v="7431"/>
    <n v="938.6"/>
    <n v="0"/>
    <n v="0"/>
    <n v="28.88"/>
    <n v="967.48"/>
    <n v="6463.52"/>
    <n v="6463.52"/>
    <n v="0"/>
    <s v="no"/>
    <n v="1"/>
    <n v="0"/>
    <n v="1"/>
    <s v="yes"/>
    <n v="4"/>
    <n v="0"/>
    <n v="59"/>
    <n v="0"/>
    <n v="16"/>
    <n v="16"/>
    <n v="114"/>
    <n v="47.25"/>
    <n v="189"/>
    <n v="984"/>
    <m/>
  </r>
  <r>
    <n v="41423"/>
    <x v="1"/>
    <s v="Webster"/>
    <s v="404"/>
    <x v="3"/>
    <n v="3"/>
    <n v="324"/>
    <n v="70"/>
    <n v="0"/>
    <n v="394"/>
    <n v="394"/>
    <n v="131.33330000000001"/>
    <n v="131.30000000000001"/>
    <n v="2023"/>
    <n v="256.10000000000002"/>
    <n v="0"/>
    <n v="0"/>
    <n v="7.88"/>
    <n v="263.98"/>
    <n v="1759.02"/>
    <n v="1759.02"/>
    <n v="0"/>
    <s v="no"/>
    <n v="1"/>
    <n v="0"/>
    <n v="1"/>
    <s v="yes"/>
    <n v="0"/>
    <n v="0"/>
    <n v="0"/>
    <n v="0"/>
    <n v="0"/>
    <n v="0"/>
    <n v="0"/>
    <n v="0"/>
    <n v="0"/>
    <n v="0"/>
    <m/>
  </r>
  <r>
    <n v="44201"/>
    <x v="1"/>
    <s v="Webster"/>
    <s v="404"/>
    <x v="1"/>
    <n v="1"/>
    <n v="0"/>
    <n v="119"/>
    <n v="0"/>
    <n v="119"/>
    <n v="119"/>
    <n v="119"/>
    <n v="119"/>
    <n v="607"/>
    <n v="77.349999999999994"/>
    <n v="0"/>
    <n v="0"/>
    <n v="2.38"/>
    <n v="79.73"/>
    <n v="527.27"/>
    <n v="527.27"/>
    <n v="0"/>
    <s v="no"/>
    <n v="1"/>
    <n v="0"/>
    <n v="1"/>
    <s v="yes"/>
    <n v="0"/>
    <n v="0"/>
    <n v="0"/>
    <n v="0"/>
    <n v="0"/>
    <n v="0"/>
    <n v="0"/>
    <n v="0"/>
    <n v="0"/>
    <n v="0"/>
    <m/>
  </r>
  <r>
    <n v="50657"/>
    <x v="1"/>
    <s v="Webster"/>
    <s v="404"/>
    <x v="0"/>
    <n v="17"/>
    <n v="2148"/>
    <n v="705"/>
    <n v="5"/>
    <n v="2858"/>
    <n v="2853"/>
    <n v="168.11760000000001"/>
    <n v="167.8"/>
    <n v="14759"/>
    <n v="1857.7"/>
    <n v="0"/>
    <n v="0"/>
    <n v="0"/>
    <n v="1857.7"/>
    <n v="12901.3"/>
    <n v="12901.3"/>
    <n v="0"/>
    <s v="no"/>
    <n v="1"/>
    <n v="0"/>
    <n v="1"/>
    <s v="yes"/>
    <n v="7"/>
    <n v="0"/>
    <n v="39"/>
    <n v="0"/>
    <n v="5"/>
    <n v="5"/>
    <n v="174"/>
    <n v="31.142900000000001"/>
    <n v="218"/>
    <n v="1124"/>
    <m/>
  </r>
  <r>
    <n v="90404"/>
    <x v="1"/>
    <s v="Webster"/>
    <s v="404"/>
    <x v="0"/>
    <n v="0"/>
    <n v="0"/>
    <n v="0"/>
    <n v="0"/>
    <n v="0"/>
    <n v="0"/>
    <n v="0"/>
    <e v="#DIV/0!"/>
    <n v="0"/>
    <n v="0"/>
    <n v="0"/>
    <n v="0"/>
    <n v="0"/>
    <n v="0"/>
    <n v="0"/>
    <n v="0"/>
    <n v="0"/>
    <s v="no"/>
    <n v="0"/>
    <n v="1"/>
    <n v="1"/>
    <s v="yes"/>
    <n v="0"/>
    <n v="0"/>
    <n v="0"/>
    <n v="0"/>
    <n v="0"/>
    <n v="0"/>
    <n v="0"/>
    <n v="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5CB2A8-1F9F-44BF-835E-0DB27DFB04C1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2:D11" firstHeaderRow="0" firstDataRow="1" firstDataCol="1"/>
  <pivotFields count="40">
    <pivotField showAll="0"/>
    <pivotField showAll="0"/>
    <pivotField showAll="0"/>
    <pivotField showAll="0"/>
    <pivotField axis="axisRow" showAll="0">
      <items count="9">
        <item x="5"/>
        <item x="6"/>
        <item x="4"/>
        <item x="3"/>
        <item x="2"/>
        <item x="1"/>
        <item x="0"/>
        <item x="7"/>
        <item t="default"/>
      </items>
    </pivotField>
    <pivotField dataField="1" showAll="0"/>
    <pivotField numFmtId="1" showAll="0"/>
    <pivotField numFmtId="1" showAll="0"/>
    <pivotField showAll="0"/>
    <pivotField numFmtId="1" showAll="0"/>
    <pivotField dataField="1" numFmtId="1" showAll="0"/>
    <pivotField showAll="0"/>
    <pivotField numFmtId="164" showAll="0"/>
    <pivotField numFmtId="165"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# Girls" fld="5" baseField="4" baseItem="0"/>
    <dataField name="Sum of Total Sold Less GOC" fld="10" baseField="0" baseItem="0"/>
    <dataField name="PGA" fld="3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A2CE81-A923-40DA-A793-487760E6C68F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2:D12" firstHeaderRow="0" firstDataRow="1" firstDataCol="1"/>
  <pivotFields count="40">
    <pivotField showAll="0"/>
    <pivotField axis="axisRow" showAll="0">
      <items count="10">
        <item x="8"/>
        <item x="3"/>
        <item x="6"/>
        <item x="1"/>
        <item x="2"/>
        <item x="5"/>
        <item x="4"/>
        <item x="0"/>
        <item x="7"/>
        <item t="default"/>
      </items>
    </pivotField>
    <pivotField showAll="0"/>
    <pivotField showAll="0"/>
    <pivotField showAll="0"/>
    <pivotField dataField="1" showAll="0"/>
    <pivotField numFmtId="1" showAll="0"/>
    <pivotField numFmtId="1" showAll="0"/>
    <pivotField showAll="0"/>
    <pivotField numFmtId="1" showAll="0"/>
    <pivotField dataField="1" numFmtId="1" showAll="0"/>
    <pivotField showAll="0"/>
    <pivotField numFmtId="164" showAll="0"/>
    <pivotField numFmtId="165"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Sold Less GOC" fld="10" baseField="0" baseItem="0"/>
    <dataField name="Sum of # Girls" fld="5" baseField="1" baseItem="0"/>
    <dataField name="Sum of Field2" fld="3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P105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17.59765625" style="15" customWidth="1"/>
    <col min="2" max="4" width="9.5" style="15" customWidth="1"/>
    <col min="5" max="5" width="9.5" style="16" customWidth="1"/>
    <col min="6" max="9" width="9.5" style="15" customWidth="1"/>
    <col min="10" max="10" width="10.09765625" style="15" customWidth="1"/>
    <col min="11" max="11" width="12.69921875" style="15" customWidth="1"/>
    <col min="12" max="12" width="10.296875" style="15" customWidth="1"/>
    <col min="13" max="14" width="8.5" style="15" customWidth="1"/>
    <col min="15" max="15" width="9" style="15"/>
    <col min="16" max="16" width="8.5" style="17" bestFit="1" customWidth="1"/>
    <col min="17" max="256" width="9" style="15"/>
    <col min="257" max="257" width="2.296875" style="15" customWidth="1"/>
    <col min="258" max="258" width="7.59765625" style="15" customWidth="1"/>
    <col min="259" max="270" width="8.5" style="15" customWidth="1"/>
    <col min="271" max="271" width="9" style="15"/>
    <col min="272" max="272" width="8.5" style="15" bestFit="1" customWidth="1"/>
    <col min="273" max="512" width="9" style="15"/>
    <col min="513" max="513" width="2.296875" style="15" customWidth="1"/>
    <col min="514" max="514" width="7.59765625" style="15" customWidth="1"/>
    <col min="515" max="526" width="8.5" style="15" customWidth="1"/>
    <col min="527" max="527" width="9" style="15"/>
    <col min="528" max="528" width="8.5" style="15" bestFit="1" customWidth="1"/>
    <col min="529" max="768" width="9" style="15"/>
    <col min="769" max="769" width="2.296875" style="15" customWidth="1"/>
    <col min="770" max="770" width="7.59765625" style="15" customWidth="1"/>
    <col min="771" max="782" width="8.5" style="15" customWidth="1"/>
    <col min="783" max="783" width="9" style="15"/>
    <col min="784" max="784" width="8.5" style="15" bestFit="1" customWidth="1"/>
    <col min="785" max="1024" width="9" style="15"/>
    <col min="1025" max="1025" width="2.296875" style="15" customWidth="1"/>
    <col min="1026" max="1026" width="7.59765625" style="15" customWidth="1"/>
    <col min="1027" max="1038" width="8.5" style="15" customWidth="1"/>
    <col min="1039" max="1039" width="9" style="15"/>
    <col min="1040" max="1040" width="8.5" style="15" bestFit="1" customWidth="1"/>
    <col min="1041" max="1280" width="9" style="15"/>
    <col min="1281" max="1281" width="2.296875" style="15" customWidth="1"/>
    <col min="1282" max="1282" width="7.59765625" style="15" customWidth="1"/>
    <col min="1283" max="1294" width="8.5" style="15" customWidth="1"/>
    <col min="1295" max="1295" width="9" style="15"/>
    <col min="1296" max="1296" width="8.5" style="15" bestFit="1" customWidth="1"/>
    <col min="1297" max="1536" width="9" style="15"/>
    <col min="1537" max="1537" width="2.296875" style="15" customWidth="1"/>
    <col min="1538" max="1538" width="7.59765625" style="15" customWidth="1"/>
    <col min="1539" max="1550" width="8.5" style="15" customWidth="1"/>
    <col min="1551" max="1551" width="9" style="15"/>
    <col min="1552" max="1552" width="8.5" style="15" bestFit="1" customWidth="1"/>
    <col min="1553" max="1792" width="9" style="15"/>
    <col min="1793" max="1793" width="2.296875" style="15" customWidth="1"/>
    <col min="1794" max="1794" width="7.59765625" style="15" customWidth="1"/>
    <col min="1795" max="1806" width="8.5" style="15" customWidth="1"/>
    <col min="1807" max="1807" width="9" style="15"/>
    <col min="1808" max="1808" width="8.5" style="15" bestFit="1" customWidth="1"/>
    <col min="1809" max="2048" width="9" style="15"/>
    <col min="2049" max="2049" width="2.296875" style="15" customWidth="1"/>
    <col min="2050" max="2050" width="7.59765625" style="15" customWidth="1"/>
    <col min="2051" max="2062" width="8.5" style="15" customWidth="1"/>
    <col min="2063" max="2063" width="9" style="15"/>
    <col min="2064" max="2064" width="8.5" style="15" bestFit="1" customWidth="1"/>
    <col min="2065" max="2304" width="9" style="15"/>
    <col min="2305" max="2305" width="2.296875" style="15" customWidth="1"/>
    <col min="2306" max="2306" width="7.59765625" style="15" customWidth="1"/>
    <col min="2307" max="2318" width="8.5" style="15" customWidth="1"/>
    <col min="2319" max="2319" width="9" style="15"/>
    <col min="2320" max="2320" width="8.5" style="15" bestFit="1" customWidth="1"/>
    <col min="2321" max="2560" width="9" style="15"/>
    <col min="2561" max="2561" width="2.296875" style="15" customWidth="1"/>
    <col min="2562" max="2562" width="7.59765625" style="15" customWidth="1"/>
    <col min="2563" max="2574" width="8.5" style="15" customWidth="1"/>
    <col min="2575" max="2575" width="9" style="15"/>
    <col min="2576" max="2576" width="8.5" style="15" bestFit="1" customWidth="1"/>
    <col min="2577" max="2816" width="9" style="15"/>
    <col min="2817" max="2817" width="2.296875" style="15" customWidth="1"/>
    <col min="2818" max="2818" width="7.59765625" style="15" customWidth="1"/>
    <col min="2819" max="2830" width="8.5" style="15" customWidth="1"/>
    <col min="2831" max="2831" width="9" style="15"/>
    <col min="2832" max="2832" width="8.5" style="15" bestFit="1" customWidth="1"/>
    <col min="2833" max="3072" width="9" style="15"/>
    <col min="3073" max="3073" width="2.296875" style="15" customWidth="1"/>
    <col min="3074" max="3074" width="7.59765625" style="15" customWidth="1"/>
    <col min="3075" max="3086" width="8.5" style="15" customWidth="1"/>
    <col min="3087" max="3087" width="9" style="15"/>
    <col min="3088" max="3088" width="8.5" style="15" bestFit="1" customWidth="1"/>
    <col min="3089" max="3328" width="9" style="15"/>
    <col min="3329" max="3329" width="2.296875" style="15" customWidth="1"/>
    <col min="3330" max="3330" width="7.59765625" style="15" customWidth="1"/>
    <col min="3331" max="3342" width="8.5" style="15" customWidth="1"/>
    <col min="3343" max="3343" width="9" style="15"/>
    <col min="3344" max="3344" width="8.5" style="15" bestFit="1" customWidth="1"/>
    <col min="3345" max="3584" width="9" style="15"/>
    <col min="3585" max="3585" width="2.296875" style="15" customWidth="1"/>
    <col min="3586" max="3586" width="7.59765625" style="15" customWidth="1"/>
    <col min="3587" max="3598" width="8.5" style="15" customWidth="1"/>
    <col min="3599" max="3599" width="9" style="15"/>
    <col min="3600" max="3600" width="8.5" style="15" bestFit="1" customWidth="1"/>
    <col min="3601" max="3840" width="9" style="15"/>
    <col min="3841" max="3841" width="2.296875" style="15" customWidth="1"/>
    <col min="3842" max="3842" width="7.59765625" style="15" customWidth="1"/>
    <col min="3843" max="3854" width="8.5" style="15" customWidth="1"/>
    <col min="3855" max="3855" width="9" style="15"/>
    <col min="3856" max="3856" width="8.5" style="15" bestFit="1" customWidth="1"/>
    <col min="3857" max="4096" width="9" style="15"/>
    <col min="4097" max="4097" width="2.296875" style="15" customWidth="1"/>
    <col min="4098" max="4098" width="7.59765625" style="15" customWidth="1"/>
    <col min="4099" max="4110" width="8.5" style="15" customWidth="1"/>
    <col min="4111" max="4111" width="9" style="15"/>
    <col min="4112" max="4112" width="8.5" style="15" bestFit="1" customWidth="1"/>
    <col min="4113" max="4352" width="9" style="15"/>
    <col min="4353" max="4353" width="2.296875" style="15" customWidth="1"/>
    <col min="4354" max="4354" width="7.59765625" style="15" customWidth="1"/>
    <col min="4355" max="4366" width="8.5" style="15" customWidth="1"/>
    <col min="4367" max="4367" width="9" style="15"/>
    <col min="4368" max="4368" width="8.5" style="15" bestFit="1" customWidth="1"/>
    <col min="4369" max="4608" width="9" style="15"/>
    <col min="4609" max="4609" width="2.296875" style="15" customWidth="1"/>
    <col min="4610" max="4610" width="7.59765625" style="15" customWidth="1"/>
    <col min="4611" max="4622" width="8.5" style="15" customWidth="1"/>
    <col min="4623" max="4623" width="9" style="15"/>
    <col min="4624" max="4624" width="8.5" style="15" bestFit="1" customWidth="1"/>
    <col min="4625" max="4864" width="9" style="15"/>
    <col min="4865" max="4865" width="2.296875" style="15" customWidth="1"/>
    <col min="4866" max="4866" width="7.59765625" style="15" customWidth="1"/>
    <col min="4867" max="4878" width="8.5" style="15" customWidth="1"/>
    <col min="4879" max="4879" width="9" style="15"/>
    <col min="4880" max="4880" width="8.5" style="15" bestFit="1" customWidth="1"/>
    <col min="4881" max="5120" width="9" style="15"/>
    <col min="5121" max="5121" width="2.296875" style="15" customWidth="1"/>
    <col min="5122" max="5122" width="7.59765625" style="15" customWidth="1"/>
    <col min="5123" max="5134" width="8.5" style="15" customWidth="1"/>
    <col min="5135" max="5135" width="9" style="15"/>
    <col min="5136" max="5136" width="8.5" style="15" bestFit="1" customWidth="1"/>
    <col min="5137" max="5376" width="9" style="15"/>
    <col min="5377" max="5377" width="2.296875" style="15" customWidth="1"/>
    <col min="5378" max="5378" width="7.59765625" style="15" customWidth="1"/>
    <col min="5379" max="5390" width="8.5" style="15" customWidth="1"/>
    <col min="5391" max="5391" width="9" style="15"/>
    <col min="5392" max="5392" width="8.5" style="15" bestFit="1" customWidth="1"/>
    <col min="5393" max="5632" width="9" style="15"/>
    <col min="5633" max="5633" width="2.296875" style="15" customWidth="1"/>
    <col min="5634" max="5634" width="7.59765625" style="15" customWidth="1"/>
    <col min="5635" max="5646" width="8.5" style="15" customWidth="1"/>
    <col min="5647" max="5647" width="9" style="15"/>
    <col min="5648" max="5648" width="8.5" style="15" bestFit="1" customWidth="1"/>
    <col min="5649" max="5888" width="9" style="15"/>
    <col min="5889" max="5889" width="2.296875" style="15" customWidth="1"/>
    <col min="5890" max="5890" width="7.59765625" style="15" customWidth="1"/>
    <col min="5891" max="5902" width="8.5" style="15" customWidth="1"/>
    <col min="5903" max="5903" width="9" style="15"/>
    <col min="5904" max="5904" width="8.5" style="15" bestFit="1" customWidth="1"/>
    <col min="5905" max="6144" width="9" style="15"/>
    <col min="6145" max="6145" width="2.296875" style="15" customWidth="1"/>
    <col min="6146" max="6146" width="7.59765625" style="15" customWidth="1"/>
    <col min="6147" max="6158" width="8.5" style="15" customWidth="1"/>
    <col min="6159" max="6159" width="9" style="15"/>
    <col min="6160" max="6160" width="8.5" style="15" bestFit="1" customWidth="1"/>
    <col min="6161" max="6400" width="9" style="15"/>
    <col min="6401" max="6401" width="2.296875" style="15" customWidth="1"/>
    <col min="6402" max="6402" width="7.59765625" style="15" customWidth="1"/>
    <col min="6403" max="6414" width="8.5" style="15" customWidth="1"/>
    <col min="6415" max="6415" width="9" style="15"/>
    <col min="6416" max="6416" width="8.5" style="15" bestFit="1" customWidth="1"/>
    <col min="6417" max="6656" width="9" style="15"/>
    <col min="6657" max="6657" width="2.296875" style="15" customWidth="1"/>
    <col min="6658" max="6658" width="7.59765625" style="15" customWidth="1"/>
    <col min="6659" max="6670" width="8.5" style="15" customWidth="1"/>
    <col min="6671" max="6671" width="9" style="15"/>
    <col min="6672" max="6672" width="8.5" style="15" bestFit="1" customWidth="1"/>
    <col min="6673" max="6912" width="9" style="15"/>
    <col min="6913" max="6913" width="2.296875" style="15" customWidth="1"/>
    <col min="6914" max="6914" width="7.59765625" style="15" customWidth="1"/>
    <col min="6915" max="6926" width="8.5" style="15" customWidth="1"/>
    <col min="6927" max="6927" width="9" style="15"/>
    <col min="6928" max="6928" width="8.5" style="15" bestFit="1" customWidth="1"/>
    <col min="6929" max="7168" width="9" style="15"/>
    <col min="7169" max="7169" width="2.296875" style="15" customWidth="1"/>
    <col min="7170" max="7170" width="7.59765625" style="15" customWidth="1"/>
    <col min="7171" max="7182" width="8.5" style="15" customWidth="1"/>
    <col min="7183" max="7183" width="9" style="15"/>
    <col min="7184" max="7184" width="8.5" style="15" bestFit="1" customWidth="1"/>
    <col min="7185" max="7424" width="9" style="15"/>
    <col min="7425" max="7425" width="2.296875" style="15" customWidth="1"/>
    <col min="7426" max="7426" width="7.59765625" style="15" customWidth="1"/>
    <col min="7427" max="7438" width="8.5" style="15" customWidth="1"/>
    <col min="7439" max="7439" width="9" style="15"/>
    <col min="7440" max="7440" width="8.5" style="15" bestFit="1" customWidth="1"/>
    <col min="7441" max="7680" width="9" style="15"/>
    <col min="7681" max="7681" width="2.296875" style="15" customWidth="1"/>
    <col min="7682" max="7682" width="7.59765625" style="15" customWidth="1"/>
    <col min="7683" max="7694" width="8.5" style="15" customWidth="1"/>
    <col min="7695" max="7695" width="9" style="15"/>
    <col min="7696" max="7696" width="8.5" style="15" bestFit="1" customWidth="1"/>
    <col min="7697" max="7936" width="9" style="15"/>
    <col min="7937" max="7937" width="2.296875" style="15" customWidth="1"/>
    <col min="7938" max="7938" width="7.59765625" style="15" customWidth="1"/>
    <col min="7939" max="7950" width="8.5" style="15" customWidth="1"/>
    <col min="7951" max="7951" width="9" style="15"/>
    <col min="7952" max="7952" width="8.5" style="15" bestFit="1" customWidth="1"/>
    <col min="7953" max="8192" width="9" style="15"/>
    <col min="8193" max="8193" width="2.296875" style="15" customWidth="1"/>
    <col min="8194" max="8194" width="7.59765625" style="15" customWidth="1"/>
    <col min="8195" max="8206" width="8.5" style="15" customWidth="1"/>
    <col min="8207" max="8207" width="9" style="15"/>
    <col min="8208" max="8208" width="8.5" style="15" bestFit="1" customWidth="1"/>
    <col min="8209" max="8448" width="9" style="15"/>
    <col min="8449" max="8449" width="2.296875" style="15" customWidth="1"/>
    <col min="8450" max="8450" width="7.59765625" style="15" customWidth="1"/>
    <col min="8451" max="8462" width="8.5" style="15" customWidth="1"/>
    <col min="8463" max="8463" width="9" style="15"/>
    <col min="8464" max="8464" width="8.5" style="15" bestFit="1" customWidth="1"/>
    <col min="8465" max="8704" width="9" style="15"/>
    <col min="8705" max="8705" width="2.296875" style="15" customWidth="1"/>
    <col min="8706" max="8706" width="7.59765625" style="15" customWidth="1"/>
    <col min="8707" max="8718" width="8.5" style="15" customWidth="1"/>
    <col min="8719" max="8719" width="9" style="15"/>
    <col min="8720" max="8720" width="8.5" style="15" bestFit="1" customWidth="1"/>
    <col min="8721" max="8960" width="9" style="15"/>
    <col min="8961" max="8961" width="2.296875" style="15" customWidth="1"/>
    <col min="8962" max="8962" width="7.59765625" style="15" customWidth="1"/>
    <col min="8963" max="8974" width="8.5" style="15" customWidth="1"/>
    <col min="8975" max="8975" width="9" style="15"/>
    <col min="8976" max="8976" width="8.5" style="15" bestFit="1" customWidth="1"/>
    <col min="8977" max="9216" width="9" style="15"/>
    <col min="9217" max="9217" width="2.296875" style="15" customWidth="1"/>
    <col min="9218" max="9218" width="7.59765625" style="15" customWidth="1"/>
    <col min="9219" max="9230" width="8.5" style="15" customWidth="1"/>
    <col min="9231" max="9231" width="9" style="15"/>
    <col min="9232" max="9232" width="8.5" style="15" bestFit="1" customWidth="1"/>
    <col min="9233" max="9472" width="9" style="15"/>
    <col min="9473" max="9473" width="2.296875" style="15" customWidth="1"/>
    <col min="9474" max="9474" width="7.59765625" style="15" customWidth="1"/>
    <col min="9475" max="9486" width="8.5" style="15" customWidth="1"/>
    <col min="9487" max="9487" width="9" style="15"/>
    <col min="9488" max="9488" width="8.5" style="15" bestFit="1" customWidth="1"/>
    <col min="9489" max="9728" width="9" style="15"/>
    <col min="9729" max="9729" width="2.296875" style="15" customWidth="1"/>
    <col min="9730" max="9730" width="7.59765625" style="15" customWidth="1"/>
    <col min="9731" max="9742" width="8.5" style="15" customWidth="1"/>
    <col min="9743" max="9743" width="9" style="15"/>
    <col min="9744" max="9744" width="8.5" style="15" bestFit="1" customWidth="1"/>
    <col min="9745" max="9984" width="9" style="15"/>
    <col min="9985" max="9985" width="2.296875" style="15" customWidth="1"/>
    <col min="9986" max="9986" width="7.59765625" style="15" customWidth="1"/>
    <col min="9987" max="9998" width="8.5" style="15" customWidth="1"/>
    <col min="9999" max="9999" width="9" style="15"/>
    <col min="10000" max="10000" width="8.5" style="15" bestFit="1" customWidth="1"/>
    <col min="10001" max="10240" width="9" style="15"/>
    <col min="10241" max="10241" width="2.296875" style="15" customWidth="1"/>
    <col min="10242" max="10242" width="7.59765625" style="15" customWidth="1"/>
    <col min="10243" max="10254" width="8.5" style="15" customWidth="1"/>
    <col min="10255" max="10255" width="9" style="15"/>
    <col min="10256" max="10256" width="8.5" style="15" bestFit="1" customWidth="1"/>
    <col min="10257" max="10496" width="9" style="15"/>
    <col min="10497" max="10497" width="2.296875" style="15" customWidth="1"/>
    <col min="10498" max="10498" width="7.59765625" style="15" customWidth="1"/>
    <col min="10499" max="10510" width="8.5" style="15" customWidth="1"/>
    <col min="10511" max="10511" width="9" style="15"/>
    <col min="10512" max="10512" width="8.5" style="15" bestFit="1" customWidth="1"/>
    <col min="10513" max="10752" width="9" style="15"/>
    <col min="10753" max="10753" width="2.296875" style="15" customWidth="1"/>
    <col min="10754" max="10754" width="7.59765625" style="15" customWidth="1"/>
    <col min="10755" max="10766" width="8.5" style="15" customWidth="1"/>
    <col min="10767" max="10767" width="9" style="15"/>
    <col min="10768" max="10768" width="8.5" style="15" bestFit="1" customWidth="1"/>
    <col min="10769" max="11008" width="9" style="15"/>
    <col min="11009" max="11009" width="2.296875" style="15" customWidth="1"/>
    <col min="11010" max="11010" width="7.59765625" style="15" customWidth="1"/>
    <col min="11011" max="11022" width="8.5" style="15" customWidth="1"/>
    <col min="11023" max="11023" width="9" style="15"/>
    <col min="11024" max="11024" width="8.5" style="15" bestFit="1" customWidth="1"/>
    <col min="11025" max="11264" width="9" style="15"/>
    <col min="11265" max="11265" width="2.296875" style="15" customWidth="1"/>
    <col min="11266" max="11266" width="7.59765625" style="15" customWidth="1"/>
    <col min="11267" max="11278" width="8.5" style="15" customWidth="1"/>
    <col min="11279" max="11279" width="9" style="15"/>
    <col min="11280" max="11280" width="8.5" style="15" bestFit="1" customWidth="1"/>
    <col min="11281" max="11520" width="9" style="15"/>
    <col min="11521" max="11521" width="2.296875" style="15" customWidth="1"/>
    <col min="11522" max="11522" width="7.59765625" style="15" customWidth="1"/>
    <col min="11523" max="11534" width="8.5" style="15" customWidth="1"/>
    <col min="11535" max="11535" width="9" style="15"/>
    <col min="11536" max="11536" width="8.5" style="15" bestFit="1" customWidth="1"/>
    <col min="11537" max="11776" width="9" style="15"/>
    <col min="11777" max="11777" width="2.296875" style="15" customWidth="1"/>
    <col min="11778" max="11778" width="7.59765625" style="15" customWidth="1"/>
    <col min="11779" max="11790" width="8.5" style="15" customWidth="1"/>
    <col min="11791" max="11791" width="9" style="15"/>
    <col min="11792" max="11792" width="8.5" style="15" bestFit="1" customWidth="1"/>
    <col min="11793" max="12032" width="9" style="15"/>
    <col min="12033" max="12033" width="2.296875" style="15" customWidth="1"/>
    <col min="12034" max="12034" width="7.59765625" style="15" customWidth="1"/>
    <col min="12035" max="12046" width="8.5" style="15" customWidth="1"/>
    <col min="12047" max="12047" width="9" style="15"/>
    <col min="12048" max="12048" width="8.5" style="15" bestFit="1" customWidth="1"/>
    <col min="12049" max="12288" width="9" style="15"/>
    <col min="12289" max="12289" width="2.296875" style="15" customWidth="1"/>
    <col min="12290" max="12290" width="7.59765625" style="15" customWidth="1"/>
    <col min="12291" max="12302" width="8.5" style="15" customWidth="1"/>
    <col min="12303" max="12303" width="9" style="15"/>
    <col min="12304" max="12304" width="8.5" style="15" bestFit="1" customWidth="1"/>
    <col min="12305" max="12544" width="9" style="15"/>
    <col min="12545" max="12545" width="2.296875" style="15" customWidth="1"/>
    <col min="12546" max="12546" width="7.59765625" style="15" customWidth="1"/>
    <col min="12547" max="12558" width="8.5" style="15" customWidth="1"/>
    <col min="12559" max="12559" width="9" style="15"/>
    <col min="12560" max="12560" width="8.5" style="15" bestFit="1" customWidth="1"/>
    <col min="12561" max="12800" width="9" style="15"/>
    <col min="12801" max="12801" width="2.296875" style="15" customWidth="1"/>
    <col min="12802" max="12802" width="7.59765625" style="15" customWidth="1"/>
    <col min="12803" max="12814" width="8.5" style="15" customWidth="1"/>
    <col min="12815" max="12815" width="9" style="15"/>
    <col min="12816" max="12816" width="8.5" style="15" bestFit="1" customWidth="1"/>
    <col min="12817" max="13056" width="9" style="15"/>
    <col min="13057" max="13057" width="2.296875" style="15" customWidth="1"/>
    <col min="13058" max="13058" width="7.59765625" style="15" customWidth="1"/>
    <col min="13059" max="13070" width="8.5" style="15" customWidth="1"/>
    <col min="13071" max="13071" width="9" style="15"/>
    <col min="13072" max="13072" width="8.5" style="15" bestFit="1" customWidth="1"/>
    <col min="13073" max="13312" width="9" style="15"/>
    <col min="13313" max="13313" width="2.296875" style="15" customWidth="1"/>
    <col min="13314" max="13314" width="7.59765625" style="15" customWidth="1"/>
    <col min="13315" max="13326" width="8.5" style="15" customWidth="1"/>
    <col min="13327" max="13327" width="9" style="15"/>
    <col min="13328" max="13328" width="8.5" style="15" bestFit="1" customWidth="1"/>
    <col min="13329" max="13568" width="9" style="15"/>
    <col min="13569" max="13569" width="2.296875" style="15" customWidth="1"/>
    <col min="13570" max="13570" width="7.59765625" style="15" customWidth="1"/>
    <col min="13571" max="13582" width="8.5" style="15" customWidth="1"/>
    <col min="13583" max="13583" width="9" style="15"/>
    <col min="13584" max="13584" width="8.5" style="15" bestFit="1" customWidth="1"/>
    <col min="13585" max="13824" width="9" style="15"/>
    <col min="13825" max="13825" width="2.296875" style="15" customWidth="1"/>
    <col min="13826" max="13826" width="7.59765625" style="15" customWidth="1"/>
    <col min="13827" max="13838" width="8.5" style="15" customWidth="1"/>
    <col min="13839" max="13839" width="9" style="15"/>
    <col min="13840" max="13840" width="8.5" style="15" bestFit="1" customWidth="1"/>
    <col min="13841" max="14080" width="9" style="15"/>
    <col min="14081" max="14081" width="2.296875" style="15" customWidth="1"/>
    <col min="14082" max="14082" width="7.59765625" style="15" customWidth="1"/>
    <col min="14083" max="14094" width="8.5" style="15" customWidth="1"/>
    <col min="14095" max="14095" width="9" style="15"/>
    <col min="14096" max="14096" width="8.5" style="15" bestFit="1" customWidth="1"/>
    <col min="14097" max="14336" width="9" style="15"/>
    <col min="14337" max="14337" width="2.296875" style="15" customWidth="1"/>
    <col min="14338" max="14338" width="7.59765625" style="15" customWidth="1"/>
    <col min="14339" max="14350" width="8.5" style="15" customWidth="1"/>
    <col min="14351" max="14351" width="9" style="15"/>
    <col min="14352" max="14352" width="8.5" style="15" bestFit="1" customWidth="1"/>
    <col min="14353" max="14592" width="9" style="15"/>
    <col min="14593" max="14593" width="2.296875" style="15" customWidth="1"/>
    <col min="14594" max="14594" width="7.59765625" style="15" customWidth="1"/>
    <col min="14595" max="14606" width="8.5" style="15" customWidth="1"/>
    <col min="14607" max="14607" width="9" style="15"/>
    <col min="14608" max="14608" width="8.5" style="15" bestFit="1" customWidth="1"/>
    <col min="14609" max="14848" width="9" style="15"/>
    <col min="14849" max="14849" width="2.296875" style="15" customWidth="1"/>
    <col min="14850" max="14850" width="7.59765625" style="15" customWidth="1"/>
    <col min="14851" max="14862" width="8.5" style="15" customWidth="1"/>
    <col min="14863" max="14863" width="9" style="15"/>
    <col min="14864" max="14864" width="8.5" style="15" bestFit="1" customWidth="1"/>
    <col min="14865" max="15104" width="9" style="15"/>
    <col min="15105" max="15105" width="2.296875" style="15" customWidth="1"/>
    <col min="15106" max="15106" width="7.59765625" style="15" customWidth="1"/>
    <col min="15107" max="15118" width="8.5" style="15" customWidth="1"/>
    <col min="15119" max="15119" width="9" style="15"/>
    <col min="15120" max="15120" width="8.5" style="15" bestFit="1" customWidth="1"/>
    <col min="15121" max="15360" width="9" style="15"/>
    <col min="15361" max="15361" width="2.296875" style="15" customWidth="1"/>
    <col min="15362" max="15362" width="7.59765625" style="15" customWidth="1"/>
    <col min="15363" max="15374" width="8.5" style="15" customWidth="1"/>
    <col min="15375" max="15375" width="9" style="15"/>
    <col min="15376" max="15376" width="8.5" style="15" bestFit="1" customWidth="1"/>
    <col min="15377" max="15616" width="9" style="15"/>
    <col min="15617" max="15617" width="2.296875" style="15" customWidth="1"/>
    <col min="15618" max="15618" width="7.59765625" style="15" customWidth="1"/>
    <col min="15619" max="15630" width="8.5" style="15" customWidth="1"/>
    <col min="15631" max="15631" width="9" style="15"/>
    <col min="15632" max="15632" width="8.5" style="15" bestFit="1" customWidth="1"/>
    <col min="15633" max="15872" width="9" style="15"/>
    <col min="15873" max="15873" width="2.296875" style="15" customWidth="1"/>
    <col min="15874" max="15874" width="7.59765625" style="15" customWidth="1"/>
    <col min="15875" max="15886" width="8.5" style="15" customWidth="1"/>
    <col min="15887" max="15887" width="9" style="15"/>
    <col min="15888" max="15888" width="8.5" style="15" bestFit="1" customWidth="1"/>
    <col min="15889" max="16128" width="9" style="15"/>
    <col min="16129" max="16129" width="2.296875" style="15" customWidth="1"/>
    <col min="16130" max="16130" width="7.59765625" style="15" customWidth="1"/>
    <col min="16131" max="16142" width="8.5" style="15" customWidth="1"/>
    <col min="16143" max="16143" width="9" style="15"/>
    <col min="16144" max="16144" width="8.5" style="15" bestFit="1" customWidth="1"/>
    <col min="16145" max="16384" width="9" style="15"/>
  </cols>
  <sheetData>
    <row r="1" spans="1:16" ht="50.25" customHeight="1" x14ac:dyDescent="0.25">
      <c r="D1" s="198" t="s">
        <v>217</v>
      </c>
      <c r="E1" s="198"/>
      <c r="F1" s="198"/>
      <c r="G1" s="198"/>
      <c r="H1" s="198"/>
      <c r="I1" s="198"/>
      <c r="J1" s="198"/>
      <c r="K1" s="198"/>
    </row>
    <row r="2" spans="1:16" ht="60" customHeight="1" x14ac:dyDescent="0.25">
      <c r="E2" s="185" t="s">
        <v>44</v>
      </c>
      <c r="F2" s="185"/>
      <c r="G2" s="185"/>
      <c r="H2" s="185"/>
      <c r="I2" s="185"/>
      <c r="J2" s="185"/>
      <c r="K2" s="185"/>
    </row>
    <row r="3" spans="1:16" ht="32.25" customHeight="1" x14ac:dyDescent="0.25">
      <c r="A3" s="201" t="s">
        <v>240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18"/>
    </row>
    <row r="4" spans="1:16" ht="15" customHeight="1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P4" s="18"/>
    </row>
    <row r="5" spans="1:16" ht="15" customHeight="1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P5" s="15"/>
    </row>
    <row r="6" spans="1:16" ht="15" customHeight="1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P6" s="15"/>
    </row>
    <row r="7" spans="1:16" ht="2.5499999999999998" customHeigh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P7" s="15"/>
    </row>
    <row r="8" spans="1:16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P8" s="15"/>
    </row>
    <row r="9" spans="1:16" ht="17.399999999999999" x14ac:dyDescent="0.3">
      <c r="A9" s="72" t="s">
        <v>219</v>
      </c>
      <c r="B9" s="22" t="s">
        <v>220</v>
      </c>
      <c r="C9" s="20"/>
      <c r="G9" s="21"/>
      <c r="H9" s="22"/>
      <c r="I9" s="20"/>
      <c r="J9" s="202" t="s">
        <v>46</v>
      </c>
      <c r="K9" s="203"/>
    </row>
    <row r="11" spans="1:16" ht="17.399999999999999" x14ac:dyDescent="0.3">
      <c r="A11" s="72" t="s">
        <v>221</v>
      </c>
      <c r="B11" s="22" t="s">
        <v>222</v>
      </c>
      <c r="J11" s="202" t="s">
        <v>253</v>
      </c>
      <c r="K11" s="203"/>
      <c r="P11" s="23"/>
    </row>
    <row r="12" spans="1:16" ht="15.6" x14ac:dyDescent="0.3">
      <c r="B12" s="71" t="s">
        <v>218</v>
      </c>
      <c r="P12" s="23"/>
    </row>
    <row r="13" spans="1:16" ht="17.399999999999999" x14ac:dyDescent="0.3">
      <c r="A13" s="72" t="s">
        <v>223</v>
      </c>
      <c r="B13" s="22" t="s">
        <v>272</v>
      </c>
      <c r="J13" s="202">
        <v>10</v>
      </c>
      <c r="K13" s="203"/>
      <c r="P13" s="23"/>
    </row>
    <row r="14" spans="1:16" x14ac:dyDescent="0.25">
      <c r="E14" s="15"/>
    </row>
    <row r="15" spans="1:16" s="24" customFormat="1" ht="13.2" hidden="1" x14ac:dyDescent="0.25">
      <c r="B15" s="25"/>
      <c r="C15" s="26">
        <v>7.4999999999999997E-2</v>
      </c>
      <c r="D15" s="27">
        <v>0.11749999999999999</v>
      </c>
      <c r="E15" s="28">
        <v>0.1125</v>
      </c>
      <c r="F15" s="29">
        <v>0.2225</v>
      </c>
      <c r="G15" s="30">
        <v>6.25E-2</v>
      </c>
      <c r="H15" s="31">
        <v>0.13250000000000001</v>
      </c>
      <c r="I15" s="32">
        <v>0.27750000000000002</v>
      </c>
      <c r="J15" s="33">
        <f>SUM(C15:I15)</f>
        <v>1</v>
      </c>
      <c r="P15" s="34"/>
    </row>
    <row r="16" spans="1:16" s="4" customFormat="1" ht="18.75" customHeight="1" x14ac:dyDescent="0.4">
      <c r="D16" s="186">
        <f>+K21</f>
        <v>225</v>
      </c>
      <c r="E16" s="187"/>
      <c r="F16" s="187"/>
      <c r="G16" s="192" t="s">
        <v>273</v>
      </c>
      <c r="H16" s="192"/>
      <c r="I16" s="193"/>
      <c r="J16" s="6"/>
      <c r="K16" s="7"/>
    </row>
    <row r="17" spans="1:12" s="4" customFormat="1" ht="18.75" customHeight="1" x14ac:dyDescent="0.4">
      <c r="D17" s="188"/>
      <c r="E17" s="189"/>
      <c r="F17" s="189"/>
      <c r="G17" s="194"/>
      <c r="H17" s="194"/>
      <c r="I17" s="195"/>
      <c r="J17" s="6"/>
      <c r="K17" s="7"/>
    </row>
    <row r="18" spans="1:12" s="4" customFormat="1" ht="36.6" customHeight="1" x14ac:dyDescent="0.4">
      <c r="D18" s="190"/>
      <c r="E18" s="191"/>
      <c r="F18" s="191"/>
      <c r="G18" s="196"/>
      <c r="H18" s="196"/>
      <c r="I18" s="197"/>
      <c r="J18" s="6"/>
      <c r="K18" s="7"/>
    </row>
    <row r="19" spans="1:12" s="4" customFormat="1" ht="19.2" x14ac:dyDescent="0.45">
      <c r="A19" s="75" t="s">
        <v>33</v>
      </c>
    </row>
    <row r="20" spans="1:12" s="4" customFormat="1" ht="16.8" x14ac:dyDescent="0.4">
      <c r="A20" s="8"/>
      <c r="B20" s="173" t="s">
        <v>266</v>
      </c>
      <c r="C20" s="109" t="s">
        <v>224</v>
      </c>
      <c r="D20" s="110" t="s">
        <v>34</v>
      </c>
      <c r="E20" s="111" t="s">
        <v>35</v>
      </c>
      <c r="F20" s="112" t="s">
        <v>36</v>
      </c>
      <c r="G20" s="113" t="s">
        <v>37</v>
      </c>
      <c r="H20" s="114" t="s">
        <v>38</v>
      </c>
      <c r="I20" s="115" t="s">
        <v>43</v>
      </c>
      <c r="J20" s="116" t="s">
        <v>39</v>
      </c>
      <c r="K20" s="117" t="s">
        <v>40</v>
      </c>
      <c r="L20" s="15"/>
    </row>
    <row r="21" spans="1:12" s="4" customFormat="1" ht="50.4" x14ac:dyDescent="0.4">
      <c r="A21" s="73" t="s">
        <v>231</v>
      </c>
      <c r="B21" s="174">
        <f>ROUND(0.75*$J$13*$G$87*$G$104*$A$74/12,0)</f>
        <v>25</v>
      </c>
      <c r="C21" s="118">
        <f>ROUND(0.75*$J$13*$G$87*$G$104*$B$74/12,0)</f>
        <v>16</v>
      </c>
      <c r="D21" s="119">
        <f>ROUND(0.75*$J$13*$G$87*$G$104*$C$74/12,0)</f>
        <v>11</v>
      </c>
      <c r="E21" s="120">
        <f>ROUND(0.75*$J$13*$G$87*$G$104*$D$74/12,0)</f>
        <v>14</v>
      </c>
      <c r="F21" s="121">
        <f>ROUND(0.75*$J$13*$G$87*$G$104*$E$74/12,0)</f>
        <v>47</v>
      </c>
      <c r="G21" s="122">
        <f>ROUND(0.75*$J$13*$G$87*$G$104*$F$74/12,0)</f>
        <v>38</v>
      </c>
      <c r="H21" s="123">
        <f>ROUND(0.75*$J$13*$G$87*$G$104*$G$74/12,0)</f>
        <v>47</v>
      </c>
      <c r="I21" s="124">
        <f>ROUND(0.75*$J$13*$G$87*$G$104*$H$74/12,0)</f>
        <v>18</v>
      </c>
      <c r="J21" s="125">
        <f>ROUND(0.75*$J$13*$G$87*$G$104*$I$74/12,0)</f>
        <v>9</v>
      </c>
      <c r="K21" s="126">
        <f>SUM(B21:J21)</f>
        <v>225</v>
      </c>
      <c r="L21" s="127" t="s">
        <v>27</v>
      </c>
    </row>
    <row r="22" spans="1:12" s="4" customFormat="1" ht="10.050000000000001" customHeight="1" x14ac:dyDescent="0.4">
      <c r="A22" s="74"/>
      <c r="B22" s="74"/>
      <c r="C22" s="128"/>
      <c r="D22" s="128"/>
      <c r="E22" s="128"/>
      <c r="F22" s="128"/>
      <c r="G22" s="128"/>
      <c r="H22" s="128"/>
      <c r="I22" s="128"/>
      <c r="J22" s="128"/>
      <c r="K22" s="128"/>
      <c r="L22" s="128"/>
    </row>
    <row r="23" spans="1:12" s="4" customFormat="1" ht="48" x14ac:dyDescent="0.4">
      <c r="A23" s="108" t="s">
        <v>232</v>
      </c>
      <c r="B23" s="174">
        <f>ROUND(B21*12/$J$13,0)</f>
        <v>30</v>
      </c>
      <c r="C23" s="118">
        <f>ROUND(C21*12/$J$13,0)</f>
        <v>19</v>
      </c>
      <c r="D23" s="119">
        <f t="shared" ref="D23:J23" si="0">ROUND(D21*12/$J$13,0)</f>
        <v>13</v>
      </c>
      <c r="E23" s="120">
        <f t="shared" si="0"/>
        <v>17</v>
      </c>
      <c r="F23" s="121">
        <f t="shared" si="0"/>
        <v>56</v>
      </c>
      <c r="G23" s="122">
        <f t="shared" si="0"/>
        <v>46</v>
      </c>
      <c r="H23" s="123">
        <f t="shared" si="0"/>
        <v>56</v>
      </c>
      <c r="I23" s="124">
        <f t="shared" si="0"/>
        <v>22</v>
      </c>
      <c r="J23" s="125">
        <f t="shared" si="0"/>
        <v>11</v>
      </c>
      <c r="K23" s="126">
        <f>ROUND(K21*12/$J$13,0)</f>
        <v>270</v>
      </c>
      <c r="L23" s="129" t="s">
        <v>226</v>
      </c>
    </row>
    <row r="24" spans="1:12" s="4" customFormat="1" ht="10.050000000000001" customHeight="1" x14ac:dyDescent="0.4">
      <c r="D24" s="5"/>
    </row>
    <row r="25" spans="1:12" s="4" customFormat="1" ht="10.050000000000001" customHeight="1" x14ac:dyDescent="0.4">
      <c r="D25" s="5"/>
    </row>
    <row r="26" spans="1:12" ht="17.399999999999999" x14ac:dyDescent="0.3">
      <c r="A26" s="76" t="s">
        <v>239</v>
      </c>
      <c r="B26" s="22" t="s">
        <v>237</v>
      </c>
    </row>
    <row r="27" spans="1:12" s="4" customFormat="1" ht="10.050000000000001" customHeight="1" x14ac:dyDescent="0.4">
      <c r="D27" s="5"/>
    </row>
    <row r="28" spans="1:12" s="4" customFormat="1" ht="18.600000000000001" x14ac:dyDescent="0.4">
      <c r="A28" s="98" t="s">
        <v>227</v>
      </c>
      <c r="B28" s="99"/>
      <c r="C28" s="99"/>
      <c r="D28" s="204">
        <v>45359</v>
      </c>
      <c r="E28" s="204"/>
      <c r="F28" s="99"/>
      <c r="G28" s="99"/>
      <c r="H28" s="99"/>
      <c r="I28" s="99"/>
      <c r="J28" s="99"/>
      <c r="K28" s="100"/>
    </row>
    <row r="29" spans="1:12" s="4" customFormat="1" ht="18" customHeight="1" x14ac:dyDescent="0.4">
      <c r="A29" s="101" t="s">
        <v>228</v>
      </c>
      <c r="B29" s="15"/>
      <c r="C29" s="15"/>
      <c r="D29" s="16"/>
      <c r="E29" s="15"/>
      <c r="F29" s="15"/>
      <c r="G29" s="15"/>
      <c r="H29" s="15"/>
      <c r="I29" s="15"/>
      <c r="J29" s="199">
        <f>(((B21+C21+D21+E21+F21+G21+H21)*60)+((I21+J21)*72))*0.25</f>
        <v>3456</v>
      </c>
      <c r="K29" s="200"/>
    </row>
    <row r="30" spans="1:12" s="4" customFormat="1" ht="18.600000000000001" x14ac:dyDescent="0.4">
      <c r="A30" s="101" t="s">
        <v>229</v>
      </c>
      <c r="B30" s="15"/>
      <c r="C30" s="15"/>
      <c r="D30" s="16"/>
      <c r="E30" s="15"/>
      <c r="F30" s="15"/>
      <c r="G30" s="15"/>
      <c r="H30" s="76">
        <f>ROUNDUP(J29/5.13,0)</f>
        <v>674</v>
      </c>
      <c r="I30" s="22" t="s">
        <v>275</v>
      </c>
      <c r="J30" s="15"/>
      <c r="K30" s="102"/>
    </row>
    <row r="31" spans="1:12" s="4" customFormat="1" ht="18.600000000000001" x14ac:dyDescent="0.4">
      <c r="A31" s="101" t="s">
        <v>42</v>
      </c>
      <c r="B31" s="15"/>
      <c r="C31" s="15"/>
      <c r="D31" s="15"/>
      <c r="E31" s="76">
        <f>ROUNDUP(H30/J13,0)</f>
        <v>68</v>
      </c>
      <c r="F31" s="22" t="s">
        <v>230</v>
      </c>
      <c r="G31" s="15"/>
      <c r="H31" s="15"/>
      <c r="I31" s="15"/>
      <c r="J31" s="15"/>
      <c r="K31" s="102"/>
    </row>
    <row r="32" spans="1:12" s="4" customFormat="1" ht="16.8" x14ac:dyDescent="0.4">
      <c r="A32" s="103"/>
      <c r="B32" s="15"/>
      <c r="C32" s="15"/>
      <c r="D32" s="16"/>
      <c r="E32" s="15"/>
      <c r="F32" s="15"/>
      <c r="G32" s="15"/>
      <c r="H32" s="15"/>
      <c r="I32" s="15"/>
      <c r="J32" s="15"/>
      <c r="K32" s="102"/>
    </row>
    <row r="33" spans="1:16" s="4" customFormat="1" ht="16.8" x14ac:dyDescent="0.4">
      <c r="A33" s="104" t="s">
        <v>274</v>
      </c>
      <c r="B33" s="105"/>
      <c r="C33" s="105"/>
      <c r="D33" s="106"/>
      <c r="E33" s="105"/>
      <c r="F33" s="105"/>
      <c r="G33" s="105"/>
      <c r="H33" s="105"/>
      <c r="I33" s="105"/>
      <c r="J33" s="105"/>
      <c r="K33" s="107"/>
    </row>
    <row r="36" spans="1:16" s="47" customFormat="1" x14ac:dyDescent="0.25">
      <c r="E36" s="48"/>
      <c r="P36" s="49"/>
    </row>
    <row r="73" spans="1:10" hidden="1" x14ac:dyDescent="0.25"/>
    <row r="74" spans="1:10" s="13" customFormat="1" ht="14.4" hidden="1" x14ac:dyDescent="0.35">
      <c r="A74" s="211">
        <v>0.11</v>
      </c>
      <c r="B74" s="9">
        <v>7.0000000000000007E-2</v>
      </c>
      <c r="C74" s="10">
        <v>0.05</v>
      </c>
      <c r="D74" s="11">
        <v>0.06</v>
      </c>
      <c r="E74" s="12">
        <v>0.21</v>
      </c>
      <c r="F74" s="42">
        <v>0.17</v>
      </c>
      <c r="G74" s="43">
        <v>0.21</v>
      </c>
      <c r="H74" s="44">
        <v>0.08</v>
      </c>
      <c r="I74" s="46">
        <v>0.04</v>
      </c>
      <c r="J74" s="14" t="s">
        <v>59</v>
      </c>
    </row>
    <row r="75" spans="1:10" hidden="1" x14ac:dyDescent="0.25"/>
    <row r="76" spans="1:10" hidden="1" x14ac:dyDescent="0.25"/>
    <row r="77" spans="1:10" hidden="1" x14ac:dyDescent="0.25">
      <c r="B77" s="15" t="s">
        <v>276</v>
      </c>
    </row>
    <row r="78" spans="1:10" hidden="1" x14ac:dyDescent="0.25">
      <c r="C78" s="15" t="s">
        <v>46</v>
      </c>
      <c r="E78" s="18">
        <f>GETPIVOTDATA("PGA",'PGAs by PAL'!$A$4,"Level","DAISY")</f>
        <v>281.68224299065423</v>
      </c>
      <c r="G78" s="93">
        <f>IF(J$9=C78,E78,0)</f>
        <v>281.68224299065423</v>
      </c>
    </row>
    <row r="79" spans="1:10" hidden="1" x14ac:dyDescent="0.25">
      <c r="C79" s="15" t="s">
        <v>45</v>
      </c>
      <c r="E79" s="18">
        <f>GETPIVOTDATA("PGA",'PGAs by PAL'!$A$5,"Level","BR")</f>
        <v>341.14332784184512</v>
      </c>
      <c r="G79" s="15">
        <f>IF(J$9=C79,E79,0)</f>
        <v>0</v>
      </c>
    </row>
    <row r="80" spans="1:10" hidden="1" x14ac:dyDescent="0.25">
      <c r="C80" s="15" t="s">
        <v>47</v>
      </c>
      <c r="E80" s="18">
        <f>GETPIVOTDATA("PGA",'PGAs by PAL'!$A$6,"Level","JR")</f>
        <v>345.28131021194605</v>
      </c>
      <c r="G80" s="15">
        <f>IF(J$9=C80,E80,0)</f>
        <v>0</v>
      </c>
    </row>
    <row r="81" spans="2:7" hidden="1" x14ac:dyDescent="0.25">
      <c r="C81" s="15" t="s">
        <v>48</v>
      </c>
      <c r="E81" s="18">
        <f>GETPIVOTDATA("PGA",'PGAs by PAL'!$A$7,"Level","CAD")</f>
        <v>394.0287356321839</v>
      </c>
      <c r="G81" s="15">
        <f t="shared" ref="G81:G84" si="1">IF(J$9=C81,E81,0)</f>
        <v>0</v>
      </c>
    </row>
    <row r="82" spans="2:7" hidden="1" x14ac:dyDescent="0.25">
      <c r="C82" s="15" t="s">
        <v>49</v>
      </c>
      <c r="E82" s="18">
        <f>GETPIVOTDATA("PGA",'PGAs by PAL'!$A$8,"Level","SR")</f>
        <v>318.01408450704224</v>
      </c>
      <c r="G82" s="15">
        <f t="shared" si="1"/>
        <v>0</v>
      </c>
    </row>
    <row r="83" spans="2:7" hidden="1" x14ac:dyDescent="0.25">
      <c r="C83" s="15" t="s">
        <v>50</v>
      </c>
      <c r="E83" s="18">
        <f>GETPIVOTDATA("PGA",'PGAs by PAL'!$A$9,"Level","AMB")</f>
        <v>267.71929824561403</v>
      </c>
      <c r="G83" s="15">
        <f t="shared" si="1"/>
        <v>0</v>
      </c>
    </row>
    <row r="84" spans="2:7" hidden="1" x14ac:dyDescent="0.25">
      <c r="C84" s="15" t="s">
        <v>51</v>
      </c>
      <c r="E84" s="18">
        <f>GETPIVOTDATA("PGA",'PGAs by PAL'!$A$11,"Level","OTHER")</f>
        <v>350.55686274509804</v>
      </c>
      <c r="G84" s="15">
        <f t="shared" si="1"/>
        <v>0</v>
      </c>
    </row>
    <row r="85" spans="2:7" hidden="1" x14ac:dyDescent="0.25">
      <c r="C85" s="15" t="s">
        <v>52</v>
      </c>
      <c r="E85" s="18">
        <f>GETPIVOTDATA("PGA",'PGAs by PAL'!$A$10,"Level","GRP")</f>
        <v>311.7659574468085</v>
      </c>
      <c r="G85" s="15">
        <f>IF(J$9=C85,E85,0)</f>
        <v>0</v>
      </c>
    </row>
    <row r="86" spans="2:7" hidden="1" x14ac:dyDescent="0.25">
      <c r="E86" s="23"/>
    </row>
    <row r="87" spans="2:7" hidden="1" x14ac:dyDescent="0.25">
      <c r="E87" s="23">
        <f>GETPIVOTDATA("PGA",'PGAs by PAL'!A3)</f>
        <v>340.04873451803985</v>
      </c>
      <c r="G87" s="93">
        <f>SUM(G78:G86)</f>
        <v>281.68224299065423</v>
      </c>
    </row>
    <row r="88" spans="2:7" hidden="1" x14ac:dyDescent="0.25">
      <c r="B88" s="15" t="s">
        <v>277</v>
      </c>
    </row>
    <row r="89" spans="2:7" hidden="1" x14ac:dyDescent="0.25">
      <c r="C89" t="s">
        <v>253</v>
      </c>
      <c r="E89" s="35">
        <f>'PGAs by Area'!E4</f>
        <v>1.28</v>
      </c>
      <c r="G89" s="15">
        <f>IF(J$11=C89,E89,0)</f>
        <v>1.28</v>
      </c>
    </row>
    <row r="90" spans="2:7" hidden="1" x14ac:dyDescent="0.25">
      <c r="C90" t="s">
        <v>256</v>
      </c>
      <c r="E90" s="35">
        <f>'PGAs by Area'!E5</f>
        <v>0.96</v>
      </c>
      <c r="G90" s="15">
        <f>IF(J$11=C90,E90,0)</f>
        <v>0</v>
      </c>
    </row>
    <row r="91" spans="2:7" hidden="1" x14ac:dyDescent="0.25">
      <c r="C91" t="s">
        <v>251</v>
      </c>
      <c r="E91" s="35">
        <f>'PGAs by Area'!E6</f>
        <v>0.96</v>
      </c>
      <c r="G91" s="15">
        <f>IF(J$11=C91,E91,0)</f>
        <v>0</v>
      </c>
    </row>
    <row r="92" spans="2:7" hidden="1" x14ac:dyDescent="0.25">
      <c r="C92" t="s">
        <v>252</v>
      </c>
      <c r="E92" s="35">
        <f>'PGAs by Area'!E7</f>
        <v>1.3</v>
      </c>
      <c r="G92" s="15">
        <f t="shared" ref="G92:G96" si="2">IF(J$11=C92,E92,0)</f>
        <v>0</v>
      </c>
    </row>
    <row r="93" spans="2:7" hidden="1" x14ac:dyDescent="0.25">
      <c r="C93" t="s">
        <v>255</v>
      </c>
      <c r="E93" s="35">
        <f>'PGAs by Area'!E8</f>
        <v>1.02</v>
      </c>
      <c r="G93" s="15">
        <f t="shared" si="2"/>
        <v>0</v>
      </c>
    </row>
    <row r="94" spans="2:7" hidden="1" x14ac:dyDescent="0.25">
      <c r="C94" t="s">
        <v>250</v>
      </c>
      <c r="E94" s="35">
        <f>'PGAs by Area'!E9</f>
        <v>0.85</v>
      </c>
      <c r="G94" s="15">
        <f t="shared" si="2"/>
        <v>0</v>
      </c>
    </row>
    <row r="95" spans="2:7" hidden="1" x14ac:dyDescent="0.25">
      <c r="C95" t="s">
        <v>254</v>
      </c>
      <c r="E95" s="35">
        <f>'PGAs by Area'!E10</f>
        <v>0.84</v>
      </c>
      <c r="G95" s="15">
        <f t="shared" si="2"/>
        <v>0</v>
      </c>
    </row>
    <row r="96" spans="2:7" hidden="1" x14ac:dyDescent="0.25">
      <c r="C96" t="s">
        <v>257</v>
      </c>
      <c r="E96" s="35">
        <f>'PGAs by Area'!E11</f>
        <v>0.87</v>
      </c>
      <c r="G96" s="15">
        <f t="shared" si="2"/>
        <v>0</v>
      </c>
    </row>
    <row r="97" spans="3:7" hidden="1" x14ac:dyDescent="0.25">
      <c r="C97" s="54"/>
      <c r="E97" s="35"/>
    </row>
    <row r="98" spans="3:7" hidden="1" x14ac:dyDescent="0.25">
      <c r="C98" s="54"/>
      <c r="E98" s="35"/>
    </row>
    <row r="99" spans="3:7" hidden="1" x14ac:dyDescent="0.25">
      <c r="C99" s="54"/>
      <c r="E99" s="35"/>
    </row>
    <row r="100" spans="3:7" hidden="1" x14ac:dyDescent="0.25">
      <c r="C100" s="54"/>
      <c r="E100" s="35"/>
    </row>
    <row r="101" spans="3:7" hidden="1" x14ac:dyDescent="0.25"/>
    <row r="102" spans="3:7" hidden="1" x14ac:dyDescent="0.25"/>
    <row r="103" spans="3:7" hidden="1" x14ac:dyDescent="0.25"/>
    <row r="104" spans="3:7" hidden="1" x14ac:dyDescent="0.25">
      <c r="G104" s="15">
        <f>SUM(G89:G96)</f>
        <v>1.28</v>
      </c>
    </row>
    <row r="105" spans="3:7" hidden="1" x14ac:dyDescent="0.25"/>
  </sheetData>
  <sheetProtection algorithmName="SHA-512" hashValue="criRPhdULXXgEAa6v1BZyRES7mZ1pPt3g+feipCkuVsdgCUHcMl3zBxNRpu/s3jSGd390yoklsmLAEyXm+6MxQ==" saltValue="M0Bpt/Vu4IfygS26tXbZLA==" spinCount="100000" sheet="1" objects="1" scenarios="1"/>
  <mergeCells count="10">
    <mergeCell ref="E2:K2"/>
    <mergeCell ref="D16:F18"/>
    <mergeCell ref="G16:I18"/>
    <mergeCell ref="D1:K1"/>
    <mergeCell ref="J29:K29"/>
    <mergeCell ref="A3:K7"/>
    <mergeCell ref="J9:K9"/>
    <mergeCell ref="J11:K11"/>
    <mergeCell ref="J13:K13"/>
    <mergeCell ref="D28:E28"/>
  </mergeCells>
  <dataValidations count="3">
    <dataValidation type="list" allowBlank="1" showInputMessage="1" showErrorMessage="1" sqref="JF11:JG11 TB11:TC11 ACX11:ACY11 AMT11:AMU11 AWP11:AWQ11 BGL11:BGM11 BQH11:BQI11 CAD11:CAE11 CJZ11:CKA11 CTV11:CTW11 DDR11:DDS11 DNN11:DNO11 DXJ11:DXK11 EHF11:EHG11 ERB11:ERC11 FAX11:FAY11 FKT11:FKU11 FUP11:FUQ11 GEL11:GEM11 GOH11:GOI11 GYD11:GYE11 HHZ11:HIA11 HRV11:HRW11 IBR11:IBS11 ILN11:ILO11 IVJ11:IVK11 JFF11:JFG11 JPB11:JPC11 JYX11:JYY11 KIT11:KIU11 KSP11:KSQ11 LCL11:LCM11 LMH11:LMI11 LWD11:LWE11 MFZ11:MGA11 MPV11:MPW11 MZR11:MZS11 NJN11:NJO11 NTJ11:NTK11 ODF11:ODG11 ONB11:ONC11 OWX11:OWY11 PGT11:PGU11 PQP11:PQQ11 QAL11:QAM11 QKH11:QKI11 QUD11:QUE11 RDZ11:REA11 RNV11:RNW11 RXR11:RXS11 SHN11:SHO11 SRJ11:SRK11 TBF11:TBG11 TLB11:TLC11 TUX11:TUY11 UET11:UEU11 UOP11:UOQ11 UYL11:UYM11 VIH11:VII11 VSD11:VSE11 WBZ11:WCA11 WLV11:WLW11 WVR11:WVS11 J65533:K65533 JF65533:JG65533 TB65533:TC65533 ACX65533:ACY65533 AMT65533:AMU65533 AWP65533:AWQ65533 BGL65533:BGM65533 BQH65533:BQI65533 CAD65533:CAE65533 CJZ65533:CKA65533 CTV65533:CTW65533 DDR65533:DDS65533 DNN65533:DNO65533 DXJ65533:DXK65533 EHF65533:EHG65533 ERB65533:ERC65533 FAX65533:FAY65533 FKT65533:FKU65533 FUP65533:FUQ65533 GEL65533:GEM65533 GOH65533:GOI65533 GYD65533:GYE65533 HHZ65533:HIA65533 HRV65533:HRW65533 IBR65533:IBS65533 ILN65533:ILO65533 IVJ65533:IVK65533 JFF65533:JFG65533 JPB65533:JPC65533 JYX65533:JYY65533 KIT65533:KIU65533 KSP65533:KSQ65533 LCL65533:LCM65533 LMH65533:LMI65533 LWD65533:LWE65533 MFZ65533:MGA65533 MPV65533:MPW65533 MZR65533:MZS65533 NJN65533:NJO65533 NTJ65533:NTK65533 ODF65533:ODG65533 ONB65533:ONC65533 OWX65533:OWY65533 PGT65533:PGU65533 PQP65533:PQQ65533 QAL65533:QAM65533 QKH65533:QKI65533 QUD65533:QUE65533 RDZ65533:REA65533 RNV65533:RNW65533 RXR65533:RXS65533 SHN65533:SHO65533 SRJ65533:SRK65533 TBF65533:TBG65533 TLB65533:TLC65533 TUX65533:TUY65533 UET65533:UEU65533 UOP65533:UOQ65533 UYL65533:UYM65533 VIH65533:VII65533 VSD65533:VSE65533 WBZ65533:WCA65533 WLV65533:WLW65533 WVR65533:WVS65533 J131069:K131069 JF131069:JG131069 TB131069:TC131069 ACX131069:ACY131069 AMT131069:AMU131069 AWP131069:AWQ131069 BGL131069:BGM131069 BQH131069:BQI131069 CAD131069:CAE131069 CJZ131069:CKA131069 CTV131069:CTW131069 DDR131069:DDS131069 DNN131069:DNO131069 DXJ131069:DXK131069 EHF131069:EHG131069 ERB131069:ERC131069 FAX131069:FAY131069 FKT131069:FKU131069 FUP131069:FUQ131069 GEL131069:GEM131069 GOH131069:GOI131069 GYD131069:GYE131069 HHZ131069:HIA131069 HRV131069:HRW131069 IBR131069:IBS131069 ILN131069:ILO131069 IVJ131069:IVK131069 JFF131069:JFG131069 JPB131069:JPC131069 JYX131069:JYY131069 KIT131069:KIU131069 KSP131069:KSQ131069 LCL131069:LCM131069 LMH131069:LMI131069 LWD131069:LWE131069 MFZ131069:MGA131069 MPV131069:MPW131069 MZR131069:MZS131069 NJN131069:NJO131069 NTJ131069:NTK131069 ODF131069:ODG131069 ONB131069:ONC131069 OWX131069:OWY131069 PGT131069:PGU131069 PQP131069:PQQ131069 QAL131069:QAM131069 QKH131069:QKI131069 QUD131069:QUE131069 RDZ131069:REA131069 RNV131069:RNW131069 RXR131069:RXS131069 SHN131069:SHO131069 SRJ131069:SRK131069 TBF131069:TBG131069 TLB131069:TLC131069 TUX131069:TUY131069 UET131069:UEU131069 UOP131069:UOQ131069 UYL131069:UYM131069 VIH131069:VII131069 VSD131069:VSE131069 WBZ131069:WCA131069 WLV131069:WLW131069 WVR131069:WVS131069 J196605:K196605 JF196605:JG196605 TB196605:TC196605 ACX196605:ACY196605 AMT196605:AMU196605 AWP196605:AWQ196605 BGL196605:BGM196605 BQH196605:BQI196605 CAD196605:CAE196605 CJZ196605:CKA196605 CTV196605:CTW196605 DDR196605:DDS196605 DNN196605:DNO196605 DXJ196605:DXK196605 EHF196605:EHG196605 ERB196605:ERC196605 FAX196605:FAY196605 FKT196605:FKU196605 FUP196605:FUQ196605 GEL196605:GEM196605 GOH196605:GOI196605 GYD196605:GYE196605 HHZ196605:HIA196605 HRV196605:HRW196605 IBR196605:IBS196605 ILN196605:ILO196605 IVJ196605:IVK196605 JFF196605:JFG196605 JPB196605:JPC196605 JYX196605:JYY196605 KIT196605:KIU196605 KSP196605:KSQ196605 LCL196605:LCM196605 LMH196605:LMI196605 LWD196605:LWE196605 MFZ196605:MGA196605 MPV196605:MPW196605 MZR196605:MZS196605 NJN196605:NJO196605 NTJ196605:NTK196605 ODF196605:ODG196605 ONB196605:ONC196605 OWX196605:OWY196605 PGT196605:PGU196605 PQP196605:PQQ196605 QAL196605:QAM196605 QKH196605:QKI196605 QUD196605:QUE196605 RDZ196605:REA196605 RNV196605:RNW196605 RXR196605:RXS196605 SHN196605:SHO196605 SRJ196605:SRK196605 TBF196605:TBG196605 TLB196605:TLC196605 TUX196605:TUY196605 UET196605:UEU196605 UOP196605:UOQ196605 UYL196605:UYM196605 VIH196605:VII196605 VSD196605:VSE196605 WBZ196605:WCA196605 WLV196605:WLW196605 WVR196605:WVS196605 J262141:K262141 JF262141:JG262141 TB262141:TC262141 ACX262141:ACY262141 AMT262141:AMU262141 AWP262141:AWQ262141 BGL262141:BGM262141 BQH262141:BQI262141 CAD262141:CAE262141 CJZ262141:CKA262141 CTV262141:CTW262141 DDR262141:DDS262141 DNN262141:DNO262141 DXJ262141:DXK262141 EHF262141:EHG262141 ERB262141:ERC262141 FAX262141:FAY262141 FKT262141:FKU262141 FUP262141:FUQ262141 GEL262141:GEM262141 GOH262141:GOI262141 GYD262141:GYE262141 HHZ262141:HIA262141 HRV262141:HRW262141 IBR262141:IBS262141 ILN262141:ILO262141 IVJ262141:IVK262141 JFF262141:JFG262141 JPB262141:JPC262141 JYX262141:JYY262141 KIT262141:KIU262141 KSP262141:KSQ262141 LCL262141:LCM262141 LMH262141:LMI262141 LWD262141:LWE262141 MFZ262141:MGA262141 MPV262141:MPW262141 MZR262141:MZS262141 NJN262141:NJO262141 NTJ262141:NTK262141 ODF262141:ODG262141 ONB262141:ONC262141 OWX262141:OWY262141 PGT262141:PGU262141 PQP262141:PQQ262141 QAL262141:QAM262141 QKH262141:QKI262141 QUD262141:QUE262141 RDZ262141:REA262141 RNV262141:RNW262141 RXR262141:RXS262141 SHN262141:SHO262141 SRJ262141:SRK262141 TBF262141:TBG262141 TLB262141:TLC262141 TUX262141:TUY262141 UET262141:UEU262141 UOP262141:UOQ262141 UYL262141:UYM262141 VIH262141:VII262141 VSD262141:VSE262141 WBZ262141:WCA262141 WLV262141:WLW262141 WVR262141:WVS262141 J327677:K327677 JF327677:JG327677 TB327677:TC327677 ACX327677:ACY327677 AMT327677:AMU327677 AWP327677:AWQ327677 BGL327677:BGM327677 BQH327677:BQI327677 CAD327677:CAE327677 CJZ327677:CKA327677 CTV327677:CTW327677 DDR327677:DDS327677 DNN327677:DNO327677 DXJ327677:DXK327677 EHF327677:EHG327677 ERB327677:ERC327677 FAX327677:FAY327677 FKT327677:FKU327677 FUP327677:FUQ327677 GEL327677:GEM327677 GOH327677:GOI327677 GYD327677:GYE327677 HHZ327677:HIA327677 HRV327677:HRW327677 IBR327677:IBS327677 ILN327677:ILO327677 IVJ327677:IVK327677 JFF327677:JFG327677 JPB327677:JPC327677 JYX327677:JYY327677 KIT327677:KIU327677 KSP327677:KSQ327677 LCL327677:LCM327677 LMH327677:LMI327677 LWD327677:LWE327677 MFZ327677:MGA327677 MPV327677:MPW327677 MZR327677:MZS327677 NJN327677:NJO327677 NTJ327677:NTK327677 ODF327677:ODG327677 ONB327677:ONC327677 OWX327677:OWY327677 PGT327677:PGU327677 PQP327677:PQQ327677 QAL327677:QAM327677 QKH327677:QKI327677 QUD327677:QUE327677 RDZ327677:REA327677 RNV327677:RNW327677 RXR327677:RXS327677 SHN327677:SHO327677 SRJ327677:SRK327677 TBF327677:TBG327677 TLB327677:TLC327677 TUX327677:TUY327677 UET327677:UEU327677 UOP327677:UOQ327677 UYL327677:UYM327677 VIH327677:VII327677 VSD327677:VSE327677 WBZ327677:WCA327677 WLV327677:WLW327677 WVR327677:WVS327677 J393213:K393213 JF393213:JG393213 TB393213:TC393213 ACX393213:ACY393213 AMT393213:AMU393213 AWP393213:AWQ393213 BGL393213:BGM393213 BQH393213:BQI393213 CAD393213:CAE393213 CJZ393213:CKA393213 CTV393213:CTW393213 DDR393213:DDS393213 DNN393213:DNO393213 DXJ393213:DXK393213 EHF393213:EHG393213 ERB393213:ERC393213 FAX393213:FAY393213 FKT393213:FKU393213 FUP393213:FUQ393213 GEL393213:GEM393213 GOH393213:GOI393213 GYD393213:GYE393213 HHZ393213:HIA393213 HRV393213:HRW393213 IBR393213:IBS393213 ILN393213:ILO393213 IVJ393213:IVK393213 JFF393213:JFG393213 JPB393213:JPC393213 JYX393213:JYY393213 KIT393213:KIU393213 KSP393213:KSQ393213 LCL393213:LCM393213 LMH393213:LMI393213 LWD393213:LWE393213 MFZ393213:MGA393213 MPV393213:MPW393213 MZR393213:MZS393213 NJN393213:NJO393213 NTJ393213:NTK393213 ODF393213:ODG393213 ONB393213:ONC393213 OWX393213:OWY393213 PGT393213:PGU393213 PQP393213:PQQ393213 QAL393213:QAM393213 QKH393213:QKI393213 QUD393213:QUE393213 RDZ393213:REA393213 RNV393213:RNW393213 RXR393213:RXS393213 SHN393213:SHO393213 SRJ393213:SRK393213 TBF393213:TBG393213 TLB393213:TLC393213 TUX393213:TUY393213 UET393213:UEU393213 UOP393213:UOQ393213 UYL393213:UYM393213 VIH393213:VII393213 VSD393213:VSE393213 WBZ393213:WCA393213 WLV393213:WLW393213 WVR393213:WVS393213 J458749:K458749 JF458749:JG458749 TB458749:TC458749 ACX458749:ACY458749 AMT458749:AMU458749 AWP458749:AWQ458749 BGL458749:BGM458749 BQH458749:BQI458749 CAD458749:CAE458749 CJZ458749:CKA458749 CTV458749:CTW458749 DDR458749:DDS458749 DNN458749:DNO458749 DXJ458749:DXK458749 EHF458749:EHG458749 ERB458749:ERC458749 FAX458749:FAY458749 FKT458749:FKU458749 FUP458749:FUQ458749 GEL458749:GEM458749 GOH458749:GOI458749 GYD458749:GYE458749 HHZ458749:HIA458749 HRV458749:HRW458749 IBR458749:IBS458749 ILN458749:ILO458749 IVJ458749:IVK458749 JFF458749:JFG458749 JPB458749:JPC458749 JYX458749:JYY458749 KIT458749:KIU458749 KSP458749:KSQ458749 LCL458749:LCM458749 LMH458749:LMI458749 LWD458749:LWE458749 MFZ458749:MGA458749 MPV458749:MPW458749 MZR458749:MZS458749 NJN458749:NJO458749 NTJ458749:NTK458749 ODF458749:ODG458749 ONB458749:ONC458749 OWX458749:OWY458749 PGT458749:PGU458749 PQP458749:PQQ458749 QAL458749:QAM458749 QKH458749:QKI458749 QUD458749:QUE458749 RDZ458749:REA458749 RNV458749:RNW458749 RXR458749:RXS458749 SHN458749:SHO458749 SRJ458749:SRK458749 TBF458749:TBG458749 TLB458749:TLC458749 TUX458749:TUY458749 UET458749:UEU458749 UOP458749:UOQ458749 UYL458749:UYM458749 VIH458749:VII458749 VSD458749:VSE458749 WBZ458749:WCA458749 WLV458749:WLW458749 WVR458749:WVS458749 J524285:K524285 JF524285:JG524285 TB524285:TC524285 ACX524285:ACY524285 AMT524285:AMU524285 AWP524285:AWQ524285 BGL524285:BGM524285 BQH524285:BQI524285 CAD524285:CAE524285 CJZ524285:CKA524285 CTV524285:CTW524285 DDR524285:DDS524285 DNN524285:DNO524285 DXJ524285:DXK524285 EHF524285:EHG524285 ERB524285:ERC524285 FAX524285:FAY524285 FKT524285:FKU524285 FUP524285:FUQ524285 GEL524285:GEM524285 GOH524285:GOI524285 GYD524285:GYE524285 HHZ524285:HIA524285 HRV524285:HRW524285 IBR524285:IBS524285 ILN524285:ILO524285 IVJ524285:IVK524285 JFF524285:JFG524285 JPB524285:JPC524285 JYX524285:JYY524285 KIT524285:KIU524285 KSP524285:KSQ524285 LCL524285:LCM524285 LMH524285:LMI524285 LWD524285:LWE524285 MFZ524285:MGA524285 MPV524285:MPW524285 MZR524285:MZS524285 NJN524285:NJO524285 NTJ524285:NTK524285 ODF524285:ODG524285 ONB524285:ONC524285 OWX524285:OWY524285 PGT524285:PGU524285 PQP524285:PQQ524285 QAL524285:QAM524285 QKH524285:QKI524285 QUD524285:QUE524285 RDZ524285:REA524285 RNV524285:RNW524285 RXR524285:RXS524285 SHN524285:SHO524285 SRJ524285:SRK524285 TBF524285:TBG524285 TLB524285:TLC524285 TUX524285:TUY524285 UET524285:UEU524285 UOP524285:UOQ524285 UYL524285:UYM524285 VIH524285:VII524285 VSD524285:VSE524285 WBZ524285:WCA524285 WLV524285:WLW524285 WVR524285:WVS524285 J589821:K589821 JF589821:JG589821 TB589821:TC589821 ACX589821:ACY589821 AMT589821:AMU589821 AWP589821:AWQ589821 BGL589821:BGM589821 BQH589821:BQI589821 CAD589821:CAE589821 CJZ589821:CKA589821 CTV589821:CTW589821 DDR589821:DDS589821 DNN589821:DNO589821 DXJ589821:DXK589821 EHF589821:EHG589821 ERB589821:ERC589821 FAX589821:FAY589821 FKT589821:FKU589821 FUP589821:FUQ589821 GEL589821:GEM589821 GOH589821:GOI589821 GYD589821:GYE589821 HHZ589821:HIA589821 HRV589821:HRW589821 IBR589821:IBS589821 ILN589821:ILO589821 IVJ589821:IVK589821 JFF589821:JFG589821 JPB589821:JPC589821 JYX589821:JYY589821 KIT589821:KIU589821 KSP589821:KSQ589821 LCL589821:LCM589821 LMH589821:LMI589821 LWD589821:LWE589821 MFZ589821:MGA589821 MPV589821:MPW589821 MZR589821:MZS589821 NJN589821:NJO589821 NTJ589821:NTK589821 ODF589821:ODG589821 ONB589821:ONC589821 OWX589821:OWY589821 PGT589821:PGU589821 PQP589821:PQQ589821 QAL589821:QAM589821 QKH589821:QKI589821 QUD589821:QUE589821 RDZ589821:REA589821 RNV589821:RNW589821 RXR589821:RXS589821 SHN589821:SHO589821 SRJ589821:SRK589821 TBF589821:TBG589821 TLB589821:TLC589821 TUX589821:TUY589821 UET589821:UEU589821 UOP589821:UOQ589821 UYL589821:UYM589821 VIH589821:VII589821 VSD589821:VSE589821 WBZ589821:WCA589821 WLV589821:WLW589821 WVR589821:WVS589821 J655357:K655357 JF655357:JG655357 TB655357:TC655357 ACX655357:ACY655357 AMT655357:AMU655357 AWP655357:AWQ655357 BGL655357:BGM655357 BQH655357:BQI655357 CAD655357:CAE655357 CJZ655357:CKA655357 CTV655357:CTW655357 DDR655357:DDS655357 DNN655357:DNO655357 DXJ655357:DXK655357 EHF655357:EHG655357 ERB655357:ERC655357 FAX655357:FAY655357 FKT655357:FKU655357 FUP655357:FUQ655357 GEL655357:GEM655357 GOH655357:GOI655357 GYD655357:GYE655357 HHZ655357:HIA655357 HRV655357:HRW655357 IBR655357:IBS655357 ILN655357:ILO655357 IVJ655357:IVK655357 JFF655357:JFG655357 JPB655357:JPC655357 JYX655357:JYY655357 KIT655357:KIU655357 KSP655357:KSQ655357 LCL655357:LCM655357 LMH655357:LMI655357 LWD655357:LWE655357 MFZ655357:MGA655357 MPV655357:MPW655357 MZR655357:MZS655357 NJN655357:NJO655357 NTJ655357:NTK655357 ODF655357:ODG655357 ONB655357:ONC655357 OWX655357:OWY655357 PGT655357:PGU655357 PQP655357:PQQ655357 QAL655357:QAM655357 QKH655357:QKI655357 QUD655357:QUE655357 RDZ655357:REA655357 RNV655357:RNW655357 RXR655357:RXS655357 SHN655357:SHO655357 SRJ655357:SRK655357 TBF655357:TBG655357 TLB655357:TLC655357 TUX655357:TUY655357 UET655357:UEU655357 UOP655357:UOQ655357 UYL655357:UYM655357 VIH655357:VII655357 VSD655357:VSE655357 WBZ655357:WCA655357 WLV655357:WLW655357 WVR655357:WVS655357 J720893:K720893 JF720893:JG720893 TB720893:TC720893 ACX720893:ACY720893 AMT720893:AMU720893 AWP720893:AWQ720893 BGL720893:BGM720893 BQH720893:BQI720893 CAD720893:CAE720893 CJZ720893:CKA720893 CTV720893:CTW720893 DDR720893:DDS720893 DNN720893:DNO720893 DXJ720893:DXK720893 EHF720893:EHG720893 ERB720893:ERC720893 FAX720893:FAY720893 FKT720893:FKU720893 FUP720893:FUQ720893 GEL720893:GEM720893 GOH720893:GOI720893 GYD720893:GYE720893 HHZ720893:HIA720893 HRV720893:HRW720893 IBR720893:IBS720893 ILN720893:ILO720893 IVJ720893:IVK720893 JFF720893:JFG720893 JPB720893:JPC720893 JYX720893:JYY720893 KIT720893:KIU720893 KSP720893:KSQ720893 LCL720893:LCM720893 LMH720893:LMI720893 LWD720893:LWE720893 MFZ720893:MGA720893 MPV720893:MPW720893 MZR720893:MZS720893 NJN720893:NJO720893 NTJ720893:NTK720893 ODF720893:ODG720893 ONB720893:ONC720893 OWX720893:OWY720893 PGT720893:PGU720893 PQP720893:PQQ720893 QAL720893:QAM720893 QKH720893:QKI720893 QUD720893:QUE720893 RDZ720893:REA720893 RNV720893:RNW720893 RXR720893:RXS720893 SHN720893:SHO720893 SRJ720893:SRK720893 TBF720893:TBG720893 TLB720893:TLC720893 TUX720893:TUY720893 UET720893:UEU720893 UOP720893:UOQ720893 UYL720893:UYM720893 VIH720893:VII720893 VSD720893:VSE720893 WBZ720893:WCA720893 WLV720893:WLW720893 WVR720893:WVS720893 J786429:K786429 JF786429:JG786429 TB786429:TC786429 ACX786429:ACY786429 AMT786429:AMU786429 AWP786429:AWQ786429 BGL786429:BGM786429 BQH786429:BQI786429 CAD786429:CAE786429 CJZ786429:CKA786429 CTV786429:CTW786429 DDR786429:DDS786429 DNN786429:DNO786429 DXJ786429:DXK786429 EHF786429:EHG786429 ERB786429:ERC786429 FAX786429:FAY786429 FKT786429:FKU786429 FUP786429:FUQ786429 GEL786429:GEM786429 GOH786429:GOI786429 GYD786429:GYE786429 HHZ786429:HIA786429 HRV786429:HRW786429 IBR786429:IBS786429 ILN786429:ILO786429 IVJ786429:IVK786429 JFF786429:JFG786429 JPB786429:JPC786429 JYX786429:JYY786429 KIT786429:KIU786429 KSP786429:KSQ786429 LCL786429:LCM786429 LMH786429:LMI786429 LWD786429:LWE786429 MFZ786429:MGA786429 MPV786429:MPW786429 MZR786429:MZS786429 NJN786429:NJO786429 NTJ786429:NTK786429 ODF786429:ODG786429 ONB786429:ONC786429 OWX786429:OWY786429 PGT786429:PGU786429 PQP786429:PQQ786429 QAL786429:QAM786429 QKH786429:QKI786429 QUD786429:QUE786429 RDZ786429:REA786429 RNV786429:RNW786429 RXR786429:RXS786429 SHN786429:SHO786429 SRJ786429:SRK786429 TBF786429:TBG786429 TLB786429:TLC786429 TUX786429:TUY786429 UET786429:UEU786429 UOP786429:UOQ786429 UYL786429:UYM786429 VIH786429:VII786429 VSD786429:VSE786429 WBZ786429:WCA786429 WLV786429:WLW786429 WVR786429:WVS786429 J851965:K851965 JF851965:JG851965 TB851965:TC851965 ACX851965:ACY851965 AMT851965:AMU851965 AWP851965:AWQ851965 BGL851965:BGM851965 BQH851965:BQI851965 CAD851965:CAE851965 CJZ851965:CKA851965 CTV851965:CTW851965 DDR851965:DDS851965 DNN851965:DNO851965 DXJ851965:DXK851965 EHF851965:EHG851965 ERB851965:ERC851965 FAX851965:FAY851965 FKT851965:FKU851965 FUP851965:FUQ851965 GEL851965:GEM851965 GOH851965:GOI851965 GYD851965:GYE851965 HHZ851965:HIA851965 HRV851965:HRW851965 IBR851965:IBS851965 ILN851965:ILO851965 IVJ851965:IVK851965 JFF851965:JFG851965 JPB851965:JPC851965 JYX851965:JYY851965 KIT851965:KIU851965 KSP851965:KSQ851965 LCL851965:LCM851965 LMH851965:LMI851965 LWD851965:LWE851965 MFZ851965:MGA851965 MPV851965:MPW851965 MZR851965:MZS851965 NJN851965:NJO851965 NTJ851965:NTK851965 ODF851965:ODG851965 ONB851965:ONC851965 OWX851965:OWY851965 PGT851965:PGU851965 PQP851965:PQQ851965 QAL851965:QAM851965 QKH851965:QKI851965 QUD851965:QUE851965 RDZ851965:REA851965 RNV851965:RNW851965 RXR851965:RXS851965 SHN851965:SHO851965 SRJ851965:SRK851965 TBF851965:TBG851965 TLB851965:TLC851965 TUX851965:TUY851965 UET851965:UEU851965 UOP851965:UOQ851965 UYL851965:UYM851965 VIH851965:VII851965 VSD851965:VSE851965 WBZ851965:WCA851965 WLV851965:WLW851965 WVR851965:WVS851965 J917501:K917501 JF917501:JG917501 TB917501:TC917501 ACX917501:ACY917501 AMT917501:AMU917501 AWP917501:AWQ917501 BGL917501:BGM917501 BQH917501:BQI917501 CAD917501:CAE917501 CJZ917501:CKA917501 CTV917501:CTW917501 DDR917501:DDS917501 DNN917501:DNO917501 DXJ917501:DXK917501 EHF917501:EHG917501 ERB917501:ERC917501 FAX917501:FAY917501 FKT917501:FKU917501 FUP917501:FUQ917501 GEL917501:GEM917501 GOH917501:GOI917501 GYD917501:GYE917501 HHZ917501:HIA917501 HRV917501:HRW917501 IBR917501:IBS917501 ILN917501:ILO917501 IVJ917501:IVK917501 JFF917501:JFG917501 JPB917501:JPC917501 JYX917501:JYY917501 KIT917501:KIU917501 KSP917501:KSQ917501 LCL917501:LCM917501 LMH917501:LMI917501 LWD917501:LWE917501 MFZ917501:MGA917501 MPV917501:MPW917501 MZR917501:MZS917501 NJN917501:NJO917501 NTJ917501:NTK917501 ODF917501:ODG917501 ONB917501:ONC917501 OWX917501:OWY917501 PGT917501:PGU917501 PQP917501:PQQ917501 QAL917501:QAM917501 QKH917501:QKI917501 QUD917501:QUE917501 RDZ917501:REA917501 RNV917501:RNW917501 RXR917501:RXS917501 SHN917501:SHO917501 SRJ917501:SRK917501 TBF917501:TBG917501 TLB917501:TLC917501 TUX917501:TUY917501 UET917501:UEU917501 UOP917501:UOQ917501 UYL917501:UYM917501 VIH917501:VII917501 VSD917501:VSE917501 WBZ917501:WCA917501 WLV917501:WLW917501 WVR917501:WVS917501 J983037:K983037 JF983037:JG983037 TB983037:TC983037 ACX983037:ACY983037 AMT983037:AMU983037 AWP983037:AWQ983037 BGL983037:BGM983037 BQH983037:BQI983037 CAD983037:CAE983037 CJZ983037:CKA983037 CTV983037:CTW983037 DDR983037:DDS983037 DNN983037:DNO983037 DXJ983037:DXK983037 EHF983037:EHG983037 ERB983037:ERC983037 FAX983037:FAY983037 FKT983037:FKU983037 FUP983037:FUQ983037 GEL983037:GEM983037 GOH983037:GOI983037 GYD983037:GYE983037 HHZ983037:HIA983037 HRV983037:HRW983037 IBR983037:IBS983037 ILN983037:ILO983037 IVJ983037:IVK983037 JFF983037:JFG983037 JPB983037:JPC983037 JYX983037:JYY983037 KIT983037:KIU983037 KSP983037:KSQ983037 LCL983037:LCM983037 LMH983037:LMI983037 LWD983037:LWE983037 MFZ983037:MGA983037 MPV983037:MPW983037 MZR983037:MZS983037 NJN983037:NJO983037 NTJ983037:NTK983037 ODF983037:ODG983037 ONB983037:ONC983037 OWX983037:OWY983037 PGT983037:PGU983037 PQP983037:PQQ983037 QAL983037:QAM983037 QKH983037:QKI983037 QUD983037:QUE983037 RDZ983037:REA983037 RNV983037:RNW983037 RXR983037:RXS983037 SHN983037:SHO983037 SRJ983037:SRK983037 TBF983037:TBG983037 TLB983037:TLC983037 TUX983037:TUY983037 UET983037:UEU983037 UOP983037:UOQ983037 UYL983037:UYM983037 VIH983037:VII983037 VSD983037:VSE983037 WBZ983037:WCA983037 WLV983037:WLW983037 WVR983037:WVS983037" xr:uid="{00000000-0002-0000-0000-000000000000}">
      <formula1>$C$89:$C$95</formula1>
    </dataValidation>
    <dataValidation type="list" allowBlank="1" showInputMessage="1" showErrorMessage="1" sqref="J9:K9 JF9:JG9 TB9:TC9 ACX9:ACY9 AMT9:AMU9 AWP9:AWQ9 BGL9:BGM9 BQH9:BQI9 CAD9:CAE9 CJZ9:CKA9 CTV9:CTW9 DDR9:DDS9 DNN9:DNO9 DXJ9:DXK9 EHF9:EHG9 ERB9:ERC9 FAX9:FAY9 FKT9:FKU9 FUP9:FUQ9 GEL9:GEM9 GOH9:GOI9 GYD9:GYE9 HHZ9:HIA9 HRV9:HRW9 IBR9:IBS9 ILN9:ILO9 IVJ9:IVK9 JFF9:JFG9 JPB9:JPC9 JYX9:JYY9 KIT9:KIU9 KSP9:KSQ9 LCL9:LCM9 LMH9:LMI9 LWD9:LWE9 MFZ9:MGA9 MPV9:MPW9 MZR9:MZS9 NJN9:NJO9 NTJ9:NTK9 ODF9:ODG9 ONB9:ONC9 OWX9:OWY9 PGT9:PGU9 PQP9:PQQ9 QAL9:QAM9 QKH9:QKI9 QUD9:QUE9 RDZ9:REA9 RNV9:RNW9 RXR9:RXS9 SHN9:SHO9 SRJ9:SRK9 TBF9:TBG9 TLB9:TLC9 TUX9:TUY9 UET9:UEU9 UOP9:UOQ9 UYL9:UYM9 VIH9:VII9 VSD9:VSE9 WBZ9:WCA9 WLV9:WLW9 WVR9:WVS9 J65531:K65531 JF65531:JG65531 TB65531:TC65531 ACX65531:ACY65531 AMT65531:AMU65531 AWP65531:AWQ65531 BGL65531:BGM65531 BQH65531:BQI65531 CAD65531:CAE65531 CJZ65531:CKA65531 CTV65531:CTW65531 DDR65531:DDS65531 DNN65531:DNO65531 DXJ65531:DXK65531 EHF65531:EHG65531 ERB65531:ERC65531 FAX65531:FAY65531 FKT65531:FKU65531 FUP65531:FUQ65531 GEL65531:GEM65531 GOH65531:GOI65531 GYD65531:GYE65531 HHZ65531:HIA65531 HRV65531:HRW65531 IBR65531:IBS65531 ILN65531:ILO65531 IVJ65531:IVK65531 JFF65531:JFG65531 JPB65531:JPC65531 JYX65531:JYY65531 KIT65531:KIU65531 KSP65531:KSQ65531 LCL65531:LCM65531 LMH65531:LMI65531 LWD65531:LWE65531 MFZ65531:MGA65531 MPV65531:MPW65531 MZR65531:MZS65531 NJN65531:NJO65531 NTJ65531:NTK65531 ODF65531:ODG65531 ONB65531:ONC65531 OWX65531:OWY65531 PGT65531:PGU65531 PQP65531:PQQ65531 QAL65531:QAM65531 QKH65531:QKI65531 QUD65531:QUE65531 RDZ65531:REA65531 RNV65531:RNW65531 RXR65531:RXS65531 SHN65531:SHO65531 SRJ65531:SRK65531 TBF65531:TBG65531 TLB65531:TLC65531 TUX65531:TUY65531 UET65531:UEU65531 UOP65531:UOQ65531 UYL65531:UYM65531 VIH65531:VII65531 VSD65531:VSE65531 WBZ65531:WCA65531 WLV65531:WLW65531 WVR65531:WVS65531 J131067:K131067 JF131067:JG131067 TB131067:TC131067 ACX131067:ACY131067 AMT131067:AMU131067 AWP131067:AWQ131067 BGL131067:BGM131067 BQH131067:BQI131067 CAD131067:CAE131067 CJZ131067:CKA131067 CTV131067:CTW131067 DDR131067:DDS131067 DNN131067:DNO131067 DXJ131067:DXK131067 EHF131067:EHG131067 ERB131067:ERC131067 FAX131067:FAY131067 FKT131067:FKU131067 FUP131067:FUQ131067 GEL131067:GEM131067 GOH131067:GOI131067 GYD131067:GYE131067 HHZ131067:HIA131067 HRV131067:HRW131067 IBR131067:IBS131067 ILN131067:ILO131067 IVJ131067:IVK131067 JFF131067:JFG131067 JPB131067:JPC131067 JYX131067:JYY131067 KIT131067:KIU131067 KSP131067:KSQ131067 LCL131067:LCM131067 LMH131067:LMI131067 LWD131067:LWE131067 MFZ131067:MGA131067 MPV131067:MPW131067 MZR131067:MZS131067 NJN131067:NJO131067 NTJ131067:NTK131067 ODF131067:ODG131067 ONB131067:ONC131067 OWX131067:OWY131067 PGT131067:PGU131067 PQP131067:PQQ131067 QAL131067:QAM131067 QKH131067:QKI131067 QUD131067:QUE131067 RDZ131067:REA131067 RNV131067:RNW131067 RXR131067:RXS131067 SHN131067:SHO131067 SRJ131067:SRK131067 TBF131067:TBG131067 TLB131067:TLC131067 TUX131067:TUY131067 UET131067:UEU131067 UOP131067:UOQ131067 UYL131067:UYM131067 VIH131067:VII131067 VSD131067:VSE131067 WBZ131067:WCA131067 WLV131067:WLW131067 WVR131067:WVS131067 J196603:K196603 JF196603:JG196603 TB196603:TC196603 ACX196603:ACY196603 AMT196603:AMU196603 AWP196603:AWQ196603 BGL196603:BGM196603 BQH196603:BQI196603 CAD196603:CAE196603 CJZ196603:CKA196603 CTV196603:CTW196603 DDR196603:DDS196603 DNN196603:DNO196603 DXJ196603:DXK196603 EHF196603:EHG196603 ERB196603:ERC196603 FAX196603:FAY196603 FKT196603:FKU196603 FUP196603:FUQ196603 GEL196603:GEM196603 GOH196603:GOI196603 GYD196603:GYE196603 HHZ196603:HIA196603 HRV196603:HRW196603 IBR196603:IBS196603 ILN196603:ILO196603 IVJ196603:IVK196603 JFF196603:JFG196603 JPB196603:JPC196603 JYX196603:JYY196603 KIT196603:KIU196603 KSP196603:KSQ196603 LCL196603:LCM196603 LMH196603:LMI196603 LWD196603:LWE196603 MFZ196603:MGA196603 MPV196603:MPW196603 MZR196603:MZS196603 NJN196603:NJO196603 NTJ196603:NTK196603 ODF196603:ODG196603 ONB196603:ONC196603 OWX196603:OWY196603 PGT196603:PGU196603 PQP196603:PQQ196603 QAL196603:QAM196603 QKH196603:QKI196603 QUD196603:QUE196603 RDZ196603:REA196603 RNV196603:RNW196603 RXR196603:RXS196603 SHN196603:SHO196603 SRJ196603:SRK196603 TBF196603:TBG196603 TLB196603:TLC196603 TUX196603:TUY196603 UET196603:UEU196603 UOP196603:UOQ196603 UYL196603:UYM196603 VIH196603:VII196603 VSD196603:VSE196603 WBZ196603:WCA196603 WLV196603:WLW196603 WVR196603:WVS196603 J262139:K262139 JF262139:JG262139 TB262139:TC262139 ACX262139:ACY262139 AMT262139:AMU262139 AWP262139:AWQ262139 BGL262139:BGM262139 BQH262139:BQI262139 CAD262139:CAE262139 CJZ262139:CKA262139 CTV262139:CTW262139 DDR262139:DDS262139 DNN262139:DNO262139 DXJ262139:DXK262139 EHF262139:EHG262139 ERB262139:ERC262139 FAX262139:FAY262139 FKT262139:FKU262139 FUP262139:FUQ262139 GEL262139:GEM262139 GOH262139:GOI262139 GYD262139:GYE262139 HHZ262139:HIA262139 HRV262139:HRW262139 IBR262139:IBS262139 ILN262139:ILO262139 IVJ262139:IVK262139 JFF262139:JFG262139 JPB262139:JPC262139 JYX262139:JYY262139 KIT262139:KIU262139 KSP262139:KSQ262139 LCL262139:LCM262139 LMH262139:LMI262139 LWD262139:LWE262139 MFZ262139:MGA262139 MPV262139:MPW262139 MZR262139:MZS262139 NJN262139:NJO262139 NTJ262139:NTK262139 ODF262139:ODG262139 ONB262139:ONC262139 OWX262139:OWY262139 PGT262139:PGU262139 PQP262139:PQQ262139 QAL262139:QAM262139 QKH262139:QKI262139 QUD262139:QUE262139 RDZ262139:REA262139 RNV262139:RNW262139 RXR262139:RXS262139 SHN262139:SHO262139 SRJ262139:SRK262139 TBF262139:TBG262139 TLB262139:TLC262139 TUX262139:TUY262139 UET262139:UEU262139 UOP262139:UOQ262139 UYL262139:UYM262139 VIH262139:VII262139 VSD262139:VSE262139 WBZ262139:WCA262139 WLV262139:WLW262139 WVR262139:WVS262139 J327675:K327675 JF327675:JG327675 TB327675:TC327675 ACX327675:ACY327675 AMT327675:AMU327675 AWP327675:AWQ327675 BGL327675:BGM327675 BQH327675:BQI327675 CAD327675:CAE327675 CJZ327675:CKA327675 CTV327675:CTW327675 DDR327675:DDS327675 DNN327675:DNO327675 DXJ327675:DXK327675 EHF327675:EHG327675 ERB327675:ERC327675 FAX327675:FAY327675 FKT327675:FKU327675 FUP327675:FUQ327675 GEL327675:GEM327675 GOH327675:GOI327675 GYD327675:GYE327675 HHZ327675:HIA327675 HRV327675:HRW327675 IBR327675:IBS327675 ILN327675:ILO327675 IVJ327675:IVK327675 JFF327675:JFG327675 JPB327675:JPC327675 JYX327675:JYY327675 KIT327675:KIU327675 KSP327675:KSQ327675 LCL327675:LCM327675 LMH327675:LMI327675 LWD327675:LWE327675 MFZ327675:MGA327675 MPV327675:MPW327675 MZR327675:MZS327675 NJN327675:NJO327675 NTJ327675:NTK327675 ODF327675:ODG327675 ONB327675:ONC327675 OWX327675:OWY327675 PGT327675:PGU327675 PQP327675:PQQ327675 QAL327675:QAM327675 QKH327675:QKI327675 QUD327675:QUE327675 RDZ327675:REA327675 RNV327675:RNW327675 RXR327675:RXS327675 SHN327675:SHO327675 SRJ327675:SRK327675 TBF327675:TBG327675 TLB327675:TLC327675 TUX327675:TUY327675 UET327675:UEU327675 UOP327675:UOQ327675 UYL327675:UYM327675 VIH327675:VII327675 VSD327675:VSE327675 WBZ327675:WCA327675 WLV327675:WLW327675 WVR327675:WVS327675 J393211:K393211 JF393211:JG393211 TB393211:TC393211 ACX393211:ACY393211 AMT393211:AMU393211 AWP393211:AWQ393211 BGL393211:BGM393211 BQH393211:BQI393211 CAD393211:CAE393211 CJZ393211:CKA393211 CTV393211:CTW393211 DDR393211:DDS393211 DNN393211:DNO393211 DXJ393211:DXK393211 EHF393211:EHG393211 ERB393211:ERC393211 FAX393211:FAY393211 FKT393211:FKU393211 FUP393211:FUQ393211 GEL393211:GEM393211 GOH393211:GOI393211 GYD393211:GYE393211 HHZ393211:HIA393211 HRV393211:HRW393211 IBR393211:IBS393211 ILN393211:ILO393211 IVJ393211:IVK393211 JFF393211:JFG393211 JPB393211:JPC393211 JYX393211:JYY393211 KIT393211:KIU393211 KSP393211:KSQ393211 LCL393211:LCM393211 LMH393211:LMI393211 LWD393211:LWE393211 MFZ393211:MGA393211 MPV393211:MPW393211 MZR393211:MZS393211 NJN393211:NJO393211 NTJ393211:NTK393211 ODF393211:ODG393211 ONB393211:ONC393211 OWX393211:OWY393211 PGT393211:PGU393211 PQP393211:PQQ393211 QAL393211:QAM393211 QKH393211:QKI393211 QUD393211:QUE393211 RDZ393211:REA393211 RNV393211:RNW393211 RXR393211:RXS393211 SHN393211:SHO393211 SRJ393211:SRK393211 TBF393211:TBG393211 TLB393211:TLC393211 TUX393211:TUY393211 UET393211:UEU393211 UOP393211:UOQ393211 UYL393211:UYM393211 VIH393211:VII393211 VSD393211:VSE393211 WBZ393211:WCA393211 WLV393211:WLW393211 WVR393211:WVS393211 J458747:K458747 JF458747:JG458747 TB458747:TC458747 ACX458747:ACY458747 AMT458747:AMU458747 AWP458747:AWQ458747 BGL458747:BGM458747 BQH458747:BQI458747 CAD458747:CAE458747 CJZ458747:CKA458747 CTV458747:CTW458747 DDR458747:DDS458747 DNN458747:DNO458747 DXJ458747:DXK458747 EHF458747:EHG458747 ERB458747:ERC458747 FAX458747:FAY458747 FKT458747:FKU458747 FUP458747:FUQ458747 GEL458747:GEM458747 GOH458747:GOI458747 GYD458747:GYE458747 HHZ458747:HIA458747 HRV458747:HRW458747 IBR458747:IBS458747 ILN458747:ILO458747 IVJ458747:IVK458747 JFF458747:JFG458747 JPB458747:JPC458747 JYX458747:JYY458747 KIT458747:KIU458747 KSP458747:KSQ458747 LCL458747:LCM458747 LMH458747:LMI458747 LWD458747:LWE458747 MFZ458747:MGA458747 MPV458747:MPW458747 MZR458747:MZS458747 NJN458747:NJO458747 NTJ458747:NTK458747 ODF458747:ODG458747 ONB458747:ONC458747 OWX458747:OWY458747 PGT458747:PGU458747 PQP458747:PQQ458747 QAL458747:QAM458747 QKH458747:QKI458747 QUD458747:QUE458747 RDZ458747:REA458747 RNV458747:RNW458747 RXR458747:RXS458747 SHN458747:SHO458747 SRJ458747:SRK458747 TBF458747:TBG458747 TLB458747:TLC458747 TUX458747:TUY458747 UET458747:UEU458747 UOP458747:UOQ458747 UYL458747:UYM458747 VIH458747:VII458747 VSD458747:VSE458747 WBZ458747:WCA458747 WLV458747:WLW458747 WVR458747:WVS458747 J524283:K524283 JF524283:JG524283 TB524283:TC524283 ACX524283:ACY524283 AMT524283:AMU524283 AWP524283:AWQ524283 BGL524283:BGM524283 BQH524283:BQI524283 CAD524283:CAE524283 CJZ524283:CKA524283 CTV524283:CTW524283 DDR524283:DDS524283 DNN524283:DNO524283 DXJ524283:DXK524283 EHF524283:EHG524283 ERB524283:ERC524283 FAX524283:FAY524283 FKT524283:FKU524283 FUP524283:FUQ524283 GEL524283:GEM524283 GOH524283:GOI524283 GYD524283:GYE524283 HHZ524283:HIA524283 HRV524283:HRW524283 IBR524283:IBS524283 ILN524283:ILO524283 IVJ524283:IVK524283 JFF524283:JFG524283 JPB524283:JPC524283 JYX524283:JYY524283 KIT524283:KIU524283 KSP524283:KSQ524283 LCL524283:LCM524283 LMH524283:LMI524283 LWD524283:LWE524283 MFZ524283:MGA524283 MPV524283:MPW524283 MZR524283:MZS524283 NJN524283:NJO524283 NTJ524283:NTK524283 ODF524283:ODG524283 ONB524283:ONC524283 OWX524283:OWY524283 PGT524283:PGU524283 PQP524283:PQQ524283 QAL524283:QAM524283 QKH524283:QKI524283 QUD524283:QUE524283 RDZ524283:REA524283 RNV524283:RNW524283 RXR524283:RXS524283 SHN524283:SHO524283 SRJ524283:SRK524283 TBF524283:TBG524283 TLB524283:TLC524283 TUX524283:TUY524283 UET524283:UEU524283 UOP524283:UOQ524283 UYL524283:UYM524283 VIH524283:VII524283 VSD524283:VSE524283 WBZ524283:WCA524283 WLV524283:WLW524283 WVR524283:WVS524283 J589819:K589819 JF589819:JG589819 TB589819:TC589819 ACX589819:ACY589819 AMT589819:AMU589819 AWP589819:AWQ589819 BGL589819:BGM589819 BQH589819:BQI589819 CAD589819:CAE589819 CJZ589819:CKA589819 CTV589819:CTW589819 DDR589819:DDS589819 DNN589819:DNO589819 DXJ589819:DXK589819 EHF589819:EHG589819 ERB589819:ERC589819 FAX589819:FAY589819 FKT589819:FKU589819 FUP589819:FUQ589819 GEL589819:GEM589819 GOH589819:GOI589819 GYD589819:GYE589819 HHZ589819:HIA589819 HRV589819:HRW589819 IBR589819:IBS589819 ILN589819:ILO589819 IVJ589819:IVK589819 JFF589819:JFG589819 JPB589819:JPC589819 JYX589819:JYY589819 KIT589819:KIU589819 KSP589819:KSQ589819 LCL589819:LCM589819 LMH589819:LMI589819 LWD589819:LWE589819 MFZ589819:MGA589819 MPV589819:MPW589819 MZR589819:MZS589819 NJN589819:NJO589819 NTJ589819:NTK589819 ODF589819:ODG589819 ONB589819:ONC589819 OWX589819:OWY589819 PGT589819:PGU589819 PQP589819:PQQ589819 QAL589819:QAM589819 QKH589819:QKI589819 QUD589819:QUE589819 RDZ589819:REA589819 RNV589819:RNW589819 RXR589819:RXS589819 SHN589819:SHO589819 SRJ589819:SRK589819 TBF589819:TBG589819 TLB589819:TLC589819 TUX589819:TUY589819 UET589819:UEU589819 UOP589819:UOQ589819 UYL589819:UYM589819 VIH589819:VII589819 VSD589819:VSE589819 WBZ589819:WCA589819 WLV589819:WLW589819 WVR589819:WVS589819 J655355:K655355 JF655355:JG655355 TB655355:TC655355 ACX655355:ACY655355 AMT655355:AMU655355 AWP655355:AWQ655355 BGL655355:BGM655355 BQH655355:BQI655355 CAD655355:CAE655355 CJZ655355:CKA655355 CTV655355:CTW655355 DDR655355:DDS655355 DNN655355:DNO655355 DXJ655355:DXK655355 EHF655355:EHG655355 ERB655355:ERC655355 FAX655355:FAY655355 FKT655355:FKU655355 FUP655355:FUQ655355 GEL655355:GEM655355 GOH655355:GOI655355 GYD655355:GYE655355 HHZ655355:HIA655355 HRV655355:HRW655355 IBR655355:IBS655355 ILN655355:ILO655355 IVJ655355:IVK655355 JFF655355:JFG655355 JPB655355:JPC655355 JYX655355:JYY655355 KIT655355:KIU655355 KSP655355:KSQ655355 LCL655355:LCM655355 LMH655355:LMI655355 LWD655355:LWE655355 MFZ655355:MGA655355 MPV655355:MPW655355 MZR655355:MZS655355 NJN655355:NJO655355 NTJ655355:NTK655355 ODF655355:ODG655355 ONB655355:ONC655355 OWX655355:OWY655355 PGT655355:PGU655355 PQP655355:PQQ655355 QAL655355:QAM655355 QKH655355:QKI655355 QUD655355:QUE655355 RDZ655355:REA655355 RNV655355:RNW655355 RXR655355:RXS655355 SHN655355:SHO655355 SRJ655355:SRK655355 TBF655355:TBG655355 TLB655355:TLC655355 TUX655355:TUY655355 UET655355:UEU655355 UOP655355:UOQ655355 UYL655355:UYM655355 VIH655355:VII655355 VSD655355:VSE655355 WBZ655355:WCA655355 WLV655355:WLW655355 WVR655355:WVS655355 J720891:K720891 JF720891:JG720891 TB720891:TC720891 ACX720891:ACY720891 AMT720891:AMU720891 AWP720891:AWQ720891 BGL720891:BGM720891 BQH720891:BQI720891 CAD720891:CAE720891 CJZ720891:CKA720891 CTV720891:CTW720891 DDR720891:DDS720891 DNN720891:DNO720891 DXJ720891:DXK720891 EHF720891:EHG720891 ERB720891:ERC720891 FAX720891:FAY720891 FKT720891:FKU720891 FUP720891:FUQ720891 GEL720891:GEM720891 GOH720891:GOI720891 GYD720891:GYE720891 HHZ720891:HIA720891 HRV720891:HRW720891 IBR720891:IBS720891 ILN720891:ILO720891 IVJ720891:IVK720891 JFF720891:JFG720891 JPB720891:JPC720891 JYX720891:JYY720891 KIT720891:KIU720891 KSP720891:KSQ720891 LCL720891:LCM720891 LMH720891:LMI720891 LWD720891:LWE720891 MFZ720891:MGA720891 MPV720891:MPW720891 MZR720891:MZS720891 NJN720891:NJO720891 NTJ720891:NTK720891 ODF720891:ODG720891 ONB720891:ONC720891 OWX720891:OWY720891 PGT720891:PGU720891 PQP720891:PQQ720891 QAL720891:QAM720891 QKH720891:QKI720891 QUD720891:QUE720891 RDZ720891:REA720891 RNV720891:RNW720891 RXR720891:RXS720891 SHN720891:SHO720891 SRJ720891:SRK720891 TBF720891:TBG720891 TLB720891:TLC720891 TUX720891:TUY720891 UET720891:UEU720891 UOP720891:UOQ720891 UYL720891:UYM720891 VIH720891:VII720891 VSD720891:VSE720891 WBZ720891:WCA720891 WLV720891:WLW720891 WVR720891:WVS720891 J786427:K786427 JF786427:JG786427 TB786427:TC786427 ACX786427:ACY786427 AMT786427:AMU786427 AWP786427:AWQ786427 BGL786427:BGM786427 BQH786427:BQI786427 CAD786427:CAE786427 CJZ786427:CKA786427 CTV786427:CTW786427 DDR786427:DDS786427 DNN786427:DNO786427 DXJ786427:DXK786427 EHF786427:EHG786427 ERB786427:ERC786427 FAX786427:FAY786427 FKT786427:FKU786427 FUP786427:FUQ786427 GEL786427:GEM786427 GOH786427:GOI786427 GYD786427:GYE786427 HHZ786427:HIA786427 HRV786427:HRW786427 IBR786427:IBS786427 ILN786427:ILO786427 IVJ786427:IVK786427 JFF786427:JFG786427 JPB786427:JPC786427 JYX786427:JYY786427 KIT786427:KIU786427 KSP786427:KSQ786427 LCL786427:LCM786427 LMH786427:LMI786427 LWD786427:LWE786427 MFZ786427:MGA786427 MPV786427:MPW786427 MZR786427:MZS786427 NJN786427:NJO786427 NTJ786427:NTK786427 ODF786427:ODG786427 ONB786427:ONC786427 OWX786427:OWY786427 PGT786427:PGU786427 PQP786427:PQQ786427 QAL786427:QAM786427 QKH786427:QKI786427 QUD786427:QUE786427 RDZ786427:REA786427 RNV786427:RNW786427 RXR786427:RXS786427 SHN786427:SHO786427 SRJ786427:SRK786427 TBF786427:TBG786427 TLB786427:TLC786427 TUX786427:TUY786427 UET786427:UEU786427 UOP786427:UOQ786427 UYL786427:UYM786427 VIH786427:VII786427 VSD786427:VSE786427 WBZ786427:WCA786427 WLV786427:WLW786427 WVR786427:WVS786427 J851963:K851963 JF851963:JG851963 TB851963:TC851963 ACX851963:ACY851963 AMT851963:AMU851963 AWP851963:AWQ851963 BGL851963:BGM851963 BQH851963:BQI851963 CAD851963:CAE851963 CJZ851963:CKA851963 CTV851963:CTW851963 DDR851963:DDS851963 DNN851963:DNO851963 DXJ851963:DXK851963 EHF851963:EHG851963 ERB851963:ERC851963 FAX851963:FAY851963 FKT851963:FKU851963 FUP851963:FUQ851963 GEL851963:GEM851963 GOH851963:GOI851963 GYD851963:GYE851963 HHZ851963:HIA851963 HRV851963:HRW851963 IBR851963:IBS851963 ILN851963:ILO851963 IVJ851963:IVK851963 JFF851963:JFG851963 JPB851963:JPC851963 JYX851963:JYY851963 KIT851963:KIU851963 KSP851963:KSQ851963 LCL851963:LCM851963 LMH851963:LMI851963 LWD851963:LWE851963 MFZ851963:MGA851963 MPV851963:MPW851963 MZR851963:MZS851963 NJN851963:NJO851963 NTJ851963:NTK851963 ODF851963:ODG851963 ONB851963:ONC851963 OWX851963:OWY851963 PGT851963:PGU851963 PQP851963:PQQ851963 QAL851963:QAM851963 QKH851963:QKI851963 QUD851963:QUE851963 RDZ851963:REA851963 RNV851963:RNW851963 RXR851963:RXS851963 SHN851963:SHO851963 SRJ851963:SRK851963 TBF851963:TBG851963 TLB851963:TLC851963 TUX851963:TUY851963 UET851963:UEU851963 UOP851963:UOQ851963 UYL851963:UYM851963 VIH851963:VII851963 VSD851963:VSE851963 WBZ851963:WCA851963 WLV851963:WLW851963 WVR851963:WVS851963 J917499:K917499 JF917499:JG917499 TB917499:TC917499 ACX917499:ACY917499 AMT917499:AMU917499 AWP917499:AWQ917499 BGL917499:BGM917499 BQH917499:BQI917499 CAD917499:CAE917499 CJZ917499:CKA917499 CTV917499:CTW917499 DDR917499:DDS917499 DNN917499:DNO917499 DXJ917499:DXK917499 EHF917499:EHG917499 ERB917499:ERC917499 FAX917499:FAY917499 FKT917499:FKU917499 FUP917499:FUQ917499 GEL917499:GEM917499 GOH917499:GOI917499 GYD917499:GYE917499 HHZ917499:HIA917499 HRV917499:HRW917499 IBR917499:IBS917499 ILN917499:ILO917499 IVJ917499:IVK917499 JFF917499:JFG917499 JPB917499:JPC917499 JYX917499:JYY917499 KIT917499:KIU917499 KSP917499:KSQ917499 LCL917499:LCM917499 LMH917499:LMI917499 LWD917499:LWE917499 MFZ917499:MGA917499 MPV917499:MPW917499 MZR917499:MZS917499 NJN917499:NJO917499 NTJ917499:NTK917499 ODF917499:ODG917499 ONB917499:ONC917499 OWX917499:OWY917499 PGT917499:PGU917499 PQP917499:PQQ917499 QAL917499:QAM917499 QKH917499:QKI917499 QUD917499:QUE917499 RDZ917499:REA917499 RNV917499:RNW917499 RXR917499:RXS917499 SHN917499:SHO917499 SRJ917499:SRK917499 TBF917499:TBG917499 TLB917499:TLC917499 TUX917499:TUY917499 UET917499:UEU917499 UOP917499:UOQ917499 UYL917499:UYM917499 VIH917499:VII917499 VSD917499:VSE917499 WBZ917499:WCA917499 WLV917499:WLW917499 WVR917499:WVS917499 J983035:K983035 JF983035:JG983035 TB983035:TC983035 ACX983035:ACY983035 AMT983035:AMU983035 AWP983035:AWQ983035 BGL983035:BGM983035 BQH983035:BQI983035 CAD983035:CAE983035 CJZ983035:CKA983035 CTV983035:CTW983035 DDR983035:DDS983035 DNN983035:DNO983035 DXJ983035:DXK983035 EHF983035:EHG983035 ERB983035:ERC983035 FAX983035:FAY983035 FKT983035:FKU983035 FUP983035:FUQ983035 GEL983035:GEM983035 GOH983035:GOI983035 GYD983035:GYE983035 HHZ983035:HIA983035 HRV983035:HRW983035 IBR983035:IBS983035 ILN983035:ILO983035 IVJ983035:IVK983035 JFF983035:JFG983035 JPB983035:JPC983035 JYX983035:JYY983035 KIT983035:KIU983035 KSP983035:KSQ983035 LCL983035:LCM983035 LMH983035:LMI983035 LWD983035:LWE983035 MFZ983035:MGA983035 MPV983035:MPW983035 MZR983035:MZS983035 NJN983035:NJO983035 NTJ983035:NTK983035 ODF983035:ODG983035 ONB983035:ONC983035 OWX983035:OWY983035 PGT983035:PGU983035 PQP983035:PQQ983035 QAL983035:QAM983035 QKH983035:QKI983035 QUD983035:QUE983035 RDZ983035:REA983035 RNV983035:RNW983035 RXR983035:RXS983035 SHN983035:SHO983035 SRJ983035:SRK983035 TBF983035:TBG983035 TLB983035:TLC983035 TUX983035:TUY983035 UET983035:UEU983035 UOP983035:UOQ983035 UYL983035:UYM983035 VIH983035:VII983035 VSD983035:VSE983035 WBZ983035:WCA983035 WLV983035:WLW983035 WVR983035:WVS983035" xr:uid="{00000000-0002-0000-0000-000001000000}">
      <formula1>$C$78:$C$85</formula1>
    </dataValidation>
    <dataValidation type="list" allowBlank="1" showInputMessage="1" showErrorMessage="1" sqref="J11:K11" xr:uid="{00000000-0002-0000-0000-000002000000}">
      <formula1>$C$89:$C$100</formula1>
    </dataValidation>
  </dataValidations>
  <printOptions horizontalCentered="1"/>
  <pageMargins left="0.25" right="0.25" top="0.25" bottom="0.5" header="0.25" footer="0.25"/>
  <pageSetup orientation="portrait" r:id="rId1"/>
  <headerFooter>
    <oddFooter>&amp;L&amp;"Arial,Italic"&amp;8/&amp;F/&amp;A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L60"/>
  <sheetViews>
    <sheetView topLeftCell="A3" zoomScaleNormal="100" zoomScaleSheetLayoutView="100" workbookViewId="0">
      <selection activeCell="I13" sqref="I13"/>
    </sheetView>
  </sheetViews>
  <sheetFormatPr defaultRowHeight="15" x14ac:dyDescent="0.25"/>
  <cols>
    <col min="1" max="1" width="16.796875" style="15" customWidth="1"/>
    <col min="2" max="3" width="10.19921875" style="15" customWidth="1"/>
    <col min="4" max="4" width="10.19921875" style="16" customWidth="1"/>
    <col min="5" max="9" width="10.19921875" style="15" customWidth="1"/>
    <col min="10" max="10" width="10.5" style="15" customWidth="1"/>
    <col min="11" max="11" width="11.69921875" style="15" customWidth="1"/>
    <col min="12" max="12" width="10.19921875" style="15" customWidth="1"/>
    <col min="13" max="14" width="8.5" style="15" customWidth="1"/>
    <col min="15" max="256" width="9" style="15"/>
    <col min="257" max="257" width="2.296875" style="15" customWidth="1"/>
    <col min="258" max="258" width="8.09765625" style="15" bestFit="1" customWidth="1"/>
    <col min="259" max="270" width="8.5" style="15" customWidth="1"/>
    <col min="271" max="512" width="9" style="15"/>
    <col min="513" max="513" width="2.296875" style="15" customWidth="1"/>
    <col min="514" max="514" width="8.09765625" style="15" bestFit="1" customWidth="1"/>
    <col min="515" max="526" width="8.5" style="15" customWidth="1"/>
    <col min="527" max="768" width="9" style="15"/>
    <col min="769" max="769" width="2.296875" style="15" customWidth="1"/>
    <col min="770" max="770" width="8.09765625" style="15" bestFit="1" customWidth="1"/>
    <col min="771" max="782" width="8.5" style="15" customWidth="1"/>
    <col min="783" max="1024" width="9" style="15"/>
    <col min="1025" max="1025" width="2.296875" style="15" customWidth="1"/>
    <col min="1026" max="1026" width="8.09765625" style="15" bestFit="1" customWidth="1"/>
    <col min="1027" max="1038" width="8.5" style="15" customWidth="1"/>
    <col min="1039" max="1280" width="9" style="15"/>
    <col min="1281" max="1281" width="2.296875" style="15" customWidth="1"/>
    <col min="1282" max="1282" width="8.09765625" style="15" bestFit="1" customWidth="1"/>
    <col min="1283" max="1294" width="8.5" style="15" customWidth="1"/>
    <col min="1295" max="1536" width="9" style="15"/>
    <col min="1537" max="1537" width="2.296875" style="15" customWidth="1"/>
    <col min="1538" max="1538" width="8.09765625" style="15" bestFit="1" customWidth="1"/>
    <col min="1539" max="1550" width="8.5" style="15" customWidth="1"/>
    <col min="1551" max="1792" width="9" style="15"/>
    <col min="1793" max="1793" width="2.296875" style="15" customWidth="1"/>
    <col min="1794" max="1794" width="8.09765625" style="15" bestFit="1" customWidth="1"/>
    <col min="1795" max="1806" width="8.5" style="15" customWidth="1"/>
    <col min="1807" max="2048" width="9" style="15"/>
    <col min="2049" max="2049" width="2.296875" style="15" customWidth="1"/>
    <col min="2050" max="2050" width="8.09765625" style="15" bestFit="1" customWidth="1"/>
    <col min="2051" max="2062" width="8.5" style="15" customWidth="1"/>
    <col min="2063" max="2304" width="9" style="15"/>
    <col min="2305" max="2305" width="2.296875" style="15" customWidth="1"/>
    <col min="2306" max="2306" width="8.09765625" style="15" bestFit="1" customWidth="1"/>
    <col min="2307" max="2318" width="8.5" style="15" customWidth="1"/>
    <col min="2319" max="2560" width="9" style="15"/>
    <col min="2561" max="2561" width="2.296875" style="15" customWidth="1"/>
    <col min="2562" max="2562" width="8.09765625" style="15" bestFit="1" customWidth="1"/>
    <col min="2563" max="2574" width="8.5" style="15" customWidth="1"/>
    <col min="2575" max="2816" width="9" style="15"/>
    <col min="2817" max="2817" width="2.296875" style="15" customWidth="1"/>
    <col min="2818" max="2818" width="8.09765625" style="15" bestFit="1" customWidth="1"/>
    <col min="2819" max="2830" width="8.5" style="15" customWidth="1"/>
    <col min="2831" max="3072" width="9" style="15"/>
    <col min="3073" max="3073" width="2.296875" style="15" customWidth="1"/>
    <col min="3074" max="3074" width="8.09765625" style="15" bestFit="1" customWidth="1"/>
    <col min="3075" max="3086" width="8.5" style="15" customWidth="1"/>
    <col min="3087" max="3328" width="9" style="15"/>
    <col min="3329" max="3329" width="2.296875" style="15" customWidth="1"/>
    <col min="3330" max="3330" width="8.09765625" style="15" bestFit="1" customWidth="1"/>
    <col min="3331" max="3342" width="8.5" style="15" customWidth="1"/>
    <col min="3343" max="3584" width="9" style="15"/>
    <col min="3585" max="3585" width="2.296875" style="15" customWidth="1"/>
    <col min="3586" max="3586" width="8.09765625" style="15" bestFit="1" customWidth="1"/>
    <col min="3587" max="3598" width="8.5" style="15" customWidth="1"/>
    <col min="3599" max="3840" width="9" style="15"/>
    <col min="3841" max="3841" width="2.296875" style="15" customWidth="1"/>
    <col min="3842" max="3842" width="8.09765625" style="15" bestFit="1" customWidth="1"/>
    <col min="3843" max="3854" width="8.5" style="15" customWidth="1"/>
    <col min="3855" max="4096" width="9" style="15"/>
    <col min="4097" max="4097" width="2.296875" style="15" customWidth="1"/>
    <col min="4098" max="4098" width="8.09765625" style="15" bestFit="1" customWidth="1"/>
    <col min="4099" max="4110" width="8.5" style="15" customWidth="1"/>
    <col min="4111" max="4352" width="9" style="15"/>
    <col min="4353" max="4353" width="2.296875" style="15" customWidth="1"/>
    <col min="4354" max="4354" width="8.09765625" style="15" bestFit="1" customWidth="1"/>
    <col min="4355" max="4366" width="8.5" style="15" customWidth="1"/>
    <col min="4367" max="4608" width="9" style="15"/>
    <col min="4609" max="4609" width="2.296875" style="15" customWidth="1"/>
    <col min="4610" max="4610" width="8.09765625" style="15" bestFit="1" customWidth="1"/>
    <col min="4611" max="4622" width="8.5" style="15" customWidth="1"/>
    <col min="4623" max="4864" width="9" style="15"/>
    <col min="4865" max="4865" width="2.296875" style="15" customWidth="1"/>
    <col min="4866" max="4866" width="8.09765625" style="15" bestFit="1" customWidth="1"/>
    <col min="4867" max="4878" width="8.5" style="15" customWidth="1"/>
    <col min="4879" max="5120" width="9" style="15"/>
    <col min="5121" max="5121" width="2.296875" style="15" customWidth="1"/>
    <col min="5122" max="5122" width="8.09765625" style="15" bestFit="1" customWidth="1"/>
    <col min="5123" max="5134" width="8.5" style="15" customWidth="1"/>
    <col min="5135" max="5376" width="9" style="15"/>
    <col min="5377" max="5377" width="2.296875" style="15" customWidth="1"/>
    <col min="5378" max="5378" width="8.09765625" style="15" bestFit="1" customWidth="1"/>
    <col min="5379" max="5390" width="8.5" style="15" customWidth="1"/>
    <col min="5391" max="5632" width="9" style="15"/>
    <col min="5633" max="5633" width="2.296875" style="15" customWidth="1"/>
    <col min="5634" max="5634" width="8.09765625" style="15" bestFit="1" customWidth="1"/>
    <col min="5635" max="5646" width="8.5" style="15" customWidth="1"/>
    <col min="5647" max="5888" width="9" style="15"/>
    <col min="5889" max="5889" width="2.296875" style="15" customWidth="1"/>
    <col min="5890" max="5890" width="8.09765625" style="15" bestFit="1" customWidth="1"/>
    <col min="5891" max="5902" width="8.5" style="15" customWidth="1"/>
    <col min="5903" max="6144" width="9" style="15"/>
    <col min="6145" max="6145" width="2.296875" style="15" customWidth="1"/>
    <col min="6146" max="6146" width="8.09765625" style="15" bestFit="1" customWidth="1"/>
    <col min="6147" max="6158" width="8.5" style="15" customWidth="1"/>
    <col min="6159" max="6400" width="9" style="15"/>
    <col min="6401" max="6401" width="2.296875" style="15" customWidth="1"/>
    <col min="6402" max="6402" width="8.09765625" style="15" bestFit="1" customWidth="1"/>
    <col min="6403" max="6414" width="8.5" style="15" customWidth="1"/>
    <col min="6415" max="6656" width="9" style="15"/>
    <col min="6657" max="6657" width="2.296875" style="15" customWidth="1"/>
    <col min="6658" max="6658" width="8.09765625" style="15" bestFit="1" customWidth="1"/>
    <col min="6659" max="6670" width="8.5" style="15" customWidth="1"/>
    <col min="6671" max="6912" width="9" style="15"/>
    <col min="6913" max="6913" width="2.296875" style="15" customWidth="1"/>
    <col min="6914" max="6914" width="8.09765625" style="15" bestFit="1" customWidth="1"/>
    <col min="6915" max="6926" width="8.5" style="15" customWidth="1"/>
    <col min="6927" max="7168" width="9" style="15"/>
    <col min="7169" max="7169" width="2.296875" style="15" customWidth="1"/>
    <col min="7170" max="7170" width="8.09765625" style="15" bestFit="1" customWidth="1"/>
    <col min="7171" max="7182" width="8.5" style="15" customWidth="1"/>
    <col min="7183" max="7424" width="9" style="15"/>
    <col min="7425" max="7425" width="2.296875" style="15" customWidth="1"/>
    <col min="7426" max="7426" width="8.09765625" style="15" bestFit="1" customWidth="1"/>
    <col min="7427" max="7438" width="8.5" style="15" customWidth="1"/>
    <col min="7439" max="7680" width="9" style="15"/>
    <col min="7681" max="7681" width="2.296875" style="15" customWidth="1"/>
    <col min="7682" max="7682" width="8.09765625" style="15" bestFit="1" customWidth="1"/>
    <col min="7683" max="7694" width="8.5" style="15" customWidth="1"/>
    <col min="7695" max="7936" width="9" style="15"/>
    <col min="7937" max="7937" width="2.296875" style="15" customWidth="1"/>
    <col min="7938" max="7938" width="8.09765625" style="15" bestFit="1" customWidth="1"/>
    <col min="7939" max="7950" width="8.5" style="15" customWidth="1"/>
    <col min="7951" max="8192" width="9" style="15"/>
    <col min="8193" max="8193" width="2.296875" style="15" customWidth="1"/>
    <col min="8194" max="8194" width="8.09765625" style="15" bestFit="1" customWidth="1"/>
    <col min="8195" max="8206" width="8.5" style="15" customWidth="1"/>
    <col min="8207" max="8448" width="9" style="15"/>
    <col min="8449" max="8449" width="2.296875" style="15" customWidth="1"/>
    <col min="8450" max="8450" width="8.09765625" style="15" bestFit="1" customWidth="1"/>
    <col min="8451" max="8462" width="8.5" style="15" customWidth="1"/>
    <col min="8463" max="8704" width="9" style="15"/>
    <col min="8705" max="8705" width="2.296875" style="15" customWidth="1"/>
    <col min="8706" max="8706" width="8.09765625" style="15" bestFit="1" customWidth="1"/>
    <col min="8707" max="8718" width="8.5" style="15" customWidth="1"/>
    <col min="8719" max="8960" width="9" style="15"/>
    <col min="8961" max="8961" width="2.296875" style="15" customWidth="1"/>
    <col min="8962" max="8962" width="8.09765625" style="15" bestFit="1" customWidth="1"/>
    <col min="8963" max="8974" width="8.5" style="15" customWidth="1"/>
    <col min="8975" max="9216" width="9" style="15"/>
    <col min="9217" max="9217" width="2.296875" style="15" customWidth="1"/>
    <col min="9218" max="9218" width="8.09765625" style="15" bestFit="1" customWidth="1"/>
    <col min="9219" max="9230" width="8.5" style="15" customWidth="1"/>
    <col min="9231" max="9472" width="9" style="15"/>
    <col min="9473" max="9473" width="2.296875" style="15" customWidth="1"/>
    <col min="9474" max="9474" width="8.09765625" style="15" bestFit="1" customWidth="1"/>
    <col min="9475" max="9486" width="8.5" style="15" customWidth="1"/>
    <col min="9487" max="9728" width="9" style="15"/>
    <col min="9729" max="9729" width="2.296875" style="15" customWidth="1"/>
    <col min="9730" max="9730" width="8.09765625" style="15" bestFit="1" customWidth="1"/>
    <col min="9731" max="9742" width="8.5" style="15" customWidth="1"/>
    <col min="9743" max="9984" width="9" style="15"/>
    <col min="9985" max="9985" width="2.296875" style="15" customWidth="1"/>
    <col min="9986" max="9986" width="8.09765625" style="15" bestFit="1" customWidth="1"/>
    <col min="9987" max="9998" width="8.5" style="15" customWidth="1"/>
    <col min="9999" max="10240" width="9" style="15"/>
    <col min="10241" max="10241" width="2.296875" style="15" customWidth="1"/>
    <col min="10242" max="10242" width="8.09765625" style="15" bestFit="1" customWidth="1"/>
    <col min="10243" max="10254" width="8.5" style="15" customWidth="1"/>
    <col min="10255" max="10496" width="9" style="15"/>
    <col min="10497" max="10497" width="2.296875" style="15" customWidth="1"/>
    <col min="10498" max="10498" width="8.09765625" style="15" bestFit="1" customWidth="1"/>
    <col min="10499" max="10510" width="8.5" style="15" customWidth="1"/>
    <col min="10511" max="10752" width="9" style="15"/>
    <col min="10753" max="10753" width="2.296875" style="15" customWidth="1"/>
    <col min="10754" max="10754" width="8.09765625" style="15" bestFit="1" customWidth="1"/>
    <col min="10755" max="10766" width="8.5" style="15" customWidth="1"/>
    <col min="10767" max="11008" width="9" style="15"/>
    <col min="11009" max="11009" width="2.296875" style="15" customWidth="1"/>
    <col min="11010" max="11010" width="8.09765625" style="15" bestFit="1" customWidth="1"/>
    <col min="11011" max="11022" width="8.5" style="15" customWidth="1"/>
    <col min="11023" max="11264" width="9" style="15"/>
    <col min="11265" max="11265" width="2.296875" style="15" customWidth="1"/>
    <col min="11266" max="11266" width="8.09765625" style="15" bestFit="1" customWidth="1"/>
    <col min="11267" max="11278" width="8.5" style="15" customWidth="1"/>
    <col min="11279" max="11520" width="9" style="15"/>
    <col min="11521" max="11521" width="2.296875" style="15" customWidth="1"/>
    <col min="11522" max="11522" width="8.09765625" style="15" bestFit="1" customWidth="1"/>
    <col min="11523" max="11534" width="8.5" style="15" customWidth="1"/>
    <col min="11535" max="11776" width="9" style="15"/>
    <col min="11777" max="11777" width="2.296875" style="15" customWidth="1"/>
    <col min="11778" max="11778" width="8.09765625" style="15" bestFit="1" customWidth="1"/>
    <col min="11779" max="11790" width="8.5" style="15" customWidth="1"/>
    <col min="11791" max="12032" width="9" style="15"/>
    <col min="12033" max="12033" width="2.296875" style="15" customWidth="1"/>
    <col min="12034" max="12034" width="8.09765625" style="15" bestFit="1" customWidth="1"/>
    <col min="12035" max="12046" width="8.5" style="15" customWidth="1"/>
    <col min="12047" max="12288" width="9" style="15"/>
    <col min="12289" max="12289" width="2.296875" style="15" customWidth="1"/>
    <col min="12290" max="12290" width="8.09765625" style="15" bestFit="1" customWidth="1"/>
    <col min="12291" max="12302" width="8.5" style="15" customWidth="1"/>
    <col min="12303" max="12544" width="9" style="15"/>
    <col min="12545" max="12545" width="2.296875" style="15" customWidth="1"/>
    <col min="12546" max="12546" width="8.09765625" style="15" bestFit="1" customWidth="1"/>
    <col min="12547" max="12558" width="8.5" style="15" customWidth="1"/>
    <col min="12559" max="12800" width="9" style="15"/>
    <col min="12801" max="12801" width="2.296875" style="15" customWidth="1"/>
    <col min="12802" max="12802" width="8.09765625" style="15" bestFit="1" customWidth="1"/>
    <col min="12803" max="12814" width="8.5" style="15" customWidth="1"/>
    <col min="12815" max="13056" width="9" style="15"/>
    <col min="13057" max="13057" width="2.296875" style="15" customWidth="1"/>
    <col min="13058" max="13058" width="8.09765625" style="15" bestFit="1" customWidth="1"/>
    <col min="13059" max="13070" width="8.5" style="15" customWidth="1"/>
    <col min="13071" max="13312" width="9" style="15"/>
    <col min="13313" max="13313" width="2.296875" style="15" customWidth="1"/>
    <col min="13314" max="13314" width="8.09765625" style="15" bestFit="1" customWidth="1"/>
    <col min="13315" max="13326" width="8.5" style="15" customWidth="1"/>
    <col min="13327" max="13568" width="9" style="15"/>
    <col min="13569" max="13569" width="2.296875" style="15" customWidth="1"/>
    <col min="13570" max="13570" width="8.09765625" style="15" bestFit="1" customWidth="1"/>
    <col min="13571" max="13582" width="8.5" style="15" customWidth="1"/>
    <col min="13583" max="13824" width="9" style="15"/>
    <col min="13825" max="13825" width="2.296875" style="15" customWidth="1"/>
    <col min="13826" max="13826" width="8.09765625" style="15" bestFit="1" customWidth="1"/>
    <col min="13827" max="13838" width="8.5" style="15" customWidth="1"/>
    <col min="13839" max="14080" width="9" style="15"/>
    <col min="14081" max="14081" width="2.296875" style="15" customWidth="1"/>
    <col min="14082" max="14082" width="8.09765625" style="15" bestFit="1" customWidth="1"/>
    <col min="14083" max="14094" width="8.5" style="15" customWidth="1"/>
    <col min="14095" max="14336" width="9" style="15"/>
    <col min="14337" max="14337" width="2.296875" style="15" customWidth="1"/>
    <col min="14338" max="14338" width="8.09765625" style="15" bestFit="1" customWidth="1"/>
    <col min="14339" max="14350" width="8.5" style="15" customWidth="1"/>
    <col min="14351" max="14592" width="9" style="15"/>
    <col min="14593" max="14593" width="2.296875" style="15" customWidth="1"/>
    <col min="14594" max="14594" width="8.09765625" style="15" bestFit="1" customWidth="1"/>
    <col min="14595" max="14606" width="8.5" style="15" customWidth="1"/>
    <col min="14607" max="14848" width="9" style="15"/>
    <col min="14849" max="14849" width="2.296875" style="15" customWidth="1"/>
    <col min="14850" max="14850" width="8.09765625" style="15" bestFit="1" customWidth="1"/>
    <col min="14851" max="14862" width="8.5" style="15" customWidth="1"/>
    <col min="14863" max="15104" width="9" style="15"/>
    <col min="15105" max="15105" width="2.296875" style="15" customWidth="1"/>
    <col min="15106" max="15106" width="8.09765625" style="15" bestFit="1" customWidth="1"/>
    <col min="15107" max="15118" width="8.5" style="15" customWidth="1"/>
    <col min="15119" max="15360" width="9" style="15"/>
    <col min="15361" max="15361" width="2.296875" style="15" customWidth="1"/>
    <col min="15362" max="15362" width="8.09765625" style="15" bestFit="1" customWidth="1"/>
    <col min="15363" max="15374" width="8.5" style="15" customWidth="1"/>
    <col min="15375" max="15616" width="9" style="15"/>
    <col min="15617" max="15617" width="2.296875" style="15" customWidth="1"/>
    <col min="15618" max="15618" width="8.09765625" style="15" bestFit="1" customWidth="1"/>
    <col min="15619" max="15630" width="8.5" style="15" customWidth="1"/>
    <col min="15631" max="15872" width="9" style="15"/>
    <col min="15873" max="15873" width="2.296875" style="15" customWidth="1"/>
    <col min="15874" max="15874" width="8.09765625" style="15" bestFit="1" customWidth="1"/>
    <col min="15875" max="15886" width="8.5" style="15" customWidth="1"/>
    <col min="15887" max="16128" width="9" style="15"/>
    <col min="16129" max="16129" width="2.296875" style="15" customWidth="1"/>
    <col min="16130" max="16130" width="8.09765625" style="15" bestFit="1" customWidth="1"/>
    <col min="16131" max="16142" width="8.5" style="15" customWidth="1"/>
    <col min="16143" max="16384" width="9" style="15"/>
  </cols>
  <sheetData>
    <row r="1" spans="1:11" ht="33.6" customHeight="1" x14ac:dyDescent="0.25">
      <c r="D1" s="205" t="s">
        <v>217</v>
      </c>
      <c r="E1" s="205"/>
      <c r="F1" s="205"/>
      <c r="G1" s="205"/>
      <c r="H1" s="205"/>
      <c r="I1" s="205"/>
      <c r="J1" s="205"/>
      <c r="K1" s="205"/>
    </row>
    <row r="2" spans="1:11" ht="62.55" customHeight="1" x14ac:dyDescent="0.25">
      <c r="F2" s="207" t="s">
        <v>25</v>
      </c>
      <c r="G2" s="207"/>
      <c r="H2" s="207"/>
      <c r="I2" s="207"/>
      <c r="J2" s="207"/>
      <c r="K2" s="207"/>
    </row>
    <row r="3" spans="1:11" s="16" customFormat="1" ht="75" customHeight="1" x14ac:dyDescent="0.25">
      <c r="A3" s="208" t="s">
        <v>279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7.399999999999999" x14ac:dyDescent="0.3">
      <c r="A5" s="130" t="s">
        <v>219</v>
      </c>
      <c r="B5" s="22" t="s">
        <v>233</v>
      </c>
      <c r="F5" s="131">
        <v>54321</v>
      </c>
      <c r="G5" s="132" t="s">
        <v>26</v>
      </c>
      <c r="H5" s="15" t="str">
        <f>VLOOKUP(F5,'eBudde Report'!A6:M688,3,FALSE)</f>
        <v>River's Edge</v>
      </c>
    </row>
    <row r="6" spans="1:11" ht="10.050000000000001" customHeight="1" x14ac:dyDescent="0.25"/>
    <row r="7" spans="1:11" ht="15.6" x14ac:dyDescent="0.25">
      <c r="A7" s="15" t="s">
        <v>241</v>
      </c>
      <c r="E7" s="77" t="s">
        <v>234</v>
      </c>
      <c r="F7" s="77" t="s">
        <v>27</v>
      </c>
    </row>
    <row r="8" spans="1:11" ht="15.6" x14ac:dyDescent="0.3">
      <c r="B8" s="78" t="s">
        <v>28</v>
      </c>
      <c r="D8" s="15"/>
      <c r="E8" s="79">
        <f>VLOOKUP(F5,'eBudde Report'!A6:M673,10,FALSE)</f>
        <v>3536</v>
      </c>
      <c r="F8" s="80">
        <f>ROUND(E8/12,1)</f>
        <v>294.7</v>
      </c>
      <c r="I8" s="79">
        <f>VLOOKUP(F5,'eBudde Report'!A6:M673,6,FALSE)</f>
        <v>10</v>
      </c>
      <c r="J8" s="78" t="s">
        <v>29</v>
      </c>
    </row>
    <row r="9" spans="1:11" ht="15.6" x14ac:dyDescent="0.3">
      <c r="B9" s="78" t="s">
        <v>30</v>
      </c>
      <c r="D9" s="15"/>
      <c r="E9" s="79">
        <f>-VLOOKUP(F5,'eBudde Report'!A6:M673,9,FALSE)</f>
        <v>-76</v>
      </c>
      <c r="F9" s="80">
        <f>ROUND(E9/12,1)</f>
        <v>-6.3</v>
      </c>
    </row>
    <row r="10" spans="1:11" ht="16.2" thickBot="1" x14ac:dyDescent="0.35">
      <c r="B10" s="81" t="s">
        <v>31</v>
      </c>
      <c r="C10" s="82"/>
      <c r="D10" s="82"/>
      <c r="E10" s="83">
        <f>+E8+E9</f>
        <v>3460</v>
      </c>
      <c r="F10" s="84">
        <f>+E10/12</f>
        <v>288.33333333333331</v>
      </c>
      <c r="H10" s="77" t="s">
        <v>271</v>
      </c>
      <c r="I10" s="85">
        <f>+E10/I8</f>
        <v>346</v>
      </c>
      <c r="J10" s="86" t="s">
        <v>32</v>
      </c>
      <c r="K10" s="93"/>
    </row>
    <row r="12" spans="1:11" ht="17.399999999999999" x14ac:dyDescent="0.3">
      <c r="A12" s="130" t="s">
        <v>221</v>
      </c>
      <c r="B12" s="22" t="s">
        <v>270</v>
      </c>
      <c r="I12" s="131">
        <v>10</v>
      </c>
    </row>
    <row r="13" spans="1:11" ht="10.050000000000001" customHeight="1" x14ac:dyDescent="0.25"/>
    <row r="14" spans="1:11" ht="18.75" customHeight="1" x14ac:dyDescent="0.25">
      <c r="D14" s="186">
        <f>+K19</f>
        <v>216</v>
      </c>
      <c r="E14" s="187"/>
      <c r="F14" s="187"/>
      <c r="G14" s="192" t="s">
        <v>280</v>
      </c>
      <c r="H14" s="192"/>
      <c r="I14" s="193"/>
      <c r="J14" s="133"/>
      <c r="K14" s="134"/>
    </row>
    <row r="15" spans="1:11" ht="18.75" customHeight="1" x14ac:dyDescent="0.25">
      <c r="D15" s="188"/>
      <c r="E15" s="189"/>
      <c r="F15" s="189"/>
      <c r="G15" s="194"/>
      <c r="H15" s="194"/>
      <c r="I15" s="195"/>
      <c r="J15" s="133"/>
      <c r="K15" s="134"/>
    </row>
    <row r="16" spans="1:11" ht="26.55" customHeight="1" x14ac:dyDescent="0.25">
      <c r="D16" s="190"/>
      <c r="E16" s="191"/>
      <c r="F16" s="191"/>
      <c r="G16" s="196"/>
      <c r="H16" s="196"/>
      <c r="I16" s="197"/>
      <c r="J16" s="133"/>
      <c r="K16" s="134"/>
    </row>
    <row r="17" spans="1:12" ht="18" thickBot="1" x14ac:dyDescent="0.35">
      <c r="A17" s="22" t="s">
        <v>33</v>
      </c>
      <c r="D17" s="15"/>
    </row>
    <row r="18" spans="1:12" ht="15.6" x14ac:dyDescent="0.3">
      <c r="A18" s="135"/>
      <c r="B18" s="173" t="s">
        <v>266</v>
      </c>
      <c r="C18" s="109" t="s">
        <v>224</v>
      </c>
      <c r="D18" s="110" t="s">
        <v>34</v>
      </c>
      <c r="E18" s="111" t="s">
        <v>35</v>
      </c>
      <c r="F18" s="112" t="s">
        <v>36</v>
      </c>
      <c r="G18" s="113" t="s">
        <v>37</v>
      </c>
      <c r="H18" s="114" t="s">
        <v>38</v>
      </c>
      <c r="I18" s="115" t="s">
        <v>43</v>
      </c>
      <c r="J18" s="116" t="s">
        <v>39</v>
      </c>
      <c r="K18" s="117" t="s">
        <v>40</v>
      </c>
    </row>
    <row r="19" spans="1:12" ht="46.8" x14ac:dyDescent="0.3">
      <c r="A19" s="136" t="s">
        <v>235</v>
      </c>
      <c r="B19" s="175">
        <f t="shared" ref="B19:J19" si="0">ROUND(0.75*$I12*$I$10*A$60/12,0)</f>
        <v>24</v>
      </c>
      <c r="C19" s="137">
        <f t="shared" si="0"/>
        <v>15</v>
      </c>
      <c r="D19" s="138">
        <f t="shared" si="0"/>
        <v>11</v>
      </c>
      <c r="E19" s="139">
        <f t="shared" si="0"/>
        <v>13</v>
      </c>
      <c r="F19" s="140">
        <f t="shared" si="0"/>
        <v>45</v>
      </c>
      <c r="G19" s="141">
        <f t="shared" si="0"/>
        <v>37</v>
      </c>
      <c r="H19" s="142">
        <f t="shared" si="0"/>
        <v>45</v>
      </c>
      <c r="I19" s="143">
        <f t="shared" si="0"/>
        <v>17</v>
      </c>
      <c r="J19" s="144">
        <f>ROUND(0.75*$I12*$I$10*I$60/12,0)</f>
        <v>9</v>
      </c>
      <c r="K19" s="145">
        <f>SUM(B19:J19)</f>
        <v>216</v>
      </c>
      <c r="L19" s="127" t="s">
        <v>27</v>
      </c>
    </row>
    <row r="20" spans="1:12" ht="10.050000000000001" customHeight="1" x14ac:dyDescent="0.2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28"/>
    </row>
    <row r="21" spans="1:12" ht="47.4" thickBot="1" x14ac:dyDescent="0.35">
      <c r="A21" s="148" t="s">
        <v>225</v>
      </c>
      <c r="B21" s="175">
        <f t="shared" ref="B21" si="1">ROUND(B19*12/$I$12,0)</f>
        <v>29</v>
      </c>
      <c r="C21" s="137">
        <f t="shared" ref="C21:J21" si="2">ROUND(C19*12/$I$12,0)</f>
        <v>18</v>
      </c>
      <c r="D21" s="138">
        <f t="shared" si="2"/>
        <v>13</v>
      </c>
      <c r="E21" s="139">
        <f t="shared" si="2"/>
        <v>16</v>
      </c>
      <c r="F21" s="140">
        <f t="shared" si="2"/>
        <v>54</v>
      </c>
      <c r="G21" s="141">
        <f t="shared" si="2"/>
        <v>44</v>
      </c>
      <c r="H21" s="142">
        <f t="shared" si="2"/>
        <v>54</v>
      </c>
      <c r="I21" s="143">
        <f t="shared" si="2"/>
        <v>20</v>
      </c>
      <c r="J21" s="144">
        <f t="shared" si="2"/>
        <v>11</v>
      </c>
      <c r="K21" s="145">
        <f>SUM(B21:J21)</f>
        <v>259</v>
      </c>
      <c r="L21" s="129" t="s">
        <v>226</v>
      </c>
    </row>
    <row r="22" spans="1:12" ht="10.050000000000001" customHeight="1" x14ac:dyDescent="0.25"/>
    <row r="23" spans="1:12" ht="15" customHeight="1" x14ac:dyDescent="0.25">
      <c r="A23" s="149"/>
    </row>
    <row r="24" spans="1:12" ht="17.399999999999999" x14ac:dyDescent="0.3">
      <c r="A24" s="130" t="s">
        <v>236</v>
      </c>
      <c r="B24" s="22" t="s">
        <v>237</v>
      </c>
    </row>
    <row r="25" spans="1:12" ht="10.050000000000001" customHeight="1" thickBot="1" x14ac:dyDescent="0.3"/>
    <row r="26" spans="1:12" ht="17.399999999999999" x14ac:dyDescent="0.3">
      <c r="A26" s="150" t="s">
        <v>227</v>
      </c>
      <c r="B26" s="99"/>
      <c r="C26" s="99"/>
      <c r="D26" s="206">
        <v>45359</v>
      </c>
      <c r="E26" s="206"/>
      <c r="F26" s="99"/>
      <c r="G26" s="99"/>
      <c r="H26" s="99"/>
      <c r="I26" s="99"/>
      <c r="J26" s="99"/>
      <c r="K26" s="100"/>
    </row>
    <row r="27" spans="1:12" ht="18" customHeight="1" x14ac:dyDescent="0.3">
      <c r="A27" s="151" t="s">
        <v>238</v>
      </c>
      <c r="J27" s="199">
        <f>(((B19+C19+D19+E19+F19+G19+H19)*60)+((I19+J19)*72))*0.25</f>
        <v>3318</v>
      </c>
      <c r="K27" s="200"/>
    </row>
    <row r="28" spans="1:12" ht="17.399999999999999" x14ac:dyDescent="0.3">
      <c r="A28" s="151" t="s">
        <v>229</v>
      </c>
      <c r="H28" s="76">
        <f>ROUNDUP(J27/5.13,0)</f>
        <v>647</v>
      </c>
      <c r="I28" s="22" t="s">
        <v>41</v>
      </c>
      <c r="K28" s="102"/>
    </row>
    <row r="29" spans="1:12" ht="17.399999999999999" x14ac:dyDescent="0.3">
      <c r="A29" s="101" t="s">
        <v>42</v>
      </c>
      <c r="D29" s="15"/>
      <c r="E29" s="76">
        <f>ROUNDUP(H28/I12,0)</f>
        <v>65</v>
      </c>
      <c r="F29" s="22" t="s">
        <v>230</v>
      </c>
      <c r="K29" s="102"/>
    </row>
    <row r="30" spans="1:12" x14ac:dyDescent="0.25">
      <c r="A30" s="103"/>
      <c r="K30" s="102"/>
    </row>
    <row r="31" spans="1:12" x14ac:dyDescent="0.25">
      <c r="A31" s="104" t="s">
        <v>274</v>
      </c>
      <c r="B31" s="105"/>
      <c r="C31" s="105"/>
      <c r="D31" s="106"/>
      <c r="E31" s="105"/>
      <c r="F31" s="105"/>
      <c r="G31" s="105"/>
      <c r="H31" s="105"/>
      <c r="I31" s="105"/>
      <c r="J31" s="105"/>
      <c r="K31" s="107"/>
    </row>
    <row r="33" spans="1:4" hidden="1" x14ac:dyDescent="0.25"/>
    <row r="34" spans="1:4" s="152" customFormat="1" hidden="1" x14ac:dyDescent="0.25">
      <c r="D34" s="153"/>
    </row>
    <row r="35" spans="1:4" hidden="1" x14ac:dyDescent="0.25"/>
    <row r="36" spans="1:4" hidden="1" x14ac:dyDescent="0.25"/>
    <row r="37" spans="1:4" hidden="1" x14ac:dyDescent="0.25"/>
    <row r="38" spans="1:4" hidden="1" x14ac:dyDescent="0.25">
      <c r="A38" s="154">
        <v>0.75</v>
      </c>
    </row>
    <row r="39" spans="1:4" hidden="1" x14ac:dyDescent="0.25">
      <c r="A39" s="154"/>
    </row>
    <row r="40" spans="1:4" hidden="1" x14ac:dyDescent="0.25"/>
    <row r="41" spans="1:4" hidden="1" x14ac:dyDescent="0.25"/>
    <row r="60" spans="1:11" s="24" customFormat="1" ht="13.2" hidden="1" x14ac:dyDescent="0.25">
      <c r="A60" s="210">
        <v>0.11</v>
      </c>
      <c r="B60" s="155">
        <v>7.0000000000000007E-2</v>
      </c>
      <c r="C60" s="156">
        <v>0.05</v>
      </c>
      <c r="D60" s="157">
        <v>0.06</v>
      </c>
      <c r="E60" s="158">
        <v>0.21</v>
      </c>
      <c r="F60" s="159">
        <v>0.17</v>
      </c>
      <c r="G60" s="160">
        <v>0.21</v>
      </c>
      <c r="H60" s="161">
        <v>0.08</v>
      </c>
      <c r="I60" s="162">
        <v>0.04</v>
      </c>
      <c r="J60" s="163"/>
      <c r="K60" s="164"/>
    </row>
  </sheetData>
  <sheetProtection algorithmName="SHA-512" hashValue="G4R3xoXtSrbTsLXnZqNhup5qFCOfEqUlox/HBuFSu4eUcVpFu29lEfS6idkmtp6oZ/VUs3bTmyfgZfz5oLjEdg==" saltValue="9ngmCEEqAkAnQnumwZE+7Q==" spinCount="100000" sheet="1" objects="1" scenarios="1"/>
  <mergeCells count="7">
    <mergeCell ref="D1:K1"/>
    <mergeCell ref="D26:E26"/>
    <mergeCell ref="J27:K27"/>
    <mergeCell ref="F2:K2"/>
    <mergeCell ref="A3:K3"/>
    <mergeCell ref="D14:F16"/>
    <mergeCell ref="G14:I16"/>
  </mergeCells>
  <printOptions horizontalCentered="1"/>
  <pageMargins left="0.5" right="0.5" top="0.5" bottom="0.5" header="0.25" footer="0.25"/>
  <pageSetup scale="94" orientation="portrait" r:id="rId1"/>
  <headerFooter>
    <oddFooter>&amp;L&amp;"Arial,Italic"&amp;8/&amp;F/&amp;A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781"/>
  <sheetViews>
    <sheetView workbookViewId="0">
      <pane ySplit="1" topLeftCell="A2" activePane="bottomLeft" state="frozen"/>
      <selection pane="bottomLeft" activeCell="C12" sqref="C12"/>
    </sheetView>
  </sheetViews>
  <sheetFormatPr defaultColWidth="8.69921875" defaultRowHeight="13.8" x14ac:dyDescent="0.25"/>
  <cols>
    <col min="1" max="1" width="12.296875" style="88" bestFit="1" customWidth="1"/>
    <col min="2" max="2" width="14.5" style="88" bestFit="1" customWidth="1"/>
    <col min="3" max="3" width="35.69921875" style="88" bestFit="1" customWidth="1"/>
    <col min="4" max="7" width="8.69921875" style="87"/>
    <col min="8" max="8" width="11.59765625" style="87" customWidth="1"/>
    <col min="9" max="16384" width="8.69921875" style="87"/>
  </cols>
  <sheetData>
    <row r="1" spans="1:8" ht="42.6" customHeight="1" thickBot="1" x14ac:dyDescent="0.3">
      <c r="A1" s="97" t="s">
        <v>243</v>
      </c>
      <c r="B1" s="89" t="s">
        <v>249</v>
      </c>
      <c r="C1" s="89" t="s">
        <v>242</v>
      </c>
      <c r="D1" s="209" t="s">
        <v>248</v>
      </c>
      <c r="E1" s="209"/>
      <c r="F1" s="209"/>
      <c r="G1" s="209"/>
      <c r="H1" s="209"/>
    </row>
    <row r="2" spans="1:8" ht="14.4" thickTop="1" x14ac:dyDescent="0.25">
      <c r="A2" s="68">
        <v>40251</v>
      </c>
      <c r="B2" s="68" t="s">
        <v>250</v>
      </c>
      <c r="C2" s="68" t="s">
        <v>194</v>
      </c>
    </row>
    <row r="3" spans="1:8" x14ac:dyDescent="0.25">
      <c r="A3" s="68">
        <v>41802</v>
      </c>
      <c r="B3" s="68" t="s">
        <v>250</v>
      </c>
      <c r="C3" s="68" t="s">
        <v>194</v>
      </c>
    </row>
    <row r="4" spans="1:8" x14ac:dyDescent="0.25">
      <c r="A4" s="68">
        <v>41803</v>
      </c>
      <c r="B4" s="68" t="s">
        <v>250</v>
      </c>
      <c r="C4" s="68" t="s">
        <v>194</v>
      </c>
    </row>
    <row r="5" spans="1:8" x14ac:dyDescent="0.25">
      <c r="A5" s="68">
        <v>50462</v>
      </c>
      <c r="B5" s="68" t="s">
        <v>250</v>
      </c>
      <c r="C5" s="68" t="s">
        <v>194</v>
      </c>
    </row>
    <row r="6" spans="1:8" x14ac:dyDescent="0.25">
      <c r="A6" s="68">
        <v>90470</v>
      </c>
      <c r="B6" s="68" t="s">
        <v>250</v>
      </c>
      <c r="C6" s="68" t="s">
        <v>194</v>
      </c>
    </row>
    <row r="7" spans="1:8" x14ac:dyDescent="0.25">
      <c r="A7" s="68">
        <v>40112</v>
      </c>
      <c r="B7" s="68" t="s">
        <v>251</v>
      </c>
      <c r="C7" s="68" t="s">
        <v>192</v>
      </c>
    </row>
    <row r="8" spans="1:8" x14ac:dyDescent="0.25">
      <c r="A8" s="68">
        <v>40118</v>
      </c>
      <c r="B8" s="68" t="s">
        <v>251</v>
      </c>
      <c r="C8" s="68" t="s">
        <v>192</v>
      </c>
    </row>
    <row r="9" spans="1:8" x14ac:dyDescent="0.25">
      <c r="A9" s="68">
        <v>40137</v>
      </c>
      <c r="B9" s="68" t="s">
        <v>251</v>
      </c>
      <c r="C9" s="68" t="s">
        <v>192</v>
      </c>
    </row>
    <row r="10" spans="1:8" x14ac:dyDescent="0.25">
      <c r="A10" s="68">
        <v>40141</v>
      </c>
      <c r="B10" s="68" t="s">
        <v>251</v>
      </c>
      <c r="C10" s="68" t="s">
        <v>192</v>
      </c>
    </row>
    <row r="11" spans="1:8" x14ac:dyDescent="0.25">
      <c r="A11" s="68">
        <v>40186</v>
      </c>
      <c r="B11" s="68" t="s">
        <v>251</v>
      </c>
      <c r="C11" s="68" t="s">
        <v>192</v>
      </c>
    </row>
    <row r="12" spans="1:8" x14ac:dyDescent="0.25">
      <c r="A12" s="68">
        <v>40247</v>
      </c>
      <c r="B12" s="68" t="s">
        <v>251</v>
      </c>
      <c r="C12" s="68" t="s">
        <v>192</v>
      </c>
    </row>
    <row r="13" spans="1:8" x14ac:dyDescent="0.25">
      <c r="A13" s="68">
        <v>40249</v>
      </c>
      <c r="B13" s="68" t="s">
        <v>251</v>
      </c>
      <c r="C13" s="68" t="s">
        <v>192</v>
      </c>
    </row>
    <row r="14" spans="1:8" x14ac:dyDescent="0.25">
      <c r="A14" s="68">
        <v>40601</v>
      </c>
      <c r="B14" s="68" t="s">
        <v>251</v>
      </c>
      <c r="C14" s="68" t="s">
        <v>192</v>
      </c>
    </row>
    <row r="15" spans="1:8" x14ac:dyDescent="0.25">
      <c r="A15" s="68">
        <v>40740</v>
      </c>
      <c r="B15" s="68" t="s">
        <v>251</v>
      </c>
      <c r="C15" s="68" t="s">
        <v>192</v>
      </c>
    </row>
    <row r="16" spans="1:8" x14ac:dyDescent="0.25">
      <c r="A16" s="68">
        <v>40749</v>
      </c>
      <c r="B16" s="68" t="s">
        <v>251</v>
      </c>
      <c r="C16" s="68" t="s">
        <v>192</v>
      </c>
    </row>
    <row r="17" spans="1:3" x14ac:dyDescent="0.25">
      <c r="A17" s="68">
        <v>40904</v>
      </c>
      <c r="B17" s="68" t="s">
        <v>251</v>
      </c>
      <c r="C17" s="68" t="s">
        <v>192</v>
      </c>
    </row>
    <row r="18" spans="1:3" x14ac:dyDescent="0.25">
      <c r="A18" s="68">
        <v>41219</v>
      </c>
      <c r="B18" s="68" t="s">
        <v>251</v>
      </c>
      <c r="C18" s="68" t="s">
        <v>192</v>
      </c>
    </row>
    <row r="19" spans="1:3" x14ac:dyDescent="0.25">
      <c r="A19" s="68">
        <v>41318</v>
      </c>
      <c r="B19" s="68" t="s">
        <v>251</v>
      </c>
      <c r="C19" s="68" t="s">
        <v>192</v>
      </c>
    </row>
    <row r="20" spans="1:3" x14ac:dyDescent="0.25">
      <c r="A20" s="68">
        <v>44025</v>
      </c>
      <c r="B20" s="68" t="s">
        <v>251</v>
      </c>
      <c r="C20" s="68" t="s">
        <v>192</v>
      </c>
    </row>
    <row r="21" spans="1:3" x14ac:dyDescent="0.25">
      <c r="A21" s="68">
        <v>50710</v>
      </c>
      <c r="B21" s="68" t="s">
        <v>251</v>
      </c>
      <c r="C21" s="68" t="s">
        <v>192</v>
      </c>
    </row>
    <row r="22" spans="1:3" x14ac:dyDescent="0.25">
      <c r="A22" s="68">
        <v>50716</v>
      </c>
      <c r="B22" s="68" t="s">
        <v>251</v>
      </c>
      <c r="C22" s="68" t="s">
        <v>192</v>
      </c>
    </row>
    <row r="23" spans="1:3" x14ac:dyDescent="0.25">
      <c r="A23" s="68">
        <v>50718</v>
      </c>
      <c r="B23" s="68" t="s">
        <v>251</v>
      </c>
      <c r="C23" s="68" t="s">
        <v>192</v>
      </c>
    </row>
    <row r="24" spans="1:3" x14ac:dyDescent="0.25">
      <c r="A24" s="68">
        <v>50719</v>
      </c>
      <c r="B24" s="68" t="s">
        <v>251</v>
      </c>
      <c r="C24" s="68" t="s">
        <v>192</v>
      </c>
    </row>
    <row r="25" spans="1:3" x14ac:dyDescent="0.25">
      <c r="A25" s="68">
        <v>50726</v>
      </c>
      <c r="B25" s="68" t="s">
        <v>251</v>
      </c>
      <c r="C25" s="68" t="s">
        <v>192</v>
      </c>
    </row>
    <row r="26" spans="1:3" x14ac:dyDescent="0.25">
      <c r="A26" s="68">
        <v>50740</v>
      </c>
      <c r="B26" s="68" t="s">
        <v>251</v>
      </c>
      <c r="C26" s="68" t="s">
        <v>192</v>
      </c>
    </row>
    <row r="27" spans="1:3" x14ac:dyDescent="0.25">
      <c r="A27" s="68">
        <v>50741</v>
      </c>
      <c r="B27" s="68" t="s">
        <v>251</v>
      </c>
      <c r="C27" s="68" t="s">
        <v>192</v>
      </c>
    </row>
    <row r="28" spans="1:3" x14ac:dyDescent="0.25">
      <c r="A28" s="68">
        <v>50742</v>
      </c>
      <c r="B28" s="68" t="s">
        <v>251</v>
      </c>
      <c r="C28" s="68" t="s">
        <v>192</v>
      </c>
    </row>
    <row r="29" spans="1:3" x14ac:dyDescent="0.25">
      <c r="A29" s="68">
        <v>50743</v>
      </c>
      <c r="B29" s="68" t="s">
        <v>251</v>
      </c>
      <c r="C29" s="68" t="s">
        <v>192</v>
      </c>
    </row>
    <row r="30" spans="1:3" x14ac:dyDescent="0.25">
      <c r="A30" s="68">
        <v>90402</v>
      </c>
      <c r="B30" s="68" t="s">
        <v>251</v>
      </c>
      <c r="C30" s="68" t="s">
        <v>192</v>
      </c>
    </row>
    <row r="31" spans="1:3" x14ac:dyDescent="0.25">
      <c r="A31" s="68">
        <v>40233</v>
      </c>
      <c r="B31" s="68" t="s">
        <v>250</v>
      </c>
      <c r="C31" s="68" t="s">
        <v>263</v>
      </c>
    </row>
    <row r="32" spans="1:3" x14ac:dyDescent="0.25">
      <c r="A32" s="68">
        <v>40704</v>
      </c>
      <c r="B32" s="68" t="s">
        <v>250</v>
      </c>
      <c r="C32" s="68" t="s">
        <v>263</v>
      </c>
    </row>
    <row r="33" spans="1:3" x14ac:dyDescent="0.25">
      <c r="A33" s="68">
        <v>40705</v>
      </c>
      <c r="B33" s="68" t="s">
        <v>250</v>
      </c>
      <c r="C33" s="68" t="s">
        <v>263</v>
      </c>
    </row>
    <row r="34" spans="1:3" x14ac:dyDescent="0.25">
      <c r="A34" s="68">
        <v>90453</v>
      </c>
      <c r="B34" s="68" t="s">
        <v>250</v>
      </c>
      <c r="C34" s="68" t="s">
        <v>263</v>
      </c>
    </row>
    <row r="35" spans="1:3" x14ac:dyDescent="0.25">
      <c r="A35" s="68">
        <v>30627</v>
      </c>
      <c r="B35" s="68" t="s">
        <v>252</v>
      </c>
      <c r="C35" s="68" t="s">
        <v>189</v>
      </c>
    </row>
    <row r="36" spans="1:3" x14ac:dyDescent="0.25">
      <c r="A36" s="68">
        <v>31027</v>
      </c>
      <c r="B36" s="68" t="s">
        <v>252</v>
      </c>
      <c r="C36" s="68" t="s">
        <v>189</v>
      </c>
    </row>
    <row r="37" spans="1:3" x14ac:dyDescent="0.25">
      <c r="A37" s="68">
        <v>90271</v>
      </c>
      <c r="B37" s="68" t="s">
        <v>252</v>
      </c>
      <c r="C37" s="68" t="s">
        <v>189</v>
      </c>
    </row>
    <row r="38" spans="1:3" x14ac:dyDescent="0.25">
      <c r="A38" s="68">
        <v>10026</v>
      </c>
      <c r="B38" s="68" t="s">
        <v>253</v>
      </c>
      <c r="C38" s="68" t="s">
        <v>186</v>
      </c>
    </row>
    <row r="39" spans="1:3" x14ac:dyDescent="0.25">
      <c r="A39" s="68">
        <v>10048</v>
      </c>
      <c r="B39" s="68" t="s">
        <v>253</v>
      </c>
      <c r="C39" s="68" t="s">
        <v>186</v>
      </c>
    </row>
    <row r="40" spans="1:3" x14ac:dyDescent="0.25">
      <c r="A40" s="68">
        <v>10309</v>
      </c>
      <c r="B40" s="68" t="s">
        <v>253</v>
      </c>
      <c r="C40" s="68" t="s">
        <v>186</v>
      </c>
    </row>
    <row r="41" spans="1:3" x14ac:dyDescent="0.25">
      <c r="A41" s="68">
        <v>90101</v>
      </c>
      <c r="B41" s="68" t="s">
        <v>253</v>
      </c>
      <c r="C41" s="68" t="s">
        <v>186</v>
      </c>
    </row>
    <row r="42" spans="1:3" x14ac:dyDescent="0.25">
      <c r="A42" s="68">
        <v>41214</v>
      </c>
      <c r="B42" s="68" t="s">
        <v>251</v>
      </c>
      <c r="C42" s="68" t="s">
        <v>184</v>
      </c>
    </row>
    <row r="43" spans="1:3" x14ac:dyDescent="0.25">
      <c r="A43" s="68">
        <v>90405</v>
      </c>
      <c r="B43" s="68" t="s">
        <v>251</v>
      </c>
      <c r="C43" s="68" t="s">
        <v>184</v>
      </c>
    </row>
    <row r="44" spans="1:3" x14ac:dyDescent="0.25">
      <c r="A44" s="68">
        <v>40058</v>
      </c>
      <c r="B44" s="68" t="s">
        <v>250</v>
      </c>
      <c r="C44" s="68" t="s">
        <v>182</v>
      </c>
    </row>
    <row r="45" spans="1:3" x14ac:dyDescent="0.25">
      <c r="A45" s="68">
        <v>40219</v>
      </c>
      <c r="B45" s="68" t="s">
        <v>250</v>
      </c>
      <c r="C45" s="68" t="s">
        <v>182</v>
      </c>
    </row>
    <row r="46" spans="1:3" x14ac:dyDescent="0.25">
      <c r="A46" s="68">
        <v>40243</v>
      </c>
      <c r="B46" s="68" t="s">
        <v>250</v>
      </c>
      <c r="C46" s="68" t="s">
        <v>182</v>
      </c>
    </row>
    <row r="47" spans="1:3" x14ac:dyDescent="0.25">
      <c r="A47" s="68">
        <v>40703</v>
      </c>
      <c r="B47" s="68" t="s">
        <v>250</v>
      </c>
      <c r="C47" s="68" t="s">
        <v>182</v>
      </c>
    </row>
    <row r="48" spans="1:3" x14ac:dyDescent="0.25">
      <c r="A48" s="68">
        <v>40921</v>
      </c>
      <c r="B48" s="68" t="s">
        <v>250</v>
      </c>
      <c r="C48" s="68" t="s">
        <v>182</v>
      </c>
    </row>
    <row r="49" spans="1:3" x14ac:dyDescent="0.25">
      <c r="A49" s="68">
        <v>40938</v>
      </c>
      <c r="B49" s="68" t="s">
        <v>250</v>
      </c>
      <c r="C49" s="68" t="s">
        <v>182</v>
      </c>
    </row>
    <row r="50" spans="1:3" x14ac:dyDescent="0.25">
      <c r="A50" s="68">
        <v>41109</v>
      </c>
      <c r="B50" s="68" t="s">
        <v>250</v>
      </c>
      <c r="C50" s="68" t="s">
        <v>182</v>
      </c>
    </row>
    <row r="51" spans="1:3" x14ac:dyDescent="0.25">
      <c r="A51" s="68">
        <v>41203</v>
      </c>
      <c r="B51" s="68" t="s">
        <v>250</v>
      </c>
      <c r="C51" s="68" t="s">
        <v>182</v>
      </c>
    </row>
    <row r="52" spans="1:3" x14ac:dyDescent="0.25">
      <c r="A52" s="68">
        <v>41435</v>
      </c>
      <c r="B52" s="68" t="s">
        <v>250</v>
      </c>
      <c r="C52" s="68" t="s">
        <v>182</v>
      </c>
    </row>
    <row r="53" spans="1:3" x14ac:dyDescent="0.25">
      <c r="A53" s="68">
        <v>41460</v>
      </c>
      <c r="B53" s="68" t="s">
        <v>250</v>
      </c>
      <c r="C53" s="68" t="s">
        <v>182</v>
      </c>
    </row>
    <row r="54" spans="1:3" x14ac:dyDescent="0.25">
      <c r="A54" s="68">
        <v>41706</v>
      </c>
      <c r="B54" s="68" t="s">
        <v>250</v>
      </c>
      <c r="C54" s="68" t="s">
        <v>182</v>
      </c>
    </row>
    <row r="55" spans="1:3" x14ac:dyDescent="0.25">
      <c r="A55" s="68">
        <v>44104</v>
      </c>
      <c r="B55" s="68" t="s">
        <v>250</v>
      </c>
      <c r="C55" s="68" t="s">
        <v>182</v>
      </c>
    </row>
    <row r="56" spans="1:3" x14ac:dyDescent="0.25">
      <c r="A56" s="68">
        <v>44105</v>
      </c>
      <c r="B56" s="68" t="s">
        <v>250</v>
      </c>
      <c r="C56" s="68" t="s">
        <v>182</v>
      </c>
    </row>
    <row r="57" spans="1:3" x14ac:dyDescent="0.25">
      <c r="A57" s="68">
        <v>50616</v>
      </c>
      <c r="B57" s="68" t="s">
        <v>250</v>
      </c>
      <c r="C57" s="68" t="s">
        <v>182</v>
      </c>
    </row>
    <row r="58" spans="1:3" x14ac:dyDescent="0.25">
      <c r="A58" s="68">
        <v>50643</v>
      </c>
      <c r="B58" s="68" t="s">
        <v>250</v>
      </c>
      <c r="C58" s="68" t="s">
        <v>182</v>
      </c>
    </row>
    <row r="59" spans="1:3" x14ac:dyDescent="0.25">
      <c r="A59" s="68">
        <v>68217</v>
      </c>
      <c r="B59" s="68" t="s">
        <v>250</v>
      </c>
      <c r="C59" s="68" t="s">
        <v>182</v>
      </c>
    </row>
    <row r="60" spans="1:3" x14ac:dyDescent="0.25">
      <c r="A60" s="68">
        <v>90492</v>
      </c>
      <c r="B60" s="68" t="s">
        <v>250</v>
      </c>
      <c r="C60" s="68" t="s">
        <v>182</v>
      </c>
    </row>
    <row r="61" spans="1:3" x14ac:dyDescent="0.25">
      <c r="A61" s="68">
        <v>40053</v>
      </c>
      <c r="B61" s="68" t="s">
        <v>251</v>
      </c>
      <c r="C61" s="68" t="s">
        <v>180</v>
      </c>
    </row>
    <row r="62" spans="1:3" x14ac:dyDescent="0.25">
      <c r="A62" s="68">
        <v>40298</v>
      </c>
      <c r="B62" s="68" t="s">
        <v>251</v>
      </c>
      <c r="C62" s="68" t="s">
        <v>180</v>
      </c>
    </row>
    <row r="63" spans="1:3" x14ac:dyDescent="0.25">
      <c r="A63" s="68">
        <v>90410</v>
      </c>
      <c r="B63" s="68" t="s">
        <v>251</v>
      </c>
      <c r="C63" s="68" t="s">
        <v>180</v>
      </c>
    </row>
    <row r="64" spans="1:3" x14ac:dyDescent="0.25">
      <c r="A64" s="68">
        <v>40031</v>
      </c>
      <c r="B64" s="68" t="s">
        <v>254</v>
      </c>
      <c r="C64" s="68" t="s">
        <v>178</v>
      </c>
    </row>
    <row r="65" spans="1:3" x14ac:dyDescent="0.25">
      <c r="A65" s="68">
        <v>40323</v>
      </c>
      <c r="B65" s="68" t="s">
        <v>254</v>
      </c>
      <c r="C65" s="68" t="s">
        <v>178</v>
      </c>
    </row>
    <row r="66" spans="1:3" x14ac:dyDescent="0.25">
      <c r="A66" s="68">
        <v>40324</v>
      </c>
      <c r="B66" s="68" t="s">
        <v>254</v>
      </c>
      <c r="C66" s="68" t="s">
        <v>178</v>
      </c>
    </row>
    <row r="67" spans="1:3" x14ac:dyDescent="0.25">
      <c r="A67" s="68">
        <v>40748</v>
      </c>
      <c r="B67" s="68" t="s">
        <v>254</v>
      </c>
      <c r="C67" s="68" t="s">
        <v>178</v>
      </c>
    </row>
    <row r="68" spans="1:3" x14ac:dyDescent="0.25">
      <c r="A68" s="68">
        <v>40950</v>
      </c>
      <c r="B68" s="68" t="s">
        <v>254</v>
      </c>
      <c r="C68" s="68" t="s">
        <v>178</v>
      </c>
    </row>
    <row r="69" spans="1:3" x14ac:dyDescent="0.25">
      <c r="A69" s="68">
        <v>44221</v>
      </c>
      <c r="B69" s="68" t="s">
        <v>254</v>
      </c>
      <c r="C69" s="68" t="s">
        <v>178</v>
      </c>
    </row>
    <row r="70" spans="1:3" x14ac:dyDescent="0.25">
      <c r="A70" s="68">
        <v>50015</v>
      </c>
      <c r="B70" s="68" t="s">
        <v>254</v>
      </c>
      <c r="C70" s="68" t="s">
        <v>178</v>
      </c>
    </row>
    <row r="71" spans="1:3" x14ac:dyDescent="0.25">
      <c r="A71" s="68">
        <v>50611</v>
      </c>
      <c r="B71" s="68" t="s">
        <v>254</v>
      </c>
      <c r="C71" s="68" t="s">
        <v>178</v>
      </c>
    </row>
    <row r="72" spans="1:3" x14ac:dyDescent="0.25">
      <c r="A72" s="68">
        <v>50634</v>
      </c>
      <c r="B72" s="68" t="s">
        <v>254</v>
      </c>
      <c r="C72" s="68" t="s">
        <v>178</v>
      </c>
    </row>
    <row r="73" spans="1:3" x14ac:dyDescent="0.25">
      <c r="A73" s="68">
        <v>50636</v>
      </c>
      <c r="B73" s="68" t="s">
        <v>254</v>
      </c>
      <c r="C73" s="68" t="s">
        <v>178</v>
      </c>
    </row>
    <row r="74" spans="1:3" x14ac:dyDescent="0.25">
      <c r="A74" s="68">
        <v>50720</v>
      </c>
      <c r="B74" s="68" t="s">
        <v>254</v>
      </c>
      <c r="C74" s="68" t="s">
        <v>178</v>
      </c>
    </row>
    <row r="75" spans="1:3" x14ac:dyDescent="0.25">
      <c r="A75" s="68">
        <v>50722</v>
      </c>
      <c r="B75" s="68" t="s">
        <v>254</v>
      </c>
      <c r="C75" s="68" t="s">
        <v>178</v>
      </c>
    </row>
    <row r="76" spans="1:3" x14ac:dyDescent="0.25">
      <c r="A76" s="68">
        <v>50723</v>
      </c>
      <c r="B76" s="68" t="s">
        <v>254</v>
      </c>
      <c r="C76" s="68" t="s">
        <v>178</v>
      </c>
    </row>
    <row r="77" spans="1:3" x14ac:dyDescent="0.25">
      <c r="A77" s="68">
        <v>50724</v>
      </c>
      <c r="B77" s="68" t="s">
        <v>254</v>
      </c>
      <c r="C77" s="68" t="s">
        <v>178</v>
      </c>
    </row>
    <row r="78" spans="1:3" x14ac:dyDescent="0.25">
      <c r="A78" s="68">
        <v>90503</v>
      </c>
      <c r="B78" s="68" t="s">
        <v>254</v>
      </c>
      <c r="C78" s="68" t="s">
        <v>178</v>
      </c>
    </row>
    <row r="79" spans="1:3" x14ac:dyDescent="0.25">
      <c r="A79" s="68">
        <v>72241</v>
      </c>
      <c r="B79" s="68" t="s">
        <v>255</v>
      </c>
      <c r="C79" s="68" t="s">
        <v>176</v>
      </c>
    </row>
    <row r="80" spans="1:3" x14ac:dyDescent="0.25">
      <c r="A80" s="68">
        <v>72244</v>
      </c>
      <c r="B80" s="68" t="s">
        <v>255</v>
      </c>
      <c r="C80" s="68" t="s">
        <v>176</v>
      </c>
    </row>
    <row r="81" spans="1:3" x14ac:dyDescent="0.25">
      <c r="A81" s="68">
        <v>90652</v>
      </c>
      <c r="B81" s="68" t="s">
        <v>255</v>
      </c>
      <c r="C81" s="68" t="s">
        <v>176</v>
      </c>
    </row>
    <row r="82" spans="1:3" x14ac:dyDescent="0.25">
      <c r="A82" s="68">
        <v>71010</v>
      </c>
      <c r="B82" s="68" t="s">
        <v>255</v>
      </c>
      <c r="C82" s="68" t="s">
        <v>174</v>
      </c>
    </row>
    <row r="83" spans="1:3" x14ac:dyDescent="0.25">
      <c r="A83" s="68">
        <v>76316</v>
      </c>
      <c r="B83" s="68" t="s">
        <v>255</v>
      </c>
      <c r="C83" s="68" t="s">
        <v>174</v>
      </c>
    </row>
    <row r="84" spans="1:3" x14ac:dyDescent="0.25">
      <c r="A84" s="68">
        <v>90654</v>
      </c>
      <c r="B84" s="68" t="s">
        <v>255</v>
      </c>
      <c r="C84" s="68" t="s">
        <v>174</v>
      </c>
    </row>
    <row r="85" spans="1:3" x14ac:dyDescent="0.25">
      <c r="A85" s="68">
        <v>40747</v>
      </c>
      <c r="B85" s="68" t="s">
        <v>250</v>
      </c>
      <c r="C85" s="68" t="s">
        <v>172</v>
      </c>
    </row>
    <row r="86" spans="1:3" x14ac:dyDescent="0.25">
      <c r="A86" s="68">
        <v>41505</v>
      </c>
      <c r="B86" s="68" t="s">
        <v>250</v>
      </c>
      <c r="C86" s="68" t="s">
        <v>172</v>
      </c>
    </row>
    <row r="87" spans="1:3" x14ac:dyDescent="0.25">
      <c r="A87" s="68">
        <v>90456</v>
      </c>
      <c r="B87" s="68" t="s">
        <v>250</v>
      </c>
      <c r="C87" s="68" t="s">
        <v>172</v>
      </c>
    </row>
    <row r="88" spans="1:3" x14ac:dyDescent="0.25">
      <c r="A88" s="68">
        <v>53204</v>
      </c>
      <c r="B88" s="68" t="s">
        <v>254</v>
      </c>
      <c r="C88" s="68" t="s">
        <v>170</v>
      </c>
    </row>
    <row r="89" spans="1:3" x14ac:dyDescent="0.25">
      <c r="A89" s="68">
        <v>90473</v>
      </c>
      <c r="B89" s="68" t="s">
        <v>254</v>
      </c>
      <c r="C89" s="68" t="s">
        <v>170</v>
      </c>
    </row>
    <row r="90" spans="1:3" x14ac:dyDescent="0.25">
      <c r="A90" s="68">
        <v>30025</v>
      </c>
      <c r="B90" s="68" t="s">
        <v>252</v>
      </c>
      <c r="C90" s="68" t="s">
        <v>168</v>
      </c>
    </row>
    <row r="91" spans="1:3" x14ac:dyDescent="0.25">
      <c r="A91" s="68">
        <v>30153</v>
      </c>
      <c r="B91" s="68" t="s">
        <v>252</v>
      </c>
      <c r="C91" s="68" t="s">
        <v>168</v>
      </c>
    </row>
    <row r="92" spans="1:3" x14ac:dyDescent="0.25">
      <c r="A92" s="68">
        <v>30293</v>
      </c>
      <c r="B92" s="68" t="s">
        <v>252</v>
      </c>
      <c r="C92" s="68" t="s">
        <v>168</v>
      </c>
    </row>
    <row r="93" spans="1:3" x14ac:dyDescent="0.25">
      <c r="A93" s="68">
        <v>30393</v>
      </c>
      <c r="B93" s="68" t="s">
        <v>252</v>
      </c>
      <c r="C93" s="68" t="s">
        <v>168</v>
      </c>
    </row>
    <row r="94" spans="1:3" x14ac:dyDescent="0.25">
      <c r="A94" s="68">
        <v>30676</v>
      </c>
      <c r="B94" s="68" t="s">
        <v>252</v>
      </c>
      <c r="C94" s="68" t="s">
        <v>168</v>
      </c>
    </row>
    <row r="95" spans="1:3" x14ac:dyDescent="0.25">
      <c r="A95" s="68">
        <v>30707</v>
      </c>
      <c r="B95" s="68" t="s">
        <v>252</v>
      </c>
      <c r="C95" s="68" t="s">
        <v>168</v>
      </c>
    </row>
    <row r="96" spans="1:3" x14ac:dyDescent="0.25">
      <c r="A96" s="68">
        <v>33008</v>
      </c>
      <c r="B96" s="68" t="s">
        <v>252</v>
      </c>
      <c r="C96" s="68" t="s">
        <v>168</v>
      </c>
    </row>
    <row r="97" spans="1:3" x14ac:dyDescent="0.25">
      <c r="A97" s="68">
        <v>90311</v>
      </c>
      <c r="B97" s="68" t="s">
        <v>252</v>
      </c>
      <c r="C97" s="68" t="s">
        <v>168</v>
      </c>
    </row>
    <row r="98" spans="1:3" x14ac:dyDescent="0.25">
      <c r="A98" s="68">
        <v>20310</v>
      </c>
      <c r="B98" s="68" t="s">
        <v>256</v>
      </c>
      <c r="C98" s="68" t="s">
        <v>166</v>
      </c>
    </row>
    <row r="99" spans="1:3" x14ac:dyDescent="0.25">
      <c r="A99" s="68">
        <v>20819</v>
      </c>
      <c r="B99" s="68" t="s">
        <v>256</v>
      </c>
      <c r="C99" s="68" t="s">
        <v>166</v>
      </c>
    </row>
    <row r="100" spans="1:3" x14ac:dyDescent="0.25">
      <c r="A100" s="68">
        <v>90257</v>
      </c>
      <c r="B100" s="68" t="s">
        <v>256</v>
      </c>
      <c r="C100" s="68" t="s">
        <v>166</v>
      </c>
    </row>
    <row r="101" spans="1:3" x14ac:dyDescent="0.25">
      <c r="A101" s="68">
        <v>40149</v>
      </c>
      <c r="B101" s="68" t="s">
        <v>257</v>
      </c>
      <c r="C101" s="68" t="s">
        <v>164</v>
      </c>
    </row>
    <row r="102" spans="1:3" x14ac:dyDescent="0.25">
      <c r="A102" s="68">
        <v>40214</v>
      </c>
      <c r="B102" s="68" t="s">
        <v>257</v>
      </c>
      <c r="C102" s="68" t="s">
        <v>164</v>
      </c>
    </row>
    <row r="103" spans="1:3" x14ac:dyDescent="0.25">
      <c r="A103" s="68">
        <v>40215</v>
      </c>
      <c r="B103" s="68" t="s">
        <v>257</v>
      </c>
      <c r="C103" s="68" t="s">
        <v>164</v>
      </c>
    </row>
    <row r="104" spans="1:3" x14ac:dyDescent="0.25">
      <c r="A104" s="68">
        <v>40262</v>
      </c>
      <c r="B104" s="68" t="s">
        <v>257</v>
      </c>
      <c r="C104" s="68" t="s">
        <v>164</v>
      </c>
    </row>
    <row r="105" spans="1:3" x14ac:dyDescent="0.25">
      <c r="A105" s="68">
        <v>40290</v>
      </c>
      <c r="B105" s="68" t="s">
        <v>257</v>
      </c>
      <c r="C105" s="68" t="s">
        <v>164</v>
      </c>
    </row>
    <row r="106" spans="1:3" x14ac:dyDescent="0.25">
      <c r="A106" s="68">
        <v>40723</v>
      </c>
      <c r="B106" s="68" t="s">
        <v>257</v>
      </c>
      <c r="C106" s="68" t="s">
        <v>164</v>
      </c>
    </row>
    <row r="107" spans="1:3" x14ac:dyDescent="0.25">
      <c r="A107" s="68">
        <v>40732</v>
      </c>
      <c r="B107" s="68" t="s">
        <v>257</v>
      </c>
      <c r="C107" s="68" t="s">
        <v>164</v>
      </c>
    </row>
    <row r="108" spans="1:3" x14ac:dyDescent="0.25">
      <c r="A108" s="68">
        <v>40733</v>
      </c>
      <c r="B108" s="68" t="s">
        <v>257</v>
      </c>
      <c r="C108" s="68" t="s">
        <v>164</v>
      </c>
    </row>
    <row r="109" spans="1:3" x14ac:dyDescent="0.25">
      <c r="A109" s="68">
        <v>40742</v>
      </c>
      <c r="B109" s="68" t="s">
        <v>257</v>
      </c>
      <c r="C109" s="68" t="s">
        <v>164</v>
      </c>
    </row>
    <row r="110" spans="1:3" x14ac:dyDescent="0.25">
      <c r="A110" s="68">
        <v>40943</v>
      </c>
      <c r="B110" s="68" t="s">
        <v>257</v>
      </c>
      <c r="C110" s="68" t="s">
        <v>164</v>
      </c>
    </row>
    <row r="111" spans="1:3" x14ac:dyDescent="0.25">
      <c r="A111" s="68">
        <v>41116</v>
      </c>
      <c r="B111" s="68" t="s">
        <v>257</v>
      </c>
      <c r="C111" s="68" t="s">
        <v>164</v>
      </c>
    </row>
    <row r="112" spans="1:3" x14ac:dyDescent="0.25">
      <c r="A112" s="68">
        <v>41204</v>
      </c>
      <c r="B112" s="68" t="s">
        <v>257</v>
      </c>
      <c r="C112" s="68" t="s">
        <v>164</v>
      </c>
    </row>
    <row r="113" spans="1:3" x14ac:dyDescent="0.25">
      <c r="A113" s="68">
        <v>41218</v>
      </c>
      <c r="B113" s="68" t="s">
        <v>257</v>
      </c>
      <c r="C113" s="68" t="s">
        <v>164</v>
      </c>
    </row>
    <row r="114" spans="1:3" x14ac:dyDescent="0.25">
      <c r="A114" s="68">
        <v>41417</v>
      </c>
      <c r="B114" s="68" t="s">
        <v>257</v>
      </c>
      <c r="C114" s="68" t="s">
        <v>164</v>
      </c>
    </row>
    <row r="115" spans="1:3" x14ac:dyDescent="0.25">
      <c r="A115" s="68">
        <v>41419</v>
      </c>
      <c r="B115" s="68" t="s">
        <v>257</v>
      </c>
      <c r="C115" s="68" t="s">
        <v>164</v>
      </c>
    </row>
    <row r="116" spans="1:3" x14ac:dyDescent="0.25">
      <c r="A116" s="68">
        <v>41427</v>
      </c>
      <c r="B116" s="68" t="s">
        <v>257</v>
      </c>
      <c r="C116" s="68" t="s">
        <v>164</v>
      </c>
    </row>
    <row r="117" spans="1:3" x14ac:dyDescent="0.25">
      <c r="A117" s="68">
        <v>41431</v>
      </c>
      <c r="B117" s="68" t="s">
        <v>257</v>
      </c>
      <c r="C117" s="68" t="s">
        <v>164</v>
      </c>
    </row>
    <row r="118" spans="1:3" x14ac:dyDescent="0.25">
      <c r="A118" s="68">
        <v>41434</v>
      </c>
      <c r="B118" s="68" t="s">
        <v>257</v>
      </c>
      <c r="C118" s="68" t="s">
        <v>164</v>
      </c>
    </row>
    <row r="119" spans="1:3" x14ac:dyDescent="0.25">
      <c r="A119" s="68">
        <v>41437</v>
      </c>
      <c r="B119" s="68" t="s">
        <v>257</v>
      </c>
      <c r="C119" s="68" t="s">
        <v>164</v>
      </c>
    </row>
    <row r="120" spans="1:3" x14ac:dyDescent="0.25">
      <c r="A120" s="68">
        <v>41438</v>
      </c>
      <c r="B120" s="68" t="s">
        <v>257</v>
      </c>
      <c r="C120" s="68" t="s">
        <v>164</v>
      </c>
    </row>
    <row r="121" spans="1:3" x14ac:dyDescent="0.25">
      <c r="A121" s="68">
        <v>41443</v>
      </c>
      <c r="B121" s="68" t="s">
        <v>257</v>
      </c>
      <c r="C121" s="68" t="s">
        <v>164</v>
      </c>
    </row>
    <row r="122" spans="1:3" x14ac:dyDescent="0.25">
      <c r="A122" s="68">
        <v>41449</v>
      </c>
      <c r="B122" s="68" t="s">
        <v>257</v>
      </c>
      <c r="C122" s="68" t="s">
        <v>164</v>
      </c>
    </row>
    <row r="123" spans="1:3" x14ac:dyDescent="0.25">
      <c r="A123" s="68">
        <v>41456</v>
      </c>
      <c r="B123" s="68" t="s">
        <v>257</v>
      </c>
      <c r="C123" s="68" t="s">
        <v>164</v>
      </c>
    </row>
    <row r="124" spans="1:3" x14ac:dyDescent="0.25">
      <c r="A124" s="68">
        <v>41509</v>
      </c>
      <c r="B124" s="68" t="s">
        <v>257</v>
      </c>
      <c r="C124" s="68" t="s">
        <v>164</v>
      </c>
    </row>
    <row r="125" spans="1:3" x14ac:dyDescent="0.25">
      <c r="A125" s="68">
        <v>41708</v>
      </c>
      <c r="B125" s="68" t="s">
        <v>257</v>
      </c>
      <c r="C125" s="68" t="s">
        <v>164</v>
      </c>
    </row>
    <row r="126" spans="1:3" x14ac:dyDescent="0.25">
      <c r="A126" s="68">
        <v>42001</v>
      </c>
      <c r="B126" s="68" t="s">
        <v>257</v>
      </c>
      <c r="C126" s="68" t="s">
        <v>164</v>
      </c>
    </row>
    <row r="127" spans="1:3" x14ac:dyDescent="0.25">
      <c r="A127" s="68">
        <v>42005</v>
      </c>
      <c r="B127" s="68" t="s">
        <v>257</v>
      </c>
      <c r="C127" s="68" t="s">
        <v>164</v>
      </c>
    </row>
    <row r="128" spans="1:3" x14ac:dyDescent="0.25">
      <c r="A128" s="68">
        <v>42100</v>
      </c>
      <c r="B128" s="68" t="s">
        <v>257</v>
      </c>
      <c r="C128" s="68" t="s">
        <v>164</v>
      </c>
    </row>
    <row r="129" spans="1:3" x14ac:dyDescent="0.25">
      <c r="A129" s="68">
        <v>42102</v>
      </c>
      <c r="B129" s="68" t="s">
        <v>257</v>
      </c>
      <c r="C129" s="68" t="s">
        <v>164</v>
      </c>
    </row>
    <row r="130" spans="1:3" x14ac:dyDescent="0.25">
      <c r="A130" s="68">
        <v>42104</v>
      </c>
      <c r="B130" s="68" t="s">
        <v>257</v>
      </c>
      <c r="C130" s="68" t="s">
        <v>164</v>
      </c>
    </row>
    <row r="131" spans="1:3" x14ac:dyDescent="0.25">
      <c r="A131" s="68">
        <v>90486</v>
      </c>
      <c r="B131" s="68" t="s">
        <v>257</v>
      </c>
      <c r="C131" s="68" t="s">
        <v>164</v>
      </c>
    </row>
    <row r="132" spans="1:3" x14ac:dyDescent="0.25">
      <c r="A132" s="68">
        <v>42119</v>
      </c>
      <c r="B132" s="68" t="s">
        <v>250</v>
      </c>
      <c r="C132" s="68" t="s">
        <v>162</v>
      </c>
    </row>
    <row r="133" spans="1:3" x14ac:dyDescent="0.25">
      <c r="A133" s="68">
        <v>42120</v>
      </c>
      <c r="B133" s="68" t="s">
        <v>250</v>
      </c>
      <c r="C133" s="68" t="s">
        <v>162</v>
      </c>
    </row>
    <row r="134" spans="1:3" x14ac:dyDescent="0.25">
      <c r="A134" s="68">
        <v>42121</v>
      </c>
      <c r="B134" s="68" t="s">
        <v>250</v>
      </c>
      <c r="C134" s="68" t="s">
        <v>162</v>
      </c>
    </row>
    <row r="135" spans="1:3" x14ac:dyDescent="0.25">
      <c r="A135" s="68">
        <v>50019</v>
      </c>
      <c r="B135" s="68" t="s">
        <v>250</v>
      </c>
      <c r="C135" s="68" t="s">
        <v>162</v>
      </c>
    </row>
    <row r="136" spans="1:3" x14ac:dyDescent="0.25">
      <c r="A136" s="68">
        <v>50322</v>
      </c>
      <c r="B136" s="68" t="s">
        <v>250</v>
      </c>
      <c r="C136" s="68" t="s">
        <v>162</v>
      </c>
    </row>
    <row r="137" spans="1:3" x14ac:dyDescent="0.25">
      <c r="A137" s="68">
        <v>53525</v>
      </c>
      <c r="B137" s="68" t="s">
        <v>250</v>
      </c>
      <c r="C137" s="68" t="s">
        <v>162</v>
      </c>
    </row>
    <row r="138" spans="1:3" x14ac:dyDescent="0.25">
      <c r="A138" s="68">
        <v>56700</v>
      </c>
      <c r="B138" s="68" t="s">
        <v>250</v>
      </c>
      <c r="C138" s="68" t="s">
        <v>162</v>
      </c>
    </row>
    <row r="139" spans="1:3" x14ac:dyDescent="0.25">
      <c r="A139" s="68">
        <v>57108</v>
      </c>
      <c r="B139" s="68" t="s">
        <v>250</v>
      </c>
      <c r="C139" s="68" t="s">
        <v>162</v>
      </c>
    </row>
    <row r="140" spans="1:3" x14ac:dyDescent="0.25">
      <c r="A140" s="68">
        <v>90469</v>
      </c>
      <c r="B140" s="68" t="s">
        <v>250</v>
      </c>
      <c r="C140" s="68" t="s">
        <v>162</v>
      </c>
    </row>
    <row r="141" spans="1:3" x14ac:dyDescent="0.25">
      <c r="A141" s="68">
        <v>10349</v>
      </c>
      <c r="B141" s="68" t="s">
        <v>256</v>
      </c>
      <c r="C141" s="68" t="s">
        <v>160</v>
      </c>
    </row>
    <row r="142" spans="1:3" x14ac:dyDescent="0.25">
      <c r="A142" s="68">
        <v>20177</v>
      </c>
      <c r="B142" s="68" t="s">
        <v>256</v>
      </c>
      <c r="C142" s="68" t="s">
        <v>160</v>
      </c>
    </row>
    <row r="143" spans="1:3" x14ac:dyDescent="0.25">
      <c r="A143" s="68">
        <v>20198</v>
      </c>
      <c r="B143" s="68" t="s">
        <v>256</v>
      </c>
      <c r="C143" s="68" t="s">
        <v>160</v>
      </c>
    </row>
    <row r="144" spans="1:3" x14ac:dyDescent="0.25">
      <c r="A144" s="68">
        <v>20206</v>
      </c>
      <c r="B144" s="68" t="s">
        <v>256</v>
      </c>
      <c r="C144" s="68" t="s">
        <v>160</v>
      </c>
    </row>
    <row r="145" spans="1:3" x14ac:dyDescent="0.25">
      <c r="A145" s="68">
        <v>20283</v>
      </c>
      <c r="B145" s="68" t="s">
        <v>256</v>
      </c>
      <c r="C145" s="68" t="s">
        <v>160</v>
      </c>
    </row>
    <row r="146" spans="1:3" x14ac:dyDescent="0.25">
      <c r="A146" s="68">
        <v>20348</v>
      </c>
      <c r="B146" s="68" t="s">
        <v>256</v>
      </c>
      <c r="C146" s="68" t="s">
        <v>160</v>
      </c>
    </row>
    <row r="147" spans="1:3" x14ac:dyDescent="0.25">
      <c r="A147" s="68">
        <v>20376</v>
      </c>
      <c r="B147" s="68" t="s">
        <v>256</v>
      </c>
      <c r="C147" s="68" t="s">
        <v>160</v>
      </c>
    </row>
    <row r="148" spans="1:3" x14ac:dyDescent="0.25">
      <c r="A148" s="68">
        <v>20381</v>
      </c>
      <c r="B148" s="68" t="s">
        <v>256</v>
      </c>
      <c r="C148" s="68" t="s">
        <v>160</v>
      </c>
    </row>
    <row r="149" spans="1:3" x14ac:dyDescent="0.25">
      <c r="A149" s="68">
        <v>20416</v>
      </c>
      <c r="B149" s="68" t="s">
        <v>256</v>
      </c>
      <c r="C149" s="68" t="s">
        <v>160</v>
      </c>
    </row>
    <row r="150" spans="1:3" x14ac:dyDescent="0.25">
      <c r="A150" s="68">
        <v>90324</v>
      </c>
      <c r="B150" s="68" t="s">
        <v>256</v>
      </c>
      <c r="C150" s="68" t="s">
        <v>160</v>
      </c>
    </row>
    <row r="151" spans="1:3" x14ac:dyDescent="0.25">
      <c r="A151" s="68">
        <v>85103</v>
      </c>
      <c r="B151" s="68" t="s">
        <v>253</v>
      </c>
      <c r="C151" s="68" t="s">
        <v>158</v>
      </c>
    </row>
    <row r="152" spans="1:3" x14ac:dyDescent="0.25">
      <c r="A152" s="68">
        <v>85104</v>
      </c>
      <c r="B152" s="68" t="s">
        <v>253</v>
      </c>
      <c r="C152" s="68" t="s">
        <v>158</v>
      </c>
    </row>
    <row r="153" spans="1:3" x14ac:dyDescent="0.25">
      <c r="A153" s="68">
        <v>85108</v>
      </c>
      <c r="B153" s="68" t="s">
        <v>253</v>
      </c>
      <c r="C153" s="68" t="s">
        <v>158</v>
      </c>
    </row>
    <row r="154" spans="1:3" x14ac:dyDescent="0.25">
      <c r="A154" s="68">
        <v>85109</v>
      </c>
      <c r="B154" s="68" t="s">
        <v>253</v>
      </c>
      <c r="C154" s="68" t="s">
        <v>158</v>
      </c>
    </row>
    <row r="155" spans="1:3" x14ac:dyDescent="0.25">
      <c r="A155" s="68">
        <v>85112</v>
      </c>
      <c r="B155" s="68" t="s">
        <v>253</v>
      </c>
      <c r="C155" s="68" t="s">
        <v>158</v>
      </c>
    </row>
    <row r="156" spans="1:3" x14ac:dyDescent="0.25">
      <c r="A156" s="68">
        <v>85114</v>
      </c>
      <c r="B156" s="68" t="s">
        <v>253</v>
      </c>
      <c r="C156" s="68" t="s">
        <v>158</v>
      </c>
    </row>
    <row r="157" spans="1:3" x14ac:dyDescent="0.25">
      <c r="A157" s="68">
        <v>85120</v>
      </c>
      <c r="B157" s="68" t="s">
        <v>253</v>
      </c>
      <c r="C157" s="68" t="s">
        <v>158</v>
      </c>
    </row>
    <row r="158" spans="1:3" x14ac:dyDescent="0.25">
      <c r="A158" s="68">
        <v>86591</v>
      </c>
      <c r="B158" s="68" t="s">
        <v>253</v>
      </c>
      <c r="C158" s="68" t="s">
        <v>158</v>
      </c>
    </row>
    <row r="159" spans="1:3" x14ac:dyDescent="0.25">
      <c r="A159" s="68">
        <v>86703</v>
      </c>
      <c r="B159" s="68" t="s">
        <v>253</v>
      </c>
      <c r="C159" s="68" t="s">
        <v>158</v>
      </c>
    </row>
    <row r="160" spans="1:3" x14ac:dyDescent="0.25">
      <c r="A160" s="68">
        <v>86710</v>
      </c>
      <c r="B160" s="68" t="s">
        <v>253</v>
      </c>
      <c r="C160" s="68" t="s">
        <v>158</v>
      </c>
    </row>
    <row r="161" spans="1:3" x14ac:dyDescent="0.25">
      <c r="A161" s="68">
        <v>86713</v>
      </c>
      <c r="B161" s="68" t="s">
        <v>253</v>
      </c>
      <c r="C161" s="68" t="s">
        <v>158</v>
      </c>
    </row>
    <row r="162" spans="1:3" x14ac:dyDescent="0.25">
      <c r="A162" s="68">
        <v>86722</v>
      </c>
      <c r="B162" s="68" t="s">
        <v>253</v>
      </c>
      <c r="C162" s="68" t="s">
        <v>158</v>
      </c>
    </row>
    <row r="163" spans="1:3" x14ac:dyDescent="0.25">
      <c r="A163" s="68">
        <v>86810</v>
      </c>
      <c r="B163" s="68" t="s">
        <v>253</v>
      </c>
      <c r="C163" s="68" t="s">
        <v>158</v>
      </c>
    </row>
    <row r="164" spans="1:3" x14ac:dyDescent="0.25">
      <c r="A164" s="68">
        <v>87605</v>
      </c>
      <c r="B164" s="68" t="s">
        <v>253</v>
      </c>
      <c r="C164" s="68" t="s">
        <v>158</v>
      </c>
    </row>
    <row r="165" spans="1:3" x14ac:dyDescent="0.25">
      <c r="A165" s="68">
        <v>90160</v>
      </c>
      <c r="B165" s="68" t="s">
        <v>253</v>
      </c>
      <c r="C165" s="68" t="s">
        <v>158</v>
      </c>
    </row>
    <row r="166" spans="1:3" x14ac:dyDescent="0.25">
      <c r="A166" s="68">
        <v>20015</v>
      </c>
      <c r="B166" s="68" t="s">
        <v>256</v>
      </c>
      <c r="C166" s="68" t="s">
        <v>156</v>
      </c>
    </row>
    <row r="167" spans="1:3" x14ac:dyDescent="0.25">
      <c r="A167" s="68">
        <v>20204</v>
      </c>
      <c r="B167" s="68" t="s">
        <v>256</v>
      </c>
      <c r="C167" s="68" t="s">
        <v>156</v>
      </c>
    </row>
    <row r="168" spans="1:3" x14ac:dyDescent="0.25">
      <c r="A168" s="68">
        <v>20234</v>
      </c>
      <c r="B168" s="68" t="s">
        <v>256</v>
      </c>
      <c r="C168" s="68" t="s">
        <v>156</v>
      </c>
    </row>
    <row r="169" spans="1:3" x14ac:dyDescent="0.25">
      <c r="A169" s="68">
        <v>20300</v>
      </c>
      <c r="B169" s="68" t="s">
        <v>256</v>
      </c>
      <c r="C169" s="68" t="s">
        <v>156</v>
      </c>
    </row>
    <row r="170" spans="1:3" x14ac:dyDescent="0.25">
      <c r="A170" s="68">
        <v>20346</v>
      </c>
      <c r="B170" s="68" t="s">
        <v>256</v>
      </c>
      <c r="C170" s="68" t="s">
        <v>156</v>
      </c>
    </row>
    <row r="171" spans="1:3" x14ac:dyDescent="0.25">
      <c r="A171" s="68">
        <v>20362</v>
      </c>
      <c r="B171" s="68" t="s">
        <v>256</v>
      </c>
      <c r="C171" s="68" t="s">
        <v>156</v>
      </c>
    </row>
    <row r="172" spans="1:3" x14ac:dyDescent="0.25">
      <c r="A172" s="68">
        <v>20377</v>
      </c>
      <c r="B172" s="68" t="s">
        <v>256</v>
      </c>
      <c r="C172" s="68" t="s">
        <v>156</v>
      </c>
    </row>
    <row r="173" spans="1:3" x14ac:dyDescent="0.25">
      <c r="A173" s="68">
        <v>20419</v>
      </c>
      <c r="B173" s="68" t="s">
        <v>256</v>
      </c>
      <c r="C173" s="68" t="s">
        <v>156</v>
      </c>
    </row>
    <row r="174" spans="1:3" x14ac:dyDescent="0.25">
      <c r="A174" s="68">
        <v>90258</v>
      </c>
      <c r="B174" s="68" t="s">
        <v>256</v>
      </c>
      <c r="C174" s="68" t="s">
        <v>156</v>
      </c>
    </row>
    <row r="175" spans="1:3" x14ac:dyDescent="0.25">
      <c r="A175" s="68">
        <v>70035</v>
      </c>
      <c r="B175" s="68" t="s">
        <v>255</v>
      </c>
      <c r="C175" s="68" t="s">
        <v>154</v>
      </c>
    </row>
    <row r="176" spans="1:3" x14ac:dyDescent="0.25">
      <c r="A176" s="68">
        <v>70044</v>
      </c>
      <c r="B176" s="68" t="s">
        <v>255</v>
      </c>
      <c r="C176" s="68" t="s">
        <v>154</v>
      </c>
    </row>
    <row r="177" spans="1:3" x14ac:dyDescent="0.25">
      <c r="A177" s="68">
        <v>72213</v>
      </c>
      <c r="B177" s="68" t="s">
        <v>255</v>
      </c>
      <c r="C177" s="68" t="s">
        <v>154</v>
      </c>
    </row>
    <row r="178" spans="1:3" x14ac:dyDescent="0.25">
      <c r="A178" s="68">
        <v>72216</v>
      </c>
      <c r="B178" s="68" t="s">
        <v>255</v>
      </c>
      <c r="C178" s="68" t="s">
        <v>154</v>
      </c>
    </row>
    <row r="179" spans="1:3" x14ac:dyDescent="0.25">
      <c r="A179" s="68">
        <v>74215</v>
      </c>
      <c r="B179" s="68" t="s">
        <v>255</v>
      </c>
      <c r="C179" s="68" t="s">
        <v>154</v>
      </c>
    </row>
    <row r="180" spans="1:3" x14ac:dyDescent="0.25">
      <c r="A180" s="68">
        <v>76313</v>
      </c>
      <c r="B180" s="68" t="s">
        <v>255</v>
      </c>
      <c r="C180" s="68" t="s">
        <v>154</v>
      </c>
    </row>
    <row r="181" spans="1:3" x14ac:dyDescent="0.25">
      <c r="A181" s="68">
        <v>90653</v>
      </c>
      <c r="B181" s="68" t="s">
        <v>255</v>
      </c>
      <c r="C181" s="68" t="s">
        <v>154</v>
      </c>
    </row>
    <row r="182" spans="1:3" x14ac:dyDescent="0.25">
      <c r="A182" s="68">
        <v>46603</v>
      </c>
      <c r="B182" s="68" t="s">
        <v>254</v>
      </c>
      <c r="C182" s="68" t="s">
        <v>152</v>
      </c>
    </row>
    <row r="183" spans="1:3" x14ac:dyDescent="0.25">
      <c r="A183" s="68">
        <v>90455</v>
      </c>
      <c r="B183" s="68" t="s">
        <v>254</v>
      </c>
      <c r="C183" s="68" t="s">
        <v>152</v>
      </c>
    </row>
    <row r="184" spans="1:3" x14ac:dyDescent="0.25">
      <c r="A184" s="68">
        <v>30314</v>
      </c>
      <c r="B184" s="68" t="s">
        <v>252</v>
      </c>
      <c r="C184" s="68" t="s">
        <v>150</v>
      </c>
    </row>
    <row r="185" spans="1:3" x14ac:dyDescent="0.25">
      <c r="A185" s="68">
        <v>31033</v>
      </c>
      <c r="B185" s="68" t="s">
        <v>252</v>
      </c>
      <c r="C185" s="68" t="s">
        <v>150</v>
      </c>
    </row>
    <row r="186" spans="1:3" x14ac:dyDescent="0.25">
      <c r="A186" s="68">
        <v>33025</v>
      </c>
      <c r="B186" s="68" t="s">
        <v>252</v>
      </c>
      <c r="C186" s="68" t="s">
        <v>150</v>
      </c>
    </row>
    <row r="187" spans="1:3" x14ac:dyDescent="0.25">
      <c r="A187" s="68">
        <v>33051</v>
      </c>
      <c r="B187" s="68" t="s">
        <v>252</v>
      </c>
      <c r="C187" s="68" t="s">
        <v>150</v>
      </c>
    </row>
    <row r="188" spans="1:3" x14ac:dyDescent="0.25">
      <c r="A188" s="68">
        <v>90315</v>
      </c>
      <c r="B188" s="68" t="s">
        <v>252</v>
      </c>
      <c r="C188" s="68" t="s">
        <v>150</v>
      </c>
    </row>
    <row r="189" spans="1:3" x14ac:dyDescent="0.25">
      <c r="A189" s="68">
        <v>10318</v>
      </c>
      <c r="B189" s="68" t="s">
        <v>256</v>
      </c>
      <c r="C189" s="68" t="s">
        <v>147</v>
      </c>
    </row>
    <row r="190" spans="1:3" x14ac:dyDescent="0.25">
      <c r="A190" s="68">
        <v>20013</v>
      </c>
      <c r="B190" s="68" t="s">
        <v>256</v>
      </c>
      <c r="C190" s="68" t="s">
        <v>147</v>
      </c>
    </row>
    <row r="191" spans="1:3" x14ac:dyDescent="0.25">
      <c r="A191" s="68">
        <v>20324</v>
      </c>
      <c r="B191" s="68" t="s">
        <v>256</v>
      </c>
      <c r="C191" s="68" t="s">
        <v>147</v>
      </c>
    </row>
    <row r="192" spans="1:3" x14ac:dyDescent="0.25">
      <c r="A192" s="68">
        <v>20540</v>
      </c>
      <c r="B192" s="68" t="s">
        <v>256</v>
      </c>
      <c r="C192" s="68" t="s">
        <v>147</v>
      </c>
    </row>
    <row r="193" spans="1:3" x14ac:dyDescent="0.25">
      <c r="A193" s="68">
        <v>20730</v>
      </c>
      <c r="B193" s="68" t="s">
        <v>256</v>
      </c>
      <c r="C193" s="68" t="s">
        <v>147</v>
      </c>
    </row>
    <row r="194" spans="1:3" x14ac:dyDescent="0.25">
      <c r="A194" s="68">
        <v>30135</v>
      </c>
      <c r="B194" s="68" t="s">
        <v>256</v>
      </c>
      <c r="C194" s="68" t="s">
        <v>147</v>
      </c>
    </row>
    <row r="195" spans="1:3" x14ac:dyDescent="0.25">
      <c r="A195" s="68">
        <v>90326</v>
      </c>
      <c r="B195" s="68" t="s">
        <v>256</v>
      </c>
      <c r="C195" s="68" t="s">
        <v>147</v>
      </c>
    </row>
    <row r="196" spans="1:3" x14ac:dyDescent="0.25">
      <c r="A196" s="68">
        <v>20176</v>
      </c>
      <c r="B196" s="68" t="s">
        <v>256</v>
      </c>
      <c r="C196" s="68" t="s">
        <v>145</v>
      </c>
    </row>
    <row r="197" spans="1:3" x14ac:dyDescent="0.25">
      <c r="A197" s="68">
        <v>20228</v>
      </c>
      <c r="B197" s="68" t="s">
        <v>256</v>
      </c>
      <c r="C197" s="68" t="s">
        <v>145</v>
      </c>
    </row>
    <row r="198" spans="1:3" x14ac:dyDescent="0.25">
      <c r="A198" s="68">
        <v>20231</v>
      </c>
      <c r="B198" s="68" t="s">
        <v>256</v>
      </c>
      <c r="C198" s="68" t="s">
        <v>145</v>
      </c>
    </row>
    <row r="199" spans="1:3" x14ac:dyDescent="0.25">
      <c r="A199" s="68">
        <v>20256</v>
      </c>
      <c r="B199" s="68" t="s">
        <v>256</v>
      </c>
      <c r="C199" s="68" t="s">
        <v>145</v>
      </c>
    </row>
    <row r="200" spans="1:3" x14ac:dyDescent="0.25">
      <c r="A200" s="68">
        <v>20266</v>
      </c>
      <c r="B200" s="68" t="s">
        <v>256</v>
      </c>
      <c r="C200" s="68" t="s">
        <v>145</v>
      </c>
    </row>
    <row r="201" spans="1:3" x14ac:dyDescent="0.25">
      <c r="A201" s="68">
        <v>20303</v>
      </c>
      <c r="B201" s="68" t="s">
        <v>256</v>
      </c>
      <c r="C201" s="68" t="s">
        <v>145</v>
      </c>
    </row>
    <row r="202" spans="1:3" x14ac:dyDescent="0.25">
      <c r="A202" s="68">
        <v>20363</v>
      </c>
      <c r="B202" s="68" t="s">
        <v>256</v>
      </c>
      <c r="C202" s="68" t="s">
        <v>145</v>
      </c>
    </row>
    <row r="203" spans="1:3" x14ac:dyDescent="0.25">
      <c r="A203" s="68">
        <v>20366</v>
      </c>
      <c r="B203" s="68" t="s">
        <v>256</v>
      </c>
      <c r="C203" s="68" t="s">
        <v>145</v>
      </c>
    </row>
    <row r="204" spans="1:3" x14ac:dyDescent="0.25">
      <c r="A204" s="68">
        <v>20403</v>
      </c>
      <c r="B204" s="68" t="s">
        <v>256</v>
      </c>
      <c r="C204" s="68" t="s">
        <v>145</v>
      </c>
    </row>
    <row r="205" spans="1:3" x14ac:dyDescent="0.25">
      <c r="A205" s="68">
        <v>20421</v>
      </c>
      <c r="B205" s="68" t="s">
        <v>256</v>
      </c>
      <c r="C205" s="68" t="s">
        <v>145</v>
      </c>
    </row>
    <row r="206" spans="1:3" x14ac:dyDescent="0.25">
      <c r="A206" s="68">
        <v>20429</v>
      </c>
      <c r="B206" s="68" t="s">
        <v>256</v>
      </c>
      <c r="C206" s="68" t="s">
        <v>145</v>
      </c>
    </row>
    <row r="207" spans="1:3" x14ac:dyDescent="0.25">
      <c r="A207" s="68">
        <v>20432</v>
      </c>
      <c r="B207" s="68" t="s">
        <v>256</v>
      </c>
      <c r="C207" s="68" t="s">
        <v>145</v>
      </c>
    </row>
    <row r="208" spans="1:3" x14ac:dyDescent="0.25">
      <c r="A208" s="68">
        <v>20500</v>
      </c>
      <c r="B208" s="68" t="s">
        <v>256</v>
      </c>
      <c r="C208" s="68" t="s">
        <v>145</v>
      </c>
    </row>
    <row r="209" spans="1:3" x14ac:dyDescent="0.25">
      <c r="A209" s="68">
        <v>20501</v>
      </c>
      <c r="B209" s="68" t="s">
        <v>256</v>
      </c>
      <c r="C209" s="68" t="s">
        <v>145</v>
      </c>
    </row>
    <row r="210" spans="1:3" x14ac:dyDescent="0.25">
      <c r="A210" s="68">
        <v>20517</v>
      </c>
      <c r="B210" s="68" t="s">
        <v>256</v>
      </c>
      <c r="C210" s="68" t="s">
        <v>145</v>
      </c>
    </row>
    <row r="211" spans="1:3" x14ac:dyDescent="0.25">
      <c r="A211" s="68">
        <v>20641</v>
      </c>
      <c r="B211" s="68" t="s">
        <v>256</v>
      </c>
      <c r="C211" s="68" t="s">
        <v>145</v>
      </c>
    </row>
    <row r="212" spans="1:3" x14ac:dyDescent="0.25">
      <c r="A212" s="68">
        <v>20721</v>
      </c>
      <c r="B212" s="68" t="s">
        <v>256</v>
      </c>
      <c r="C212" s="68" t="s">
        <v>145</v>
      </c>
    </row>
    <row r="213" spans="1:3" x14ac:dyDescent="0.25">
      <c r="A213" s="68">
        <v>20737</v>
      </c>
      <c r="B213" s="68" t="s">
        <v>256</v>
      </c>
      <c r="C213" s="68" t="s">
        <v>145</v>
      </c>
    </row>
    <row r="214" spans="1:3" x14ac:dyDescent="0.25">
      <c r="A214" s="68">
        <v>20739</v>
      </c>
      <c r="B214" s="68" t="s">
        <v>256</v>
      </c>
      <c r="C214" s="68" t="s">
        <v>145</v>
      </c>
    </row>
    <row r="215" spans="1:3" x14ac:dyDescent="0.25">
      <c r="A215" s="68">
        <v>20913</v>
      </c>
      <c r="B215" s="68" t="s">
        <v>256</v>
      </c>
      <c r="C215" s="68" t="s">
        <v>145</v>
      </c>
    </row>
    <row r="216" spans="1:3" x14ac:dyDescent="0.25">
      <c r="A216" s="68">
        <v>30704</v>
      </c>
      <c r="B216" s="68" t="s">
        <v>256</v>
      </c>
      <c r="C216" s="68" t="s">
        <v>145</v>
      </c>
    </row>
    <row r="217" spans="1:3" x14ac:dyDescent="0.25">
      <c r="A217" s="68">
        <v>90203</v>
      </c>
      <c r="B217" s="68" t="s">
        <v>256</v>
      </c>
      <c r="C217" s="68" t="s">
        <v>145</v>
      </c>
    </row>
    <row r="218" spans="1:3" x14ac:dyDescent="0.25">
      <c r="A218" s="68">
        <v>40613</v>
      </c>
      <c r="B218" s="68" t="s">
        <v>250</v>
      </c>
      <c r="C218" s="68" t="s">
        <v>143</v>
      </c>
    </row>
    <row r="219" spans="1:3" x14ac:dyDescent="0.25">
      <c r="A219" s="68">
        <v>40623</v>
      </c>
      <c r="B219" s="68" t="s">
        <v>250</v>
      </c>
      <c r="C219" s="68" t="s">
        <v>143</v>
      </c>
    </row>
    <row r="220" spans="1:3" x14ac:dyDescent="0.25">
      <c r="A220" s="68">
        <v>40947</v>
      </c>
      <c r="B220" s="68" t="s">
        <v>250</v>
      </c>
      <c r="C220" s="68" t="s">
        <v>143</v>
      </c>
    </row>
    <row r="221" spans="1:3" x14ac:dyDescent="0.25">
      <c r="A221" s="68">
        <v>42110</v>
      </c>
      <c r="B221" s="68" t="s">
        <v>250</v>
      </c>
      <c r="C221" s="68" t="s">
        <v>143</v>
      </c>
    </row>
    <row r="222" spans="1:3" x14ac:dyDescent="0.25">
      <c r="A222" s="68">
        <v>90656</v>
      </c>
      <c r="B222" s="68" t="s">
        <v>250</v>
      </c>
      <c r="C222" s="68" t="s">
        <v>143</v>
      </c>
    </row>
    <row r="223" spans="1:3" x14ac:dyDescent="0.25">
      <c r="A223" s="68">
        <v>51015</v>
      </c>
      <c r="B223" s="68" t="s">
        <v>255</v>
      </c>
      <c r="C223" s="68" t="s">
        <v>141</v>
      </c>
    </row>
    <row r="224" spans="1:3" x14ac:dyDescent="0.25">
      <c r="A224" s="68">
        <v>72212</v>
      </c>
      <c r="B224" s="68" t="s">
        <v>255</v>
      </c>
      <c r="C224" s="68" t="s">
        <v>141</v>
      </c>
    </row>
    <row r="225" spans="1:3" x14ac:dyDescent="0.25">
      <c r="A225" s="68">
        <v>72809</v>
      </c>
      <c r="B225" s="68" t="s">
        <v>255</v>
      </c>
      <c r="C225" s="68" t="s">
        <v>141</v>
      </c>
    </row>
    <row r="226" spans="1:3" x14ac:dyDescent="0.25">
      <c r="A226" s="68">
        <v>72811</v>
      </c>
      <c r="B226" s="68" t="s">
        <v>255</v>
      </c>
      <c r="C226" s="68" t="s">
        <v>141</v>
      </c>
    </row>
    <row r="227" spans="1:3" x14ac:dyDescent="0.25">
      <c r="A227" s="68">
        <v>73111</v>
      </c>
      <c r="B227" s="68" t="s">
        <v>255</v>
      </c>
      <c r="C227" s="68" t="s">
        <v>141</v>
      </c>
    </row>
    <row r="228" spans="1:3" x14ac:dyDescent="0.25">
      <c r="A228" s="68">
        <v>73501</v>
      </c>
      <c r="B228" s="68" t="s">
        <v>255</v>
      </c>
      <c r="C228" s="68" t="s">
        <v>141</v>
      </c>
    </row>
    <row r="229" spans="1:3" x14ac:dyDescent="0.25">
      <c r="A229" s="68">
        <v>90707</v>
      </c>
      <c r="B229" s="68" t="s">
        <v>255</v>
      </c>
      <c r="C229" s="68" t="s">
        <v>141</v>
      </c>
    </row>
    <row r="230" spans="1:3" x14ac:dyDescent="0.25">
      <c r="A230" s="68">
        <v>40038</v>
      </c>
      <c r="B230" s="68" t="s">
        <v>250</v>
      </c>
      <c r="C230" s="68" t="s">
        <v>137</v>
      </c>
    </row>
    <row r="231" spans="1:3" x14ac:dyDescent="0.25">
      <c r="A231" s="68">
        <v>40069</v>
      </c>
      <c r="B231" s="68" t="s">
        <v>250</v>
      </c>
      <c r="C231" s="68" t="s">
        <v>137</v>
      </c>
    </row>
    <row r="232" spans="1:3" x14ac:dyDescent="0.25">
      <c r="A232" s="68">
        <v>40281</v>
      </c>
      <c r="B232" s="68" t="s">
        <v>250</v>
      </c>
      <c r="C232" s="68" t="s">
        <v>137</v>
      </c>
    </row>
    <row r="233" spans="1:3" x14ac:dyDescent="0.25">
      <c r="A233" s="68">
        <v>40701</v>
      </c>
      <c r="B233" s="68" t="s">
        <v>250</v>
      </c>
      <c r="C233" s="68" t="s">
        <v>137</v>
      </c>
    </row>
    <row r="234" spans="1:3" x14ac:dyDescent="0.25">
      <c r="A234" s="68">
        <v>40721</v>
      </c>
      <c r="B234" s="68" t="s">
        <v>250</v>
      </c>
      <c r="C234" s="68" t="s">
        <v>137</v>
      </c>
    </row>
    <row r="235" spans="1:3" x14ac:dyDescent="0.25">
      <c r="A235" s="68">
        <v>41445</v>
      </c>
      <c r="B235" s="68" t="s">
        <v>250</v>
      </c>
      <c r="C235" s="68" t="s">
        <v>137</v>
      </c>
    </row>
    <row r="236" spans="1:3" x14ac:dyDescent="0.25">
      <c r="A236" s="68">
        <v>50087</v>
      </c>
      <c r="B236" s="68" t="s">
        <v>250</v>
      </c>
      <c r="C236" s="68" t="s">
        <v>137</v>
      </c>
    </row>
    <row r="237" spans="1:3" x14ac:dyDescent="0.25">
      <c r="A237" s="68">
        <v>50472</v>
      </c>
      <c r="B237" s="68" t="s">
        <v>250</v>
      </c>
      <c r="C237" s="68" t="s">
        <v>137</v>
      </c>
    </row>
    <row r="238" spans="1:3" x14ac:dyDescent="0.25">
      <c r="A238" s="68">
        <v>50610</v>
      </c>
      <c r="B238" s="68" t="s">
        <v>250</v>
      </c>
      <c r="C238" s="68" t="s">
        <v>137</v>
      </c>
    </row>
    <row r="239" spans="1:3" x14ac:dyDescent="0.25">
      <c r="A239" s="68">
        <v>90490</v>
      </c>
      <c r="B239" s="68" t="s">
        <v>250</v>
      </c>
      <c r="C239" s="68" t="s">
        <v>137</v>
      </c>
    </row>
    <row r="240" spans="1:3" x14ac:dyDescent="0.25">
      <c r="A240" s="68">
        <v>40060</v>
      </c>
      <c r="B240" s="68" t="s">
        <v>257</v>
      </c>
      <c r="C240" s="68" t="s">
        <v>135</v>
      </c>
    </row>
    <row r="241" spans="1:3" x14ac:dyDescent="0.25">
      <c r="A241" s="68">
        <v>40252</v>
      </c>
      <c r="B241" s="68" t="s">
        <v>257</v>
      </c>
      <c r="C241" s="68" t="s">
        <v>135</v>
      </c>
    </row>
    <row r="242" spans="1:3" x14ac:dyDescent="0.25">
      <c r="A242" s="68">
        <v>40270</v>
      </c>
      <c r="B242" s="68" t="s">
        <v>257</v>
      </c>
      <c r="C242" s="68" t="s">
        <v>135</v>
      </c>
    </row>
    <row r="243" spans="1:3" x14ac:dyDescent="0.25">
      <c r="A243" s="68">
        <v>40271</v>
      </c>
      <c r="B243" s="68" t="s">
        <v>257</v>
      </c>
      <c r="C243" s="68" t="s">
        <v>135</v>
      </c>
    </row>
    <row r="244" spans="1:3" x14ac:dyDescent="0.25">
      <c r="A244" s="68">
        <v>40272</v>
      </c>
      <c r="B244" s="68" t="s">
        <v>257</v>
      </c>
      <c r="C244" s="68" t="s">
        <v>135</v>
      </c>
    </row>
    <row r="245" spans="1:3" x14ac:dyDescent="0.25">
      <c r="A245" s="68">
        <v>40294</v>
      </c>
      <c r="B245" s="68" t="s">
        <v>257</v>
      </c>
      <c r="C245" s="68" t="s">
        <v>135</v>
      </c>
    </row>
    <row r="246" spans="1:3" x14ac:dyDescent="0.25">
      <c r="A246" s="68">
        <v>40729</v>
      </c>
      <c r="B246" s="68" t="s">
        <v>257</v>
      </c>
      <c r="C246" s="68" t="s">
        <v>135</v>
      </c>
    </row>
    <row r="247" spans="1:3" x14ac:dyDescent="0.25">
      <c r="A247" s="68">
        <v>41111</v>
      </c>
      <c r="B247" s="68" t="s">
        <v>257</v>
      </c>
      <c r="C247" s="68" t="s">
        <v>135</v>
      </c>
    </row>
    <row r="248" spans="1:3" x14ac:dyDescent="0.25">
      <c r="A248" s="68">
        <v>41119</v>
      </c>
      <c r="B248" s="68" t="s">
        <v>257</v>
      </c>
      <c r="C248" s="68" t="s">
        <v>135</v>
      </c>
    </row>
    <row r="249" spans="1:3" x14ac:dyDescent="0.25">
      <c r="A249" s="68">
        <v>41303</v>
      </c>
      <c r="B249" s="68" t="s">
        <v>257</v>
      </c>
      <c r="C249" s="68" t="s">
        <v>135</v>
      </c>
    </row>
    <row r="250" spans="1:3" x14ac:dyDescent="0.25">
      <c r="A250" s="68">
        <v>41414</v>
      </c>
      <c r="B250" s="68" t="s">
        <v>257</v>
      </c>
      <c r="C250" s="68" t="s">
        <v>135</v>
      </c>
    </row>
    <row r="251" spans="1:3" x14ac:dyDescent="0.25">
      <c r="A251" s="68">
        <v>41425</v>
      </c>
      <c r="B251" s="68" t="s">
        <v>257</v>
      </c>
      <c r="C251" s="68" t="s">
        <v>135</v>
      </c>
    </row>
    <row r="252" spans="1:3" x14ac:dyDescent="0.25">
      <c r="A252" s="68">
        <v>41436</v>
      </c>
      <c r="B252" s="68" t="s">
        <v>257</v>
      </c>
      <c r="C252" s="68" t="s">
        <v>135</v>
      </c>
    </row>
    <row r="253" spans="1:3" x14ac:dyDescent="0.25">
      <c r="A253" s="68">
        <v>41439</v>
      </c>
      <c r="B253" s="68" t="s">
        <v>257</v>
      </c>
      <c r="C253" s="68" t="s">
        <v>135</v>
      </c>
    </row>
    <row r="254" spans="1:3" x14ac:dyDescent="0.25">
      <c r="A254" s="68">
        <v>41448</v>
      </c>
      <c r="B254" s="68" t="s">
        <v>257</v>
      </c>
      <c r="C254" s="68" t="s">
        <v>135</v>
      </c>
    </row>
    <row r="255" spans="1:3" x14ac:dyDescent="0.25">
      <c r="A255" s="68">
        <v>41462</v>
      </c>
      <c r="B255" s="68" t="s">
        <v>257</v>
      </c>
      <c r="C255" s="68" t="s">
        <v>135</v>
      </c>
    </row>
    <row r="256" spans="1:3" x14ac:dyDescent="0.25">
      <c r="A256" s="68">
        <v>41463</v>
      </c>
      <c r="B256" s="68" t="s">
        <v>257</v>
      </c>
      <c r="C256" s="68" t="s">
        <v>135</v>
      </c>
    </row>
    <row r="257" spans="1:3" x14ac:dyDescent="0.25">
      <c r="A257" s="68">
        <v>41466</v>
      </c>
      <c r="B257" s="68" t="s">
        <v>257</v>
      </c>
      <c r="C257" s="68" t="s">
        <v>135</v>
      </c>
    </row>
    <row r="258" spans="1:3" x14ac:dyDescent="0.25">
      <c r="A258" s="68">
        <v>41467</v>
      </c>
      <c r="B258" s="68" t="s">
        <v>257</v>
      </c>
      <c r="C258" s="68" t="s">
        <v>135</v>
      </c>
    </row>
    <row r="259" spans="1:3" x14ac:dyDescent="0.25">
      <c r="A259" s="68">
        <v>41468</v>
      </c>
      <c r="B259" s="68" t="s">
        <v>257</v>
      </c>
      <c r="C259" s="68" t="s">
        <v>135</v>
      </c>
    </row>
    <row r="260" spans="1:3" x14ac:dyDescent="0.25">
      <c r="A260" s="68">
        <v>41469</v>
      </c>
      <c r="B260" s="68" t="s">
        <v>257</v>
      </c>
      <c r="C260" s="68" t="s">
        <v>135</v>
      </c>
    </row>
    <row r="261" spans="1:3" x14ac:dyDescent="0.25">
      <c r="A261" s="68">
        <v>41473</v>
      </c>
      <c r="B261" s="68" t="s">
        <v>257</v>
      </c>
      <c r="C261" s="68" t="s">
        <v>135</v>
      </c>
    </row>
    <row r="262" spans="1:3" x14ac:dyDescent="0.25">
      <c r="A262" s="68">
        <v>41508</v>
      </c>
      <c r="B262" s="68" t="s">
        <v>257</v>
      </c>
      <c r="C262" s="68" t="s">
        <v>135</v>
      </c>
    </row>
    <row r="263" spans="1:3" x14ac:dyDescent="0.25">
      <c r="A263" s="68">
        <v>44101</v>
      </c>
      <c r="B263" s="68" t="s">
        <v>257</v>
      </c>
      <c r="C263" s="68" t="s">
        <v>135</v>
      </c>
    </row>
    <row r="264" spans="1:3" x14ac:dyDescent="0.25">
      <c r="A264" s="68">
        <v>50003</v>
      </c>
      <c r="B264" s="68" t="s">
        <v>257</v>
      </c>
      <c r="C264" s="68" t="s">
        <v>135</v>
      </c>
    </row>
    <row r="265" spans="1:3" x14ac:dyDescent="0.25">
      <c r="A265" s="68">
        <v>50194</v>
      </c>
      <c r="B265" s="68" t="s">
        <v>257</v>
      </c>
      <c r="C265" s="68" t="s">
        <v>135</v>
      </c>
    </row>
    <row r="266" spans="1:3" x14ac:dyDescent="0.25">
      <c r="A266" s="68">
        <v>50618</v>
      </c>
      <c r="B266" s="68" t="s">
        <v>257</v>
      </c>
      <c r="C266" s="68" t="s">
        <v>135</v>
      </c>
    </row>
    <row r="267" spans="1:3" x14ac:dyDescent="0.25">
      <c r="A267" s="68">
        <v>90488</v>
      </c>
      <c r="B267" s="68" t="s">
        <v>257</v>
      </c>
      <c r="C267" s="68" t="s">
        <v>135</v>
      </c>
    </row>
    <row r="268" spans="1:3" x14ac:dyDescent="0.25">
      <c r="A268" s="68">
        <v>90999</v>
      </c>
      <c r="B268" s="68" t="s">
        <v>258</v>
      </c>
      <c r="C268" s="68" t="s">
        <v>258</v>
      </c>
    </row>
    <row r="269" spans="1:3" x14ac:dyDescent="0.25">
      <c r="A269" s="68">
        <v>99999</v>
      </c>
      <c r="B269" s="68" t="s">
        <v>258</v>
      </c>
      <c r="C269" s="68" t="s">
        <v>258</v>
      </c>
    </row>
    <row r="270" spans="1:3" x14ac:dyDescent="0.25">
      <c r="A270" s="68">
        <v>40221</v>
      </c>
      <c r="B270" s="68" t="s">
        <v>254</v>
      </c>
      <c r="C270" s="68" t="s">
        <v>133</v>
      </c>
    </row>
    <row r="271" spans="1:3" x14ac:dyDescent="0.25">
      <c r="A271" s="68">
        <v>40245</v>
      </c>
      <c r="B271" s="68" t="s">
        <v>254</v>
      </c>
      <c r="C271" s="68" t="s">
        <v>133</v>
      </c>
    </row>
    <row r="272" spans="1:3" x14ac:dyDescent="0.25">
      <c r="A272" s="68">
        <v>40605</v>
      </c>
      <c r="B272" s="68" t="s">
        <v>254</v>
      </c>
      <c r="C272" s="68" t="s">
        <v>133</v>
      </c>
    </row>
    <row r="273" spans="1:3" x14ac:dyDescent="0.25">
      <c r="A273" s="68">
        <v>42002</v>
      </c>
      <c r="B273" s="68" t="s">
        <v>254</v>
      </c>
      <c r="C273" s="68" t="s">
        <v>133</v>
      </c>
    </row>
    <row r="274" spans="1:3" x14ac:dyDescent="0.25">
      <c r="A274" s="68">
        <v>42125</v>
      </c>
      <c r="B274" s="68" t="s">
        <v>254</v>
      </c>
      <c r="C274" s="68" t="s">
        <v>133</v>
      </c>
    </row>
    <row r="275" spans="1:3" x14ac:dyDescent="0.25">
      <c r="A275" s="68">
        <v>42203</v>
      </c>
      <c r="B275" s="68" t="s">
        <v>254</v>
      </c>
      <c r="C275" s="68" t="s">
        <v>133</v>
      </c>
    </row>
    <row r="276" spans="1:3" x14ac:dyDescent="0.25">
      <c r="A276" s="68">
        <v>46234</v>
      </c>
      <c r="B276" s="68" t="s">
        <v>254</v>
      </c>
      <c r="C276" s="68" t="s">
        <v>133</v>
      </c>
    </row>
    <row r="277" spans="1:3" x14ac:dyDescent="0.25">
      <c r="A277" s="68">
        <v>46282</v>
      </c>
      <c r="B277" s="68" t="s">
        <v>254</v>
      </c>
      <c r="C277" s="68" t="s">
        <v>133</v>
      </c>
    </row>
    <row r="278" spans="1:3" x14ac:dyDescent="0.25">
      <c r="A278" s="68">
        <v>50708</v>
      </c>
      <c r="B278" s="68" t="s">
        <v>254</v>
      </c>
      <c r="C278" s="68" t="s">
        <v>133</v>
      </c>
    </row>
    <row r="279" spans="1:3" x14ac:dyDescent="0.25">
      <c r="A279" s="68">
        <v>51007</v>
      </c>
      <c r="B279" s="68" t="s">
        <v>254</v>
      </c>
      <c r="C279" s="68" t="s">
        <v>133</v>
      </c>
    </row>
    <row r="280" spans="1:3" x14ac:dyDescent="0.25">
      <c r="A280" s="68">
        <v>51008</v>
      </c>
      <c r="B280" s="68" t="s">
        <v>254</v>
      </c>
      <c r="C280" s="68" t="s">
        <v>133</v>
      </c>
    </row>
    <row r="281" spans="1:3" x14ac:dyDescent="0.25">
      <c r="A281" s="68">
        <v>30000</v>
      </c>
      <c r="B281" s="68" t="s">
        <v>251</v>
      </c>
      <c r="C281" s="68" t="s">
        <v>131</v>
      </c>
    </row>
    <row r="282" spans="1:3" x14ac:dyDescent="0.25">
      <c r="A282" s="68">
        <v>30217</v>
      </c>
      <c r="B282" s="68" t="s">
        <v>251</v>
      </c>
      <c r="C282" s="68" t="s">
        <v>131</v>
      </c>
    </row>
    <row r="283" spans="1:3" x14ac:dyDescent="0.25">
      <c r="A283" s="68">
        <v>30291</v>
      </c>
      <c r="B283" s="68" t="s">
        <v>251</v>
      </c>
      <c r="C283" s="68" t="s">
        <v>131</v>
      </c>
    </row>
    <row r="284" spans="1:3" x14ac:dyDescent="0.25">
      <c r="A284" s="68">
        <v>30471</v>
      </c>
      <c r="B284" s="68" t="s">
        <v>251</v>
      </c>
      <c r="C284" s="68" t="s">
        <v>131</v>
      </c>
    </row>
    <row r="285" spans="1:3" x14ac:dyDescent="0.25">
      <c r="A285" s="68">
        <v>30558</v>
      </c>
      <c r="B285" s="68" t="s">
        <v>251</v>
      </c>
      <c r="C285" s="68" t="s">
        <v>131</v>
      </c>
    </row>
    <row r="286" spans="1:3" x14ac:dyDescent="0.25">
      <c r="A286" s="68">
        <v>30694</v>
      </c>
      <c r="B286" s="68" t="s">
        <v>251</v>
      </c>
      <c r="C286" s="68" t="s">
        <v>131</v>
      </c>
    </row>
    <row r="287" spans="1:3" x14ac:dyDescent="0.25">
      <c r="A287" s="68">
        <v>30971</v>
      </c>
      <c r="B287" s="68" t="s">
        <v>251</v>
      </c>
      <c r="C287" s="68" t="s">
        <v>131</v>
      </c>
    </row>
    <row r="288" spans="1:3" x14ac:dyDescent="0.25">
      <c r="A288" s="68">
        <v>30984</v>
      </c>
      <c r="B288" s="68" t="s">
        <v>251</v>
      </c>
      <c r="C288" s="68" t="s">
        <v>131</v>
      </c>
    </row>
    <row r="289" spans="1:3" x14ac:dyDescent="0.25">
      <c r="A289" s="68">
        <v>31025</v>
      </c>
      <c r="B289" s="68" t="s">
        <v>251</v>
      </c>
      <c r="C289" s="68" t="s">
        <v>131</v>
      </c>
    </row>
    <row r="290" spans="1:3" x14ac:dyDescent="0.25">
      <c r="A290" s="68">
        <v>33018</v>
      </c>
      <c r="B290" s="68" t="s">
        <v>251</v>
      </c>
      <c r="C290" s="68" t="s">
        <v>131</v>
      </c>
    </row>
    <row r="291" spans="1:3" x14ac:dyDescent="0.25">
      <c r="A291" s="68">
        <v>80104</v>
      </c>
      <c r="B291" s="68" t="s">
        <v>251</v>
      </c>
      <c r="C291" s="68" t="s">
        <v>131</v>
      </c>
    </row>
    <row r="292" spans="1:3" x14ac:dyDescent="0.25">
      <c r="A292" s="68">
        <v>80106</v>
      </c>
      <c r="B292" s="68" t="s">
        <v>251</v>
      </c>
      <c r="C292" s="68" t="s">
        <v>131</v>
      </c>
    </row>
    <row r="293" spans="1:3" x14ac:dyDescent="0.25">
      <c r="A293" s="68">
        <v>90290</v>
      </c>
      <c r="B293" s="68" t="s">
        <v>251</v>
      </c>
      <c r="C293" s="68" t="s">
        <v>131</v>
      </c>
    </row>
    <row r="294" spans="1:3" x14ac:dyDescent="0.25">
      <c r="A294" s="68">
        <v>31001</v>
      </c>
      <c r="B294" s="68" t="s">
        <v>256</v>
      </c>
      <c r="C294" s="68" t="s">
        <v>129</v>
      </c>
    </row>
    <row r="295" spans="1:3" x14ac:dyDescent="0.25">
      <c r="A295" s="68">
        <v>90250</v>
      </c>
      <c r="B295" s="68" t="s">
        <v>256</v>
      </c>
      <c r="C295" s="68" t="s">
        <v>129</v>
      </c>
    </row>
    <row r="296" spans="1:3" x14ac:dyDescent="0.25">
      <c r="A296" s="68">
        <v>40075</v>
      </c>
      <c r="B296" s="68" t="s">
        <v>254</v>
      </c>
      <c r="C296" s="68" t="s">
        <v>127</v>
      </c>
    </row>
    <row r="297" spans="1:3" x14ac:dyDescent="0.25">
      <c r="A297" s="68">
        <v>41421</v>
      </c>
      <c r="B297" s="68" t="s">
        <v>254</v>
      </c>
      <c r="C297" s="68" t="s">
        <v>127</v>
      </c>
    </row>
    <row r="298" spans="1:3" x14ac:dyDescent="0.25">
      <c r="A298" s="68">
        <v>50735</v>
      </c>
      <c r="B298" s="68" t="s">
        <v>254</v>
      </c>
      <c r="C298" s="68" t="s">
        <v>127</v>
      </c>
    </row>
    <row r="299" spans="1:3" x14ac:dyDescent="0.25">
      <c r="A299" s="68">
        <v>50736</v>
      </c>
      <c r="B299" s="68" t="s">
        <v>254</v>
      </c>
      <c r="C299" s="68" t="s">
        <v>127</v>
      </c>
    </row>
    <row r="300" spans="1:3" x14ac:dyDescent="0.25">
      <c r="A300" s="68">
        <v>50737</v>
      </c>
      <c r="B300" s="68" t="s">
        <v>254</v>
      </c>
      <c r="C300" s="68" t="s">
        <v>127</v>
      </c>
    </row>
    <row r="301" spans="1:3" x14ac:dyDescent="0.25">
      <c r="A301" s="68">
        <v>90513</v>
      </c>
      <c r="B301" s="68" t="s">
        <v>254</v>
      </c>
      <c r="C301" s="68" t="s">
        <v>127</v>
      </c>
    </row>
    <row r="302" spans="1:3" x14ac:dyDescent="0.25">
      <c r="A302" s="68">
        <v>30481</v>
      </c>
      <c r="B302" s="68" t="s">
        <v>251</v>
      </c>
      <c r="C302" s="68" t="s">
        <v>125</v>
      </c>
    </row>
    <row r="303" spans="1:3" x14ac:dyDescent="0.25">
      <c r="A303" s="68">
        <v>90283</v>
      </c>
      <c r="B303" s="68" t="s">
        <v>251</v>
      </c>
      <c r="C303" s="68" t="s">
        <v>125</v>
      </c>
    </row>
    <row r="304" spans="1:3" x14ac:dyDescent="0.25">
      <c r="A304" s="68">
        <v>40078</v>
      </c>
      <c r="B304" s="68" t="s">
        <v>257</v>
      </c>
      <c r="C304" s="68" t="s">
        <v>123</v>
      </c>
    </row>
    <row r="305" spans="1:3" x14ac:dyDescent="0.25">
      <c r="A305" s="68">
        <v>40265</v>
      </c>
      <c r="B305" s="68" t="s">
        <v>257</v>
      </c>
      <c r="C305" s="68" t="s">
        <v>123</v>
      </c>
    </row>
    <row r="306" spans="1:3" x14ac:dyDescent="0.25">
      <c r="A306" s="68">
        <v>90515</v>
      </c>
      <c r="B306" s="68" t="s">
        <v>257</v>
      </c>
      <c r="C306" s="68" t="s">
        <v>123</v>
      </c>
    </row>
    <row r="307" spans="1:3" x14ac:dyDescent="0.25">
      <c r="A307" s="68">
        <v>10044</v>
      </c>
      <c r="B307" s="68" t="s">
        <v>253</v>
      </c>
      <c r="C307" s="68" t="s">
        <v>244</v>
      </c>
    </row>
    <row r="308" spans="1:3" x14ac:dyDescent="0.25">
      <c r="A308" s="68">
        <v>10065</v>
      </c>
      <c r="B308" s="68" t="s">
        <v>253</v>
      </c>
      <c r="C308" s="68" t="s">
        <v>244</v>
      </c>
    </row>
    <row r="309" spans="1:3" x14ac:dyDescent="0.25">
      <c r="A309" s="68">
        <v>10187</v>
      </c>
      <c r="B309" s="68" t="s">
        <v>253</v>
      </c>
      <c r="C309" s="68" t="s">
        <v>244</v>
      </c>
    </row>
    <row r="310" spans="1:3" x14ac:dyDescent="0.25">
      <c r="A310" s="68">
        <v>10243</v>
      </c>
      <c r="B310" s="68" t="s">
        <v>253</v>
      </c>
      <c r="C310" s="68" t="s">
        <v>244</v>
      </c>
    </row>
    <row r="311" spans="1:3" x14ac:dyDescent="0.25">
      <c r="A311" s="68">
        <v>10254</v>
      </c>
      <c r="B311" s="68" t="s">
        <v>253</v>
      </c>
      <c r="C311" s="68" t="s">
        <v>244</v>
      </c>
    </row>
    <row r="312" spans="1:3" x14ac:dyDescent="0.25">
      <c r="A312" s="68">
        <v>10293</v>
      </c>
      <c r="B312" s="68" t="s">
        <v>253</v>
      </c>
      <c r="C312" s="68" t="s">
        <v>244</v>
      </c>
    </row>
    <row r="313" spans="1:3" x14ac:dyDescent="0.25">
      <c r="A313" s="68">
        <v>10330</v>
      </c>
      <c r="B313" s="68" t="s">
        <v>253</v>
      </c>
      <c r="C313" s="68" t="s">
        <v>244</v>
      </c>
    </row>
    <row r="314" spans="1:3" x14ac:dyDescent="0.25">
      <c r="A314" s="68">
        <v>10336</v>
      </c>
      <c r="B314" s="68" t="s">
        <v>253</v>
      </c>
      <c r="C314" s="68" t="s">
        <v>244</v>
      </c>
    </row>
    <row r="315" spans="1:3" x14ac:dyDescent="0.25">
      <c r="A315" s="68">
        <v>10338</v>
      </c>
      <c r="B315" s="68" t="s">
        <v>253</v>
      </c>
      <c r="C315" s="68" t="s">
        <v>244</v>
      </c>
    </row>
    <row r="316" spans="1:3" x14ac:dyDescent="0.25">
      <c r="A316" s="68">
        <v>10341</v>
      </c>
      <c r="B316" s="68" t="s">
        <v>253</v>
      </c>
      <c r="C316" s="68" t="s">
        <v>244</v>
      </c>
    </row>
    <row r="317" spans="1:3" x14ac:dyDescent="0.25">
      <c r="A317" s="68">
        <v>10342</v>
      </c>
      <c r="B317" s="68" t="s">
        <v>253</v>
      </c>
      <c r="C317" s="68" t="s">
        <v>244</v>
      </c>
    </row>
    <row r="318" spans="1:3" x14ac:dyDescent="0.25">
      <c r="A318" s="68">
        <v>10346</v>
      </c>
      <c r="B318" s="68" t="s">
        <v>253</v>
      </c>
      <c r="C318" s="68" t="s">
        <v>244</v>
      </c>
    </row>
    <row r="319" spans="1:3" x14ac:dyDescent="0.25">
      <c r="A319" s="68">
        <v>10347</v>
      </c>
      <c r="B319" s="68" t="s">
        <v>253</v>
      </c>
      <c r="C319" s="68" t="s">
        <v>244</v>
      </c>
    </row>
    <row r="320" spans="1:3" x14ac:dyDescent="0.25">
      <c r="A320" s="68">
        <v>10348</v>
      </c>
      <c r="B320" s="68" t="s">
        <v>253</v>
      </c>
      <c r="C320" s="68" t="s">
        <v>244</v>
      </c>
    </row>
    <row r="321" spans="1:3" x14ac:dyDescent="0.25">
      <c r="A321" s="68">
        <v>10355</v>
      </c>
      <c r="B321" s="68" t="s">
        <v>253</v>
      </c>
      <c r="C321" s="68" t="s">
        <v>244</v>
      </c>
    </row>
    <row r="322" spans="1:3" x14ac:dyDescent="0.25">
      <c r="A322" s="68">
        <v>10361</v>
      </c>
      <c r="B322" s="68" t="s">
        <v>253</v>
      </c>
      <c r="C322" s="68" t="s">
        <v>244</v>
      </c>
    </row>
    <row r="323" spans="1:3" x14ac:dyDescent="0.25">
      <c r="A323" s="68">
        <v>90158</v>
      </c>
      <c r="B323" s="68" t="s">
        <v>253</v>
      </c>
      <c r="C323" s="68" t="s">
        <v>244</v>
      </c>
    </row>
    <row r="324" spans="1:3" x14ac:dyDescent="0.25">
      <c r="A324" s="68">
        <v>10299</v>
      </c>
      <c r="B324" s="68" t="s">
        <v>253</v>
      </c>
      <c r="C324" s="68" t="s">
        <v>245</v>
      </c>
    </row>
    <row r="325" spans="1:3" x14ac:dyDescent="0.25">
      <c r="A325" s="68">
        <v>10343</v>
      </c>
      <c r="B325" s="68" t="s">
        <v>253</v>
      </c>
      <c r="C325" s="68" t="s">
        <v>245</v>
      </c>
    </row>
    <row r="326" spans="1:3" x14ac:dyDescent="0.25">
      <c r="A326" s="68">
        <v>10350</v>
      </c>
      <c r="B326" s="68" t="s">
        <v>253</v>
      </c>
      <c r="C326" s="68" t="s">
        <v>245</v>
      </c>
    </row>
    <row r="327" spans="1:3" x14ac:dyDescent="0.25">
      <c r="A327" s="68">
        <v>83842</v>
      </c>
      <c r="B327" s="68" t="s">
        <v>253</v>
      </c>
      <c r="C327" s="68" t="s">
        <v>245</v>
      </c>
    </row>
    <row r="328" spans="1:3" x14ac:dyDescent="0.25">
      <c r="A328" s="68">
        <v>84107</v>
      </c>
      <c r="B328" s="68" t="s">
        <v>253</v>
      </c>
      <c r="C328" s="68" t="s">
        <v>245</v>
      </c>
    </row>
    <row r="329" spans="1:3" x14ac:dyDescent="0.25">
      <c r="A329" s="68">
        <v>84108</v>
      </c>
      <c r="B329" s="68" t="s">
        <v>253</v>
      </c>
      <c r="C329" s="68" t="s">
        <v>245</v>
      </c>
    </row>
    <row r="330" spans="1:3" x14ac:dyDescent="0.25">
      <c r="A330" s="68">
        <v>84591</v>
      </c>
      <c r="B330" s="68" t="s">
        <v>253</v>
      </c>
      <c r="C330" s="68" t="s">
        <v>245</v>
      </c>
    </row>
    <row r="331" spans="1:3" x14ac:dyDescent="0.25">
      <c r="A331" s="68">
        <v>90188</v>
      </c>
      <c r="B331" s="68" t="s">
        <v>253</v>
      </c>
      <c r="C331" s="68" t="s">
        <v>245</v>
      </c>
    </row>
    <row r="332" spans="1:3" x14ac:dyDescent="0.25">
      <c r="A332" s="68">
        <v>40238</v>
      </c>
      <c r="B332" s="68" t="s">
        <v>254</v>
      </c>
      <c r="C332" s="68" t="s">
        <v>120</v>
      </c>
    </row>
    <row r="333" spans="1:3" x14ac:dyDescent="0.25">
      <c r="A333" s="68">
        <v>40713</v>
      </c>
      <c r="B333" s="68" t="s">
        <v>254</v>
      </c>
      <c r="C333" s="68" t="s">
        <v>120</v>
      </c>
    </row>
    <row r="334" spans="1:3" x14ac:dyDescent="0.25">
      <c r="A334" s="68">
        <v>40905</v>
      </c>
      <c r="B334" s="68" t="s">
        <v>254</v>
      </c>
      <c r="C334" s="68" t="s">
        <v>120</v>
      </c>
    </row>
    <row r="335" spans="1:3" x14ac:dyDescent="0.25">
      <c r="A335" s="68">
        <v>43409</v>
      </c>
      <c r="B335" s="68" t="s">
        <v>254</v>
      </c>
      <c r="C335" s="68" t="s">
        <v>120</v>
      </c>
    </row>
    <row r="336" spans="1:3" x14ac:dyDescent="0.25">
      <c r="A336" s="68">
        <v>50711</v>
      </c>
      <c r="B336" s="68" t="s">
        <v>254</v>
      </c>
      <c r="C336" s="68" t="s">
        <v>120</v>
      </c>
    </row>
    <row r="337" spans="1:3" x14ac:dyDescent="0.25">
      <c r="A337" s="68">
        <v>90407</v>
      </c>
      <c r="B337" s="68" t="s">
        <v>254</v>
      </c>
      <c r="C337" s="68" t="s">
        <v>120</v>
      </c>
    </row>
    <row r="338" spans="1:3" x14ac:dyDescent="0.25">
      <c r="A338" s="68">
        <v>30087</v>
      </c>
      <c r="B338" s="68" t="s">
        <v>251</v>
      </c>
      <c r="C338" s="68" t="s">
        <v>117</v>
      </c>
    </row>
    <row r="339" spans="1:3" x14ac:dyDescent="0.25">
      <c r="A339" s="68">
        <v>31024</v>
      </c>
      <c r="B339" s="68" t="s">
        <v>251</v>
      </c>
      <c r="C339" s="68" t="s">
        <v>117</v>
      </c>
    </row>
    <row r="340" spans="1:3" x14ac:dyDescent="0.25">
      <c r="A340" s="68">
        <v>33010</v>
      </c>
      <c r="B340" s="68" t="s">
        <v>251</v>
      </c>
      <c r="C340" s="68" t="s">
        <v>117</v>
      </c>
    </row>
    <row r="341" spans="1:3" x14ac:dyDescent="0.25">
      <c r="A341" s="68">
        <v>90300</v>
      </c>
      <c r="B341" s="68" t="s">
        <v>251</v>
      </c>
      <c r="C341" s="68" t="s">
        <v>117</v>
      </c>
    </row>
    <row r="342" spans="1:3" x14ac:dyDescent="0.25">
      <c r="A342" s="68">
        <v>10014</v>
      </c>
      <c r="B342" s="68" t="s">
        <v>253</v>
      </c>
      <c r="C342" s="68" t="s">
        <v>115</v>
      </c>
    </row>
    <row r="343" spans="1:3" x14ac:dyDescent="0.25">
      <c r="A343" s="68">
        <v>10101</v>
      </c>
      <c r="B343" s="68" t="s">
        <v>253</v>
      </c>
      <c r="C343" s="68" t="s">
        <v>115</v>
      </c>
    </row>
    <row r="344" spans="1:3" x14ac:dyDescent="0.25">
      <c r="A344" s="68">
        <v>10112</v>
      </c>
      <c r="B344" s="68" t="s">
        <v>253</v>
      </c>
      <c r="C344" s="68" t="s">
        <v>115</v>
      </c>
    </row>
    <row r="345" spans="1:3" x14ac:dyDescent="0.25">
      <c r="A345" s="68">
        <v>10284</v>
      </c>
      <c r="B345" s="68" t="s">
        <v>253</v>
      </c>
      <c r="C345" s="68" t="s">
        <v>115</v>
      </c>
    </row>
    <row r="346" spans="1:3" x14ac:dyDescent="0.25">
      <c r="A346" s="68">
        <v>10682</v>
      </c>
      <c r="B346" s="68" t="s">
        <v>253</v>
      </c>
      <c r="C346" s="68" t="s">
        <v>115</v>
      </c>
    </row>
    <row r="347" spans="1:3" x14ac:dyDescent="0.25">
      <c r="A347" s="68">
        <v>90167</v>
      </c>
      <c r="B347" s="68" t="s">
        <v>253</v>
      </c>
      <c r="C347" s="68" t="s">
        <v>115</v>
      </c>
    </row>
    <row r="348" spans="1:3" x14ac:dyDescent="0.25">
      <c r="A348" s="68">
        <v>20203</v>
      </c>
      <c r="B348" s="68" t="s">
        <v>256</v>
      </c>
      <c r="C348" s="68" t="s">
        <v>113</v>
      </c>
    </row>
    <row r="349" spans="1:3" x14ac:dyDescent="0.25">
      <c r="A349" s="68">
        <v>20259</v>
      </c>
      <c r="B349" s="68" t="s">
        <v>256</v>
      </c>
      <c r="C349" s="68" t="s">
        <v>113</v>
      </c>
    </row>
    <row r="350" spans="1:3" x14ac:dyDescent="0.25">
      <c r="A350" s="68">
        <v>20519</v>
      </c>
      <c r="B350" s="68" t="s">
        <v>256</v>
      </c>
      <c r="C350" s="68" t="s">
        <v>113</v>
      </c>
    </row>
    <row r="351" spans="1:3" x14ac:dyDescent="0.25">
      <c r="A351" s="68">
        <v>20535</v>
      </c>
      <c r="B351" s="68" t="s">
        <v>256</v>
      </c>
      <c r="C351" s="68" t="s">
        <v>113</v>
      </c>
    </row>
    <row r="352" spans="1:3" x14ac:dyDescent="0.25">
      <c r="A352" s="68">
        <v>90328</v>
      </c>
      <c r="B352" s="68" t="s">
        <v>256</v>
      </c>
      <c r="C352" s="68" t="s">
        <v>113</v>
      </c>
    </row>
    <row r="353" spans="1:3" x14ac:dyDescent="0.25">
      <c r="A353" s="68">
        <v>40223</v>
      </c>
      <c r="B353" s="68" t="s">
        <v>250</v>
      </c>
      <c r="C353" s="68" t="s">
        <v>111</v>
      </c>
    </row>
    <row r="354" spans="1:3" x14ac:dyDescent="0.25">
      <c r="A354" s="68">
        <v>41470</v>
      </c>
      <c r="B354" s="68" t="s">
        <v>250</v>
      </c>
      <c r="C354" s="68" t="s">
        <v>111</v>
      </c>
    </row>
    <row r="355" spans="1:3" x14ac:dyDescent="0.25">
      <c r="A355" s="68">
        <v>41471</v>
      </c>
      <c r="B355" s="68" t="s">
        <v>250</v>
      </c>
      <c r="C355" s="68" t="s">
        <v>111</v>
      </c>
    </row>
    <row r="356" spans="1:3" x14ac:dyDescent="0.25">
      <c r="A356" s="68">
        <v>41472</v>
      </c>
      <c r="B356" s="68" t="s">
        <v>250</v>
      </c>
      <c r="C356" s="68" t="s">
        <v>111</v>
      </c>
    </row>
    <row r="357" spans="1:3" x14ac:dyDescent="0.25">
      <c r="A357" s="68">
        <v>50652</v>
      </c>
      <c r="B357" s="68" t="s">
        <v>250</v>
      </c>
      <c r="C357" s="68" t="s">
        <v>111</v>
      </c>
    </row>
    <row r="358" spans="1:3" x14ac:dyDescent="0.25">
      <c r="A358" s="68">
        <v>57705</v>
      </c>
      <c r="B358" s="68" t="s">
        <v>250</v>
      </c>
      <c r="C358" s="68" t="s">
        <v>111</v>
      </c>
    </row>
    <row r="359" spans="1:3" x14ac:dyDescent="0.25">
      <c r="A359" s="68">
        <v>71313</v>
      </c>
      <c r="B359" s="68" t="s">
        <v>250</v>
      </c>
      <c r="C359" s="68" t="s">
        <v>111</v>
      </c>
    </row>
    <row r="360" spans="1:3" x14ac:dyDescent="0.25">
      <c r="A360" s="68">
        <v>90450</v>
      </c>
      <c r="B360" s="68" t="s">
        <v>250</v>
      </c>
      <c r="C360" s="68" t="s">
        <v>111</v>
      </c>
    </row>
    <row r="361" spans="1:3" x14ac:dyDescent="0.25">
      <c r="A361" s="68">
        <v>50730</v>
      </c>
      <c r="B361" s="68" t="s">
        <v>251</v>
      </c>
      <c r="C361" s="68" t="s">
        <v>109</v>
      </c>
    </row>
    <row r="362" spans="1:3" x14ac:dyDescent="0.25">
      <c r="A362" s="68">
        <v>50731</v>
      </c>
      <c r="B362" s="68" t="s">
        <v>251</v>
      </c>
      <c r="C362" s="68" t="s">
        <v>109</v>
      </c>
    </row>
    <row r="363" spans="1:3" x14ac:dyDescent="0.25">
      <c r="A363" s="68">
        <v>50732</v>
      </c>
      <c r="B363" s="68" t="s">
        <v>251</v>
      </c>
      <c r="C363" s="68" t="s">
        <v>109</v>
      </c>
    </row>
    <row r="364" spans="1:3" x14ac:dyDescent="0.25">
      <c r="A364" s="68">
        <v>90414</v>
      </c>
      <c r="B364" s="68" t="s">
        <v>251</v>
      </c>
      <c r="C364" s="68" t="s">
        <v>109</v>
      </c>
    </row>
    <row r="365" spans="1:3" x14ac:dyDescent="0.25">
      <c r="A365" s="68">
        <v>30042</v>
      </c>
      <c r="B365" s="68" t="s">
        <v>252</v>
      </c>
      <c r="C365" s="68" t="s">
        <v>107</v>
      </c>
    </row>
    <row r="366" spans="1:3" x14ac:dyDescent="0.25">
      <c r="A366" s="68">
        <v>30131</v>
      </c>
      <c r="B366" s="68" t="s">
        <v>252</v>
      </c>
      <c r="C366" s="68" t="s">
        <v>107</v>
      </c>
    </row>
    <row r="367" spans="1:3" x14ac:dyDescent="0.25">
      <c r="A367" s="68">
        <v>30211</v>
      </c>
      <c r="B367" s="68" t="s">
        <v>252</v>
      </c>
      <c r="C367" s="68" t="s">
        <v>107</v>
      </c>
    </row>
    <row r="368" spans="1:3" x14ac:dyDescent="0.25">
      <c r="A368" s="68">
        <v>30415</v>
      </c>
      <c r="B368" s="68" t="s">
        <v>252</v>
      </c>
      <c r="C368" s="68" t="s">
        <v>107</v>
      </c>
    </row>
    <row r="369" spans="1:3" x14ac:dyDescent="0.25">
      <c r="A369" s="68">
        <v>30475</v>
      </c>
      <c r="B369" s="68" t="s">
        <v>252</v>
      </c>
      <c r="C369" s="68" t="s">
        <v>107</v>
      </c>
    </row>
    <row r="370" spans="1:3" x14ac:dyDescent="0.25">
      <c r="A370" s="68">
        <v>30480</v>
      </c>
      <c r="B370" s="68" t="s">
        <v>252</v>
      </c>
      <c r="C370" s="68" t="s">
        <v>107</v>
      </c>
    </row>
    <row r="371" spans="1:3" x14ac:dyDescent="0.25">
      <c r="A371" s="68">
        <v>30492</v>
      </c>
      <c r="B371" s="68" t="s">
        <v>252</v>
      </c>
      <c r="C371" s="68" t="s">
        <v>107</v>
      </c>
    </row>
    <row r="372" spans="1:3" x14ac:dyDescent="0.25">
      <c r="A372" s="68">
        <v>30684</v>
      </c>
      <c r="B372" s="68" t="s">
        <v>252</v>
      </c>
      <c r="C372" s="68" t="s">
        <v>107</v>
      </c>
    </row>
    <row r="373" spans="1:3" x14ac:dyDescent="0.25">
      <c r="A373" s="68">
        <v>30718</v>
      </c>
      <c r="B373" s="68" t="s">
        <v>252</v>
      </c>
      <c r="C373" s="68" t="s">
        <v>107</v>
      </c>
    </row>
    <row r="374" spans="1:3" x14ac:dyDescent="0.25">
      <c r="A374" s="68">
        <v>31028</v>
      </c>
      <c r="B374" s="68" t="s">
        <v>252</v>
      </c>
      <c r="C374" s="68" t="s">
        <v>107</v>
      </c>
    </row>
    <row r="375" spans="1:3" x14ac:dyDescent="0.25">
      <c r="A375" s="68">
        <v>33000</v>
      </c>
      <c r="B375" s="68" t="s">
        <v>252</v>
      </c>
      <c r="C375" s="68" t="s">
        <v>107</v>
      </c>
    </row>
    <row r="376" spans="1:3" x14ac:dyDescent="0.25">
      <c r="A376" s="68">
        <v>33012</v>
      </c>
      <c r="B376" s="68" t="s">
        <v>252</v>
      </c>
      <c r="C376" s="68" t="s">
        <v>107</v>
      </c>
    </row>
    <row r="377" spans="1:3" x14ac:dyDescent="0.25">
      <c r="A377" s="68">
        <v>33022</v>
      </c>
      <c r="B377" s="68" t="s">
        <v>252</v>
      </c>
      <c r="C377" s="68" t="s">
        <v>107</v>
      </c>
    </row>
    <row r="378" spans="1:3" x14ac:dyDescent="0.25">
      <c r="A378" s="68">
        <v>90308</v>
      </c>
      <c r="B378" s="68" t="s">
        <v>252</v>
      </c>
      <c r="C378" s="68" t="s">
        <v>107</v>
      </c>
    </row>
    <row r="379" spans="1:3" x14ac:dyDescent="0.25">
      <c r="A379" s="68">
        <v>70022</v>
      </c>
      <c r="B379" s="68" t="s">
        <v>255</v>
      </c>
      <c r="C379" s="68" t="s">
        <v>105</v>
      </c>
    </row>
    <row r="380" spans="1:3" x14ac:dyDescent="0.25">
      <c r="A380" s="68">
        <v>71006</v>
      </c>
      <c r="B380" s="68" t="s">
        <v>255</v>
      </c>
      <c r="C380" s="68" t="s">
        <v>105</v>
      </c>
    </row>
    <row r="381" spans="1:3" x14ac:dyDescent="0.25">
      <c r="A381" s="68">
        <v>71007</v>
      </c>
      <c r="B381" s="68" t="s">
        <v>255</v>
      </c>
      <c r="C381" s="68" t="s">
        <v>105</v>
      </c>
    </row>
    <row r="382" spans="1:3" x14ac:dyDescent="0.25">
      <c r="A382" s="68">
        <v>71113</v>
      </c>
      <c r="B382" s="68" t="s">
        <v>255</v>
      </c>
      <c r="C382" s="68" t="s">
        <v>105</v>
      </c>
    </row>
    <row r="383" spans="1:3" x14ac:dyDescent="0.25">
      <c r="A383" s="68">
        <v>71123</v>
      </c>
      <c r="B383" s="68" t="s">
        <v>255</v>
      </c>
      <c r="C383" s="68" t="s">
        <v>105</v>
      </c>
    </row>
    <row r="384" spans="1:3" x14ac:dyDescent="0.25">
      <c r="A384" s="68">
        <v>72106</v>
      </c>
      <c r="B384" s="68" t="s">
        <v>255</v>
      </c>
      <c r="C384" s="68" t="s">
        <v>105</v>
      </c>
    </row>
    <row r="385" spans="1:3" x14ac:dyDescent="0.25">
      <c r="A385" s="68">
        <v>72109</v>
      </c>
      <c r="B385" s="68" t="s">
        <v>255</v>
      </c>
      <c r="C385" s="68" t="s">
        <v>105</v>
      </c>
    </row>
    <row r="386" spans="1:3" x14ac:dyDescent="0.25">
      <c r="A386" s="68">
        <v>72115</v>
      </c>
      <c r="B386" s="68" t="s">
        <v>255</v>
      </c>
      <c r="C386" s="68" t="s">
        <v>105</v>
      </c>
    </row>
    <row r="387" spans="1:3" x14ac:dyDescent="0.25">
      <c r="A387" s="68">
        <v>72202</v>
      </c>
      <c r="B387" s="68" t="s">
        <v>255</v>
      </c>
      <c r="C387" s="68" t="s">
        <v>105</v>
      </c>
    </row>
    <row r="388" spans="1:3" x14ac:dyDescent="0.25">
      <c r="A388" s="68">
        <v>72235</v>
      </c>
      <c r="B388" s="68" t="s">
        <v>255</v>
      </c>
      <c r="C388" s="68" t="s">
        <v>105</v>
      </c>
    </row>
    <row r="389" spans="1:3" x14ac:dyDescent="0.25">
      <c r="A389" s="68">
        <v>90658</v>
      </c>
      <c r="B389" s="68" t="s">
        <v>255</v>
      </c>
      <c r="C389" s="68" t="s">
        <v>105</v>
      </c>
    </row>
    <row r="390" spans="1:3" x14ac:dyDescent="0.25">
      <c r="A390" s="68">
        <v>30020</v>
      </c>
      <c r="B390" s="68" t="s">
        <v>252</v>
      </c>
      <c r="C390" s="68" t="s">
        <v>103</v>
      </c>
    </row>
    <row r="391" spans="1:3" x14ac:dyDescent="0.25">
      <c r="A391" s="68">
        <v>30033</v>
      </c>
      <c r="B391" s="68" t="s">
        <v>252</v>
      </c>
      <c r="C391" s="68" t="s">
        <v>103</v>
      </c>
    </row>
    <row r="392" spans="1:3" x14ac:dyDescent="0.25">
      <c r="A392" s="68">
        <v>30112</v>
      </c>
      <c r="B392" s="68" t="s">
        <v>252</v>
      </c>
      <c r="C392" s="68" t="s">
        <v>103</v>
      </c>
    </row>
    <row r="393" spans="1:3" x14ac:dyDescent="0.25">
      <c r="A393" s="68">
        <v>30309</v>
      </c>
      <c r="B393" s="68" t="s">
        <v>252</v>
      </c>
      <c r="C393" s="68" t="s">
        <v>103</v>
      </c>
    </row>
    <row r="394" spans="1:3" x14ac:dyDescent="0.25">
      <c r="A394" s="68">
        <v>30498</v>
      </c>
      <c r="B394" s="68" t="s">
        <v>252</v>
      </c>
      <c r="C394" s="68" t="s">
        <v>103</v>
      </c>
    </row>
    <row r="395" spans="1:3" x14ac:dyDescent="0.25">
      <c r="A395" s="68">
        <v>30993</v>
      </c>
      <c r="B395" s="68" t="s">
        <v>252</v>
      </c>
      <c r="C395" s="68" t="s">
        <v>103</v>
      </c>
    </row>
    <row r="396" spans="1:3" x14ac:dyDescent="0.25">
      <c r="A396" s="68">
        <v>31008</v>
      </c>
      <c r="B396" s="68" t="s">
        <v>252</v>
      </c>
      <c r="C396" s="68" t="s">
        <v>103</v>
      </c>
    </row>
    <row r="397" spans="1:3" x14ac:dyDescent="0.25">
      <c r="A397" s="68">
        <v>31015</v>
      </c>
      <c r="B397" s="68" t="s">
        <v>252</v>
      </c>
      <c r="C397" s="68" t="s">
        <v>103</v>
      </c>
    </row>
    <row r="398" spans="1:3" x14ac:dyDescent="0.25">
      <c r="A398" s="68">
        <v>31018</v>
      </c>
      <c r="B398" s="68" t="s">
        <v>252</v>
      </c>
      <c r="C398" s="68" t="s">
        <v>103</v>
      </c>
    </row>
    <row r="399" spans="1:3" x14ac:dyDescent="0.25">
      <c r="A399" s="68">
        <v>31032</v>
      </c>
      <c r="B399" s="68" t="s">
        <v>252</v>
      </c>
      <c r="C399" s="68" t="s">
        <v>103</v>
      </c>
    </row>
    <row r="400" spans="1:3" x14ac:dyDescent="0.25">
      <c r="A400" s="68">
        <v>90305</v>
      </c>
      <c r="B400" s="68" t="s">
        <v>252</v>
      </c>
      <c r="C400" s="68" t="s">
        <v>103</v>
      </c>
    </row>
    <row r="401" spans="1:3" x14ac:dyDescent="0.25">
      <c r="A401" s="68">
        <v>30010</v>
      </c>
      <c r="B401" s="68" t="s">
        <v>251</v>
      </c>
      <c r="C401" s="68" t="s">
        <v>99</v>
      </c>
    </row>
    <row r="402" spans="1:3" x14ac:dyDescent="0.25">
      <c r="A402" s="68">
        <v>30071</v>
      </c>
      <c r="B402" s="68" t="s">
        <v>251</v>
      </c>
      <c r="C402" s="68" t="s">
        <v>99</v>
      </c>
    </row>
    <row r="403" spans="1:3" x14ac:dyDescent="0.25">
      <c r="A403" s="68">
        <v>30652</v>
      </c>
      <c r="B403" s="68" t="s">
        <v>251</v>
      </c>
      <c r="C403" s="68" t="s">
        <v>99</v>
      </c>
    </row>
    <row r="404" spans="1:3" x14ac:dyDescent="0.25">
      <c r="A404" s="68">
        <v>31005</v>
      </c>
      <c r="B404" s="68" t="s">
        <v>251</v>
      </c>
      <c r="C404" s="68" t="s">
        <v>99</v>
      </c>
    </row>
    <row r="405" spans="1:3" x14ac:dyDescent="0.25">
      <c r="A405" s="68">
        <v>31014</v>
      </c>
      <c r="B405" s="68" t="s">
        <v>251</v>
      </c>
      <c r="C405" s="68" t="s">
        <v>99</v>
      </c>
    </row>
    <row r="406" spans="1:3" x14ac:dyDescent="0.25">
      <c r="A406" s="68">
        <v>90278</v>
      </c>
      <c r="B406" s="68" t="s">
        <v>251</v>
      </c>
      <c r="C406" s="68" t="s">
        <v>99</v>
      </c>
    </row>
    <row r="407" spans="1:3" x14ac:dyDescent="0.25">
      <c r="A407" s="68">
        <v>40244</v>
      </c>
      <c r="B407" s="68" t="s">
        <v>254</v>
      </c>
      <c r="C407" s="68" t="s">
        <v>97</v>
      </c>
    </row>
    <row r="408" spans="1:3" x14ac:dyDescent="0.25">
      <c r="A408" s="68">
        <v>40257</v>
      </c>
      <c r="B408" s="68" t="s">
        <v>254</v>
      </c>
      <c r="C408" s="68" t="s">
        <v>97</v>
      </c>
    </row>
    <row r="409" spans="1:3" x14ac:dyDescent="0.25">
      <c r="A409" s="68">
        <v>90466</v>
      </c>
      <c r="B409" s="68" t="s">
        <v>254</v>
      </c>
      <c r="C409" s="68" t="s">
        <v>97</v>
      </c>
    </row>
    <row r="410" spans="1:3" x14ac:dyDescent="0.25">
      <c r="A410" s="68">
        <v>40005</v>
      </c>
      <c r="B410" s="68" t="s">
        <v>250</v>
      </c>
      <c r="C410" s="68" t="s">
        <v>95</v>
      </c>
    </row>
    <row r="411" spans="1:3" x14ac:dyDescent="0.25">
      <c r="A411" s="68">
        <v>40032</v>
      </c>
      <c r="B411" s="68" t="s">
        <v>250</v>
      </c>
      <c r="C411" s="68" t="s">
        <v>95</v>
      </c>
    </row>
    <row r="412" spans="1:3" x14ac:dyDescent="0.25">
      <c r="A412" s="68">
        <v>40296</v>
      </c>
      <c r="B412" s="68" t="s">
        <v>250</v>
      </c>
      <c r="C412" s="68" t="s">
        <v>95</v>
      </c>
    </row>
    <row r="413" spans="1:3" x14ac:dyDescent="0.25">
      <c r="A413" s="68">
        <v>40714</v>
      </c>
      <c r="B413" s="68" t="s">
        <v>250</v>
      </c>
      <c r="C413" s="68" t="s">
        <v>95</v>
      </c>
    </row>
    <row r="414" spans="1:3" x14ac:dyDescent="0.25">
      <c r="A414" s="68">
        <v>40944</v>
      </c>
      <c r="B414" s="68" t="s">
        <v>250</v>
      </c>
      <c r="C414" s="68" t="s">
        <v>95</v>
      </c>
    </row>
    <row r="415" spans="1:3" x14ac:dyDescent="0.25">
      <c r="A415" s="68">
        <v>41110</v>
      </c>
      <c r="B415" s="68" t="s">
        <v>250</v>
      </c>
      <c r="C415" s="68" t="s">
        <v>95</v>
      </c>
    </row>
    <row r="416" spans="1:3" x14ac:dyDescent="0.25">
      <c r="A416" s="68">
        <v>41416</v>
      </c>
      <c r="B416" s="68" t="s">
        <v>250</v>
      </c>
      <c r="C416" s="68" t="s">
        <v>95</v>
      </c>
    </row>
    <row r="417" spans="1:3" x14ac:dyDescent="0.25">
      <c r="A417" s="68">
        <v>41424</v>
      </c>
      <c r="B417" s="68" t="s">
        <v>250</v>
      </c>
      <c r="C417" s="68" t="s">
        <v>95</v>
      </c>
    </row>
    <row r="418" spans="1:3" x14ac:dyDescent="0.25">
      <c r="A418" s="68">
        <v>41510</v>
      </c>
      <c r="B418" s="68" t="s">
        <v>250</v>
      </c>
      <c r="C418" s="68" t="s">
        <v>95</v>
      </c>
    </row>
    <row r="419" spans="1:3" x14ac:dyDescent="0.25">
      <c r="A419" s="68">
        <v>41700</v>
      </c>
      <c r="B419" s="68" t="s">
        <v>250</v>
      </c>
      <c r="C419" s="68" t="s">
        <v>95</v>
      </c>
    </row>
    <row r="420" spans="1:3" x14ac:dyDescent="0.25">
      <c r="A420" s="68">
        <v>41701</v>
      </c>
      <c r="B420" s="68" t="s">
        <v>250</v>
      </c>
      <c r="C420" s="68" t="s">
        <v>95</v>
      </c>
    </row>
    <row r="421" spans="1:3" x14ac:dyDescent="0.25">
      <c r="A421" s="68">
        <v>41704</v>
      </c>
      <c r="B421" s="68" t="s">
        <v>250</v>
      </c>
      <c r="C421" s="68" t="s">
        <v>95</v>
      </c>
    </row>
    <row r="422" spans="1:3" x14ac:dyDescent="0.25">
      <c r="A422" s="68">
        <v>50130</v>
      </c>
      <c r="B422" s="68" t="s">
        <v>250</v>
      </c>
      <c r="C422" s="68" t="s">
        <v>95</v>
      </c>
    </row>
    <row r="423" spans="1:3" x14ac:dyDescent="0.25">
      <c r="A423" s="68">
        <v>50604</v>
      </c>
      <c r="B423" s="68" t="s">
        <v>250</v>
      </c>
      <c r="C423" s="68" t="s">
        <v>95</v>
      </c>
    </row>
    <row r="424" spans="1:3" x14ac:dyDescent="0.25">
      <c r="A424" s="68">
        <v>90471</v>
      </c>
      <c r="B424" s="68" t="s">
        <v>250</v>
      </c>
      <c r="C424" s="68" t="s">
        <v>95</v>
      </c>
    </row>
    <row r="425" spans="1:3" x14ac:dyDescent="0.25">
      <c r="A425" s="68">
        <v>40085</v>
      </c>
      <c r="B425" s="68" t="s">
        <v>254</v>
      </c>
      <c r="C425" s="68" t="s">
        <v>93</v>
      </c>
    </row>
    <row r="426" spans="1:3" x14ac:dyDescent="0.25">
      <c r="A426" s="68">
        <v>40226</v>
      </c>
      <c r="B426" s="68" t="s">
        <v>254</v>
      </c>
      <c r="C426" s="68" t="s">
        <v>93</v>
      </c>
    </row>
    <row r="427" spans="1:3" x14ac:dyDescent="0.25">
      <c r="A427" s="68">
        <v>40604</v>
      </c>
      <c r="B427" s="68" t="s">
        <v>254</v>
      </c>
      <c r="C427" s="68" t="s">
        <v>93</v>
      </c>
    </row>
    <row r="428" spans="1:3" x14ac:dyDescent="0.25">
      <c r="A428" s="68">
        <v>40614</v>
      </c>
      <c r="B428" s="68" t="s">
        <v>254</v>
      </c>
      <c r="C428" s="68" t="s">
        <v>93</v>
      </c>
    </row>
    <row r="429" spans="1:3" x14ac:dyDescent="0.25">
      <c r="A429" s="68">
        <v>50661</v>
      </c>
      <c r="B429" s="68" t="s">
        <v>254</v>
      </c>
      <c r="C429" s="68" t="s">
        <v>93</v>
      </c>
    </row>
    <row r="430" spans="1:3" x14ac:dyDescent="0.25">
      <c r="A430" s="68">
        <v>50663</v>
      </c>
      <c r="B430" s="68" t="s">
        <v>254</v>
      </c>
      <c r="C430" s="68" t="s">
        <v>93</v>
      </c>
    </row>
    <row r="431" spans="1:3" x14ac:dyDescent="0.25">
      <c r="A431" s="68">
        <v>51016</v>
      </c>
      <c r="B431" s="68" t="s">
        <v>254</v>
      </c>
      <c r="C431" s="68" t="s">
        <v>93</v>
      </c>
    </row>
    <row r="432" spans="1:3" x14ac:dyDescent="0.25">
      <c r="A432" s="68">
        <v>51017</v>
      </c>
      <c r="B432" s="68" t="s">
        <v>254</v>
      </c>
      <c r="C432" s="68" t="s">
        <v>93</v>
      </c>
    </row>
    <row r="433" spans="1:3" x14ac:dyDescent="0.25">
      <c r="A433" s="68">
        <v>65608</v>
      </c>
      <c r="B433" s="68" t="s">
        <v>254</v>
      </c>
      <c r="C433" s="68" t="s">
        <v>93</v>
      </c>
    </row>
    <row r="434" spans="1:3" x14ac:dyDescent="0.25">
      <c r="A434" s="68">
        <v>70014</v>
      </c>
      <c r="B434" s="68" t="s">
        <v>254</v>
      </c>
      <c r="C434" s="68" t="s">
        <v>93</v>
      </c>
    </row>
    <row r="435" spans="1:3" x14ac:dyDescent="0.25">
      <c r="A435" s="68">
        <v>73103</v>
      </c>
      <c r="B435" s="68" t="s">
        <v>254</v>
      </c>
      <c r="C435" s="68" t="s">
        <v>93</v>
      </c>
    </row>
    <row r="436" spans="1:3" x14ac:dyDescent="0.25">
      <c r="A436" s="68">
        <v>76321</v>
      </c>
      <c r="B436" s="68" t="s">
        <v>254</v>
      </c>
      <c r="C436" s="68" t="s">
        <v>93</v>
      </c>
    </row>
    <row r="437" spans="1:3" x14ac:dyDescent="0.25">
      <c r="A437" s="68">
        <v>77104</v>
      </c>
      <c r="B437" s="68" t="s">
        <v>254</v>
      </c>
      <c r="C437" s="68" t="s">
        <v>93</v>
      </c>
    </row>
    <row r="438" spans="1:3" x14ac:dyDescent="0.25">
      <c r="A438" s="68">
        <v>77110</v>
      </c>
      <c r="B438" s="68" t="s">
        <v>254</v>
      </c>
      <c r="C438" s="68" t="s">
        <v>93</v>
      </c>
    </row>
    <row r="439" spans="1:3" x14ac:dyDescent="0.25">
      <c r="A439" s="68">
        <v>77111</v>
      </c>
      <c r="B439" s="68" t="s">
        <v>254</v>
      </c>
      <c r="C439" s="68" t="s">
        <v>93</v>
      </c>
    </row>
    <row r="440" spans="1:3" x14ac:dyDescent="0.25">
      <c r="A440" s="68">
        <v>90464</v>
      </c>
      <c r="B440" s="68" t="s">
        <v>254</v>
      </c>
      <c r="C440" s="68" t="s">
        <v>93</v>
      </c>
    </row>
    <row r="441" spans="1:3" x14ac:dyDescent="0.25">
      <c r="A441" s="68">
        <v>10028</v>
      </c>
      <c r="B441" s="68" t="s">
        <v>253</v>
      </c>
      <c r="C441" s="68" t="s">
        <v>91</v>
      </c>
    </row>
    <row r="442" spans="1:3" x14ac:dyDescent="0.25">
      <c r="A442" s="68">
        <v>10053</v>
      </c>
      <c r="B442" s="68" t="s">
        <v>253</v>
      </c>
      <c r="C442" s="68" t="s">
        <v>91</v>
      </c>
    </row>
    <row r="443" spans="1:3" x14ac:dyDescent="0.25">
      <c r="A443" s="68">
        <v>10059</v>
      </c>
      <c r="B443" s="68" t="s">
        <v>253</v>
      </c>
      <c r="C443" s="68" t="s">
        <v>91</v>
      </c>
    </row>
    <row r="444" spans="1:3" x14ac:dyDescent="0.25">
      <c r="A444" s="68">
        <v>10087</v>
      </c>
      <c r="B444" s="68" t="s">
        <v>253</v>
      </c>
      <c r="C444" s="68" t="s">
        <v>91</v>
      </c>
    </row>
    <row r="445" spans="1:3" x14ac:dyDescent="0.25">
      <c r="A445" s="68">
        <v>10157</v>
      </c>
      <c r="B445" s="68" t="s">
        <v>253</v>
      </c>
      <c r="C445" s="68" t="s">
        <v>91</v>
      </c>
    </row>
    <row r="446" spans="1:3" x14ac:dyDescent="0.25">
      <c r="A446" s="68">
        <v>10180</v>
      </c>
      <c r="B446" s="68" t="s">
        <v>253</v>
      </c>
      <c r="C446" s="68" t="s">
        <v>91</v>
      </c>
    </row>
    <row r="447" spans="1:3" x14ac:dyDescent="0.25">
      <c r="A447" s="68">
        <v>10235</v>
      </c>
      <c r="B447" s="68" t="s">
        <v>253</v>
      </c>
      <c r="C447" s="68" t="s">
        <v>91</v>
      </c>
    </row>
    <row r="448" spans="1:3" x14ac:dyDescent="0.25">
      <c r="A448" s="68">
        <v>10259</v>
      </c>
      <c r="B448" s="68" t="s">
        <v>253</v>
      </c>
      <c r="C448" s="68" t="s">
        <v>91</v>
      </c>
    </row>
    <row r="449" spans="1:3" x14ac:dyDescent="0.25">
      <c r="A449" s="68">
        <v>10266</v>
      </c>
      <c r="B449" s="68" t="s">
        <v>253</v>
      </c>
      <c r="C449" s="68" t="s">
        <v>91</v>
      </c>
    </row>
    <row r="450" spans="1:3" x14ac:dyDescent="0.25">
      <c r="A450" s="68">
        <v>10294</v>
      </c>
      <c r="B450" s="68" t="s">
        <v>253</v>
      </c>
      <c r="C450" s="68" t="s">
        <v>91</v>
      </c>
    </row>
    <row r="451" spans="1:3" x14ac:dyDescent="0.25">
      <c r="A451" s="68">
        <v>10301</v>
      </c>
      <c r="B451" s="68" t="s">
        <v>253</v>
      </c>
      <c r="C451" s="68" t="s">
        <v>91</v>
      </c>
    </row>
    <row r="452" spans="1:3" x14ac:dyDescent="0.25">
      <c r="A452" s="68">
        <v>10317</v>
      </c>
      <c r="B452" s="68" t="s">
        <v>253</v>
      </c>
      <c r="C452" s="68" t="s">
        <v>91</v>
      </c>
    </row>
    <row r="453" spans="1:3" x14ac:dyDescent="0.25">
      <c r="A453" s="68">
        <v>10319</v>
      </c>
      <c r="B453" s="68" t="s">
        <v>253</v>
      </c>
      <c r="C453" s="68" t="s">
        <v>91</v>
      </c>
    </row>
    <row r="454" spans="1:3" x14ac:dyDescent="0.25">
      <c r="A454" s="68">
        <v>10339</v>
      </c>
      <c r="B454" s="68" t="s">
        <v>253</v>
      </c>
      <c r="C454" s="68" t="s">
        <v>91</v>
      </c>
    </row>
    <row r="455" spans="1:3" x14ac:dyDescent="0.25">
      <c r="A455" s="68">
        <v>10351</v>
      </c>
      <c r="B455" s="68" t="s">
        <v>253</v>
      </c>
      <c r="C455" s="68" t="s">
        <v>91</v>
      </c>
    </row>
    <row r="456" spans="1:3" x14ac:dyDescent="0.25">
      <c r="A456" s="68">
        <v>10352</v>
      </c>
      <c r="B456" s="68" t="s">
        <v>253</v>
      </c>
      <c r="C456" s="68" t="s">
        <v>91</v>
      </c>
    </row>
    <row r="457" spans="1:3" x14ac:dyDescent="0.25">
      <c r="A457" s="68">
        <v>13631</v>
      </c>
      <c r="B457" s="68" t="s">
        <v>253</v>
      </c>
      <c r="C457" s="68" t="s">
        <v>91</v>
      </c>
    </row>
    <row r="458" spans="1:3" x14ac:dyDescent="0.25">
      <c r="A458" s="68">
        <v>83840</v>
      </c>
      <c r="B458" s="68" t="s">
        <v>253</v>
      </c>
      <c r="C458" s="68" t="s">
        <v>91</v>
      </c>
    </row>
    <row r="459" spans="1:3" x14ac:dyDescent="0.25">
      <c r="A459" s="68">
        <v>90112</v>
      </c>
      <c r="B459" s="68" t="s">
        <v>253</v>
      </c>
      <c r="C459" s="68" t="s">
        <v>91</v>
      </c>
    </row>
    <row r="460" spans="1:3" x14ac:dyDescent="0.25">
      <c r="A460" s="68">
        <v>40702</v>
      </c>
      <c r="B460" s="68" t="s">
        <v>254</v>
      </c>
      <c r="C460" s="68" t="s">
        <v>89</v>
      </c>
    </row>
    <row r="461" spans="1:3" x14ac:dyDescent="0.25">
      <c r="A461" s="68">
        <v>41205</v>
      </c>
      <c r="B461" s="68" t="s">
        <v>254</v>
      </c>
      <c r="C461" s="68" t="s">
        <v>89</v>
      </c>
    </row>
    <row r="462" spans="1:3" x14ac:dyDescent="0.25">
      <c r="A462" s="68">
        <v>44224</v>
      </c>
      <c r="B462" s="68" t="s">
        <v>254</v>
      </c>
      <c r="C462" s="68" t="s">
        <v>89</v>
      </c>
    </row>
    <row r="463" spans="1:3" x14ac:dyDescent="0.25">
      <c r="A463" s="68">
        <v>50725</v>
      </c>
      <c r="B463" s="68" t="s">
        <v>254</v>
      </c>
      <c r="C463" s="68" t="s">
        <v>89</v>
      </c>
    </row>
    <row r="464" spans="1:3" x14ac:dyDescent="0.25">
      <c r="A464" s="68">
        <v>65693</v>
      </c>
      <c r="B464" s="68" t="s">
        <v>254</v>
      </c>
      <c r="C464" s="68" t="s">
        <v>89</v>
      </c>
    </row>
    <row r="465" spans="1:3" x14ac:dyDescent="0.25">
      <c r="A465" s="68">
        <v>90491</v>
      </c>
      <c r="B465" s="68" t="s">
        <v>254</v>
      </c>
      <c r="C465" s="68" t="s">
        <v>89</v>
      </c>
    </row>
    <row r="466" spans="1:3" x14ac:dyDescent="0.25">
      <c r="A466" s="68">
        <v>46114</v>
      </c>
      <c r="B466" s="68" t="s">
        <v>254</v>
      </c>
      <c r="C466" s="68" t="s">
        <v>87</v>
      </c>
    </row>
    <row r="467" spans="1:3" x14ac:dyDescent="0.25">
      <c r="A467" s="68">
        <v>46141</v>
      </c>
      <c r="B467" s="68" t="s">
        <v>254</v>
      </c>
      <c r="C467" s="68" t="s">
        <v>87</v>
      </c>
    </row>
    <row r="468" spans="1:3" x14ac:dyDescent="0.25">
      <c r="A468" s="68">
        <v>46411</v>
      </c>
      <c r="B468" s="68" t="s">
        <v>254</v>
      </c>
      <c r="C468" s="68" t="s">
        <v>87</v>
      </c>
    </row>
    <row r="469" spans="1:3" x14ac:dyDescent="0.25">
      <c r="A469" s="68">
        <v>90413</v>
      </c>
      <c r="B469" s="68" t="s">
        <v>254</v>
      </c>
      <c r="C469" s="68" t="s">
        <v>87</v>
      </c>
    </row>
    <row r="470" spans="1:3" x14ac:dyDescent="0.25">
      <c r="A470" s="68">
        <v>20713</v>
      </c>
      <c r="B470" s="68" t="s">
        <v>256</v>
      </c>
      <c r="C470" s="68" t="s">
        <v>85</v>
      </c>
    </row>
    <row r="471" spans="1:3" x14ac:dyDescent="0.25">
      <c r="A471" s="68">
        <v>20906</v>
      </c>
      <c r="B471" s="68" t="s">
        <v>256</v>
      </c>
      <c r="C471" s="68" t="s">
        <v>85</v>
      </c>
    </row>
    <row r="472" spans="1:3" x14ac:dyDescent="0.25">
      <c r="A472" s="68">
        <v>30705</v>
      </c>
      <c r="B472" s="68" t="s">
        <v>256</v>
      </c>
      <c r="C472" s="68" t="s">
        <v>85</v>
      </c>
    </row>
    <row r="473" spans="1:3" x14ac:dyDescent="0.25">
      <c r="A473" s="68">
        <v>90264</v>
      </c>
      <c r="B473" s="68" t="s">
        <v>256</v>
      </c>
      <c r="C473" s="68" t="s">
        <v>85</v>
      </c>
    </row>
    <row r="474" spans="1:3" x14ac:dyDescent="0.25">
      <c r="A474" s="68">
        <v>30017</v>
      </c>
      <c r="B474" s="68" t="s">
        <v>252</v>
      </c>
      <c r="C474" s="68" t="s">
        <v>269</v>
      </c>
    </row>
    <row r="475" spans="1:3" x14ac:dyDescent="0.25">
      <c r="A475" s="68">
        <v>30040</v>
      </c>
      <c r="B475" s="68" t="s">
        <v>252</v>
      </c>
      <c r="C475" s="68" t="s">
        <v>269</v>
      </c>
    </row>
    <row r="476" spans="1:3" x14ac:dyDescent="0.25">
      <c r="A476" s="68">
        <v>30056</v>
      </c>
      <c r="B476" s="68" t="s">
        <v>252</v>
      </c>
      <c r="C476" s="68" t="s">
        <v>269</v>
      </c>
    </row>
    <row r="477" spans="1:3" x14ac:dyDescent="0.25">
      <c r="A477" s="68">
        <v>30133</v>
      </c>
      <c r="B477" s="68" t="s">
        <v>252</v>
      </c>
      <c r="C477" s="68" t="s">
        <v>269</v>
      </c>
    </row>
    <row r="478" spans="1:3" x14ac:dyDescent="0.25">
      <c r="A478" s="68">
        <v>30215</v>
      </c>
      <c r="B478" s="68" t="s">
        <v>252</v>
      </c>
      <c r="C478" s="68" t="s">
        <v>269</v>
      </c>
    </row>
    <row r="479" spans="1:3" x14ac:dyDescent="0.25">
      <c r="A479" s="68">
        <v>30279</v>
      </c>
      <c r="B479" s="68" t="s">
        <v>252</v>
      </c>
      <c r="C479" s="68" t="s">
        <v>269</v>
      </c>
    </row>
    <row r="480" spans="1:3" x14ac:dyDescent="0.25">
      <c r="A480" s="68">
        <v>30305</v>
      </c>
      <c r="B480" s="68" t="s">
        <v>252</v>
      </c>
      <c r="C480" s="68" t="s">
        <v>269</v>
      </c>
    </row>
    <row r="481" spans="1:3" x14ac:dyDescent="0.25">
      <c r="A481" s="68">
        <v>30315</v>
      </c>
      <c r="B481" s="68" t="s">
        <v>252</v>
      </c>
      <c r="C481" s="68" t="s">
        <v>269</v>
      </c>
    </row>
    <row r="482" spans="1:3" x14ac:dyDescent="0.25">
      <c r="A482" s="68">
        <v>30320</v>
      </c>
      <c r="B482" s="68" t="s">
        <v>252</v>
      </c>
      <c r="C482" s="68" t="s">
        <v>269</v>
      </c>
    </row>
    <row r="483" spans="1:3" x14ac:dyDescent="0.25">
      <c r="A483" s="68">
        <v>30416</v>
      </c>
      <c r="B483" s="68" t="s">
        <v>252</v>
      </c>
      <c r="C483" s="68" t="s">
        <v>269</v>
      </c>
    </row>
    <row r="484" spans="1:3" x14ac:dyDescent="0.25">
      <c r="A484" s="68">
        <v>30555</v>
      </c>
      <c r="B484" s="68" t="s">
        <v>252</v>
      </c>
      <c r="C484" s="68" t="s">
        <v>269</v>
      </c>
    </row>
    <row r="485" spans="1:3" x14ac:dyDescent="0.25">
      <c r="A485" s="68">
        <v>30682</v>
      </c>
      <c r="B485" s="68" t="s">
        <v>252</v>
      </c>
      <c r="C485" s="68" t="s">
        <v>269</v>
      </c>
    </row>
    <row r="486" spans="1:3" x14ac:dyDescent="0.25">
      <c r="A486" s="68">
        <v>30880</v>
      </c>
      <c r="B486" s="68" t="s">
        <v>252</v>
      </c>
      <c r="C486" s="68" t="s">
        <v>269</v>
      </c>
    </row>
    <row r="487" spans="1:3" x14ac:dyDescent="0.25">
      <c r="A487" s="68">
        <v>30892</v>
      </c>
      <c r="B487" s="68" t="s">
        <v>252</v>
      </c>
      <c r="C487" s="68" t="s">
        <v>269</v>
      </c>
    </row>
    <row r="488" spans="1:3" x14ac:dyDescent="0.25">
      <c r="A488" s="68">
        <v>30970</v>
      </c>
      <c r="B488" s="68" t="s">
        <v>252</v>
      </c>
      <c r="C488" s="68" t="s">
        <v>269</v>
      </c>
    </row>
    <row r="489" spans="1:3" x14ac:dyDescent="0.25">
      <c r="A489" s="68">
        <v>31026</v>
      </c>
      <c r="B489" s="68" t="s">
        <v>252</v>
      </c>
      <c r="C489" s="68" t="s">
        <v>269</v>
      </c>
    </row>
    <row r="490" spans="1:3" x14ac:dyDescent="0.25">
      <c r="A490" s="68">
        <v>31034</v>
      </c>
      <c r="B490" s="68" t="s">
        <v>252</v>
      </c>
      <c r="C490" s="68" t="s">
        <v>269</v>
      </c>
    </row>
    <row r="491" spans="1:3" x14ac:dyDescent="0.25">
      <c r="A491" s="68">
        <v>33001</v>
      </c>
      <c r="B491" s="68" t="s">
        <v>252</v>
      </c>
      <c r="C491" s="68" t="s">
        <v>269</v>
      </c>
    </row>
    <row r="492" spans="1:3" x14ac:dyDescent="0.25">
      <c r="A492" s="68">
        <v>33003</v>
      </c>
      <c r="B492" s="68" t="s">
        <v>252</v>
      </c>
      <c r="C492" s="68" t="s">
        <v>269</v>
      </c>
    </row>
    <row r="493" spans="1:3" x14ac:dyDescent="0.25">
      <c r="A493" s="68">
        <v>33009</v>
      </c>
      <c r="B493" s="68" t="s">
        <v>252</v>
      </c>
      <c r="C493" s="68" t="s">
        <v>269</v>
      </c>
    </row>
    <row r="494" spans="1:3" x14ac:dyDescent="0.25">
      <c r="A494" s="68">
        <v>33020</v>
      </c>
      <c r="B494" s="68" t="s">
        <v>252</v>
      </c>
      <c r="C494" s="68" t="s">
        <v>269</v>
      </c>
    </row>
    <row r="495" spans="1:3" x14ac:dyDescent="0.25">
      <c r="A495" s="68">
        <v>33023</v>
      </c>
      <c r="B495" s="68" t="s">
        <v>252</v>
      </c>
      <c r="C495" s="68" t="s">
        <v>269</v>
      </c>
    </row>
    <row r="496" spans="1:3" x14ac:dyDescent="0.25">
      <c r="A496" s="68">
        <v>33028</v>
      </c>
      <c r="B496" s="68" t="s">
        <v>252</v>
      </c>
      <c r="C496" s="68" t="s">
        <v>269</v>
      </c>
    </row>
    <row r="497" spans="1:3" x14ac:dyDescent="0.25">
      <c r="A497" s="68">
        <v>33034</v>
      </c>
      <c r="B497" s="68" t="s">
        <v>252</v>
      </c>
      <c r="C497" s="68" t="s">
        <v>269</v>
      </c>
    </row>
    <row r="498" spans="1:3" x14ac:dyDescent="0.25">
      <c r="A498" s="68">
        <v>34020</v>
      </c>
      <c r="B498" s="68" t="s">
        <v>252</v>
      </c>
      <c r="C498" s="68" t="s">
        <v>269</v>
      </c>
    </row>
    <row r="499" spans="1:3" x14ac:dyDescent="0.25">
      <c r="A499" s="68">
        <v>90295</v>
      </c>
      <c r="B499" s="68" t="s">
        <v>252</v>
      </c>
      <c r="C499" s="68" t="s">
        <v>269</v>
      </c>
    </row>
    <row r="500" spans="1:3" x14ac:dyDescent="0.25">
      <c r="A500" s="68">
        <v>40095</v>
      </c>
      <c r="B500" s="68" t="s">
        <v>257</v>
      </c>
      <c r="C500" s="68" t="s">
        <v>264</v>
      </c>
    </row>
    <row r="501" spans="1:3" x14ac:dyDescent="0.25">
      <c r="A501" s="68">
        <v>40259</v>
      </c>
      <c r="B501" s="68" t="s">
        <v>257</v>
      </c>
      <c r="C501" s="68" t="s">
        <v>264</v>
      </c>
    </row>
    <row r="502" spans="1:3" x14ac:dyDescent="0.25">
      <c r="A502" s="68">
        <v>40724</v>
      </c>
      <c r="B502" s="68" t="s">
        <v>257</v>
      </c>
      <c r="C502" s="68" t="s">
        <v>264</v>
      </c>
    </row>
    <row r="503" spans="1:3" x14ac:dyDescent="0.25">
      <c r="A503" s="68">
        <v>40731</v>
      </c>
      <c r="B503" s="68" t="s">
        <v>257</v>
      </c>
      <c r="C503" s="68" t="s">
        <v>264</v>
      </c>
    </row>
    <row r="504" spans="1:3" x14ac:dyDescent="0.25">
      <c r="A504" s="68">
        <v>40743</v>
      </c>
      <c r="B504" s="68" t="s">
        <v>257</v>
      </c>
      <c r="C504" s="68" t="s">
        <v>264</v>
      </c>
    </row>
    <row r="505" spans="1:3" x14ac:dyDescent="0.25">
      <c r="A505" s="68">
        <v>40903</v>
      </c>
      <c r="B505" s="68" t="s">
        <v>257</v>
      </c>
      <c r="C505" s="68" t="s">
        <v>264</v>
      </c>
    </row>
    <row r="506" spans="1:3" x14ac:dyDescent="0.25">
      <c r="A506" s="68">
        <v>40923</v>
      </c>
      <c r="B506" s="68" t="s">
        <v>257</v>
      </c>
      <c r="C506" s="68" t="s">
        <v>264</v>
      </c>
    </row>
    <row r="507" spans="1:3" x14ac:dyDescent="0.25">
      <c r="A507" s="68">
        <v>40931</v>
      </c>
      <c r="B507" s="68" t="s">
        <v>257</v>
      </c>
      <c r="C507" s="68" t="s">
        <v>264</v>
      </c>
    </row>
    <row r="508" spans="1:3" x14ac:dyDescent="0.25">
      <c r="A508" s="68">
        <v>40939</v>
      </c>
      <c r="B508" s="68" t="s">
        <v>257</v>
      </c>
      <c r="C508" s="68" t="s">
        <v>264</v>
      </c>
    </row>
    <row r="509" spans="1:3" x14ac:dyDescent="0.25">
      <c r="A509" s="68">
        <v>41200</v>
      </c>
      <c r="B509" s="68" t="s">
        <v>257</v>
      </c>
      <c r="C509" s="68" t="s">
        <v>264</v>
      </c>
    </row>
    <row r="510" spans="1:3" x14ac:dyDescent="0.25">
      <c r="A510" s="68">
        <v>41207</v>
      </c>
      <c r="B510" s="68" t="s">
        <v>257</v>
      </c>
      <c r="C510" s="68" t="s">
        <v>264</v>
      </c>
    </row>
    <row r="511" spans="1:3" x14ac:dyDescent="0.25">
      <c r="A511" s="68">
        <v>41426</v>
      </c>
      <c r="B511" s="68" t="s">
        <v>257</v>
      </c>
      <c r="C511" s="68" t="s">
        <v>264</v>
      </c>
    </row>
    <row r="512" spans="1:3" x14ac:dyDescent="0.25">
      <c r="A512" s="68">
        <v>41451</v>
      </c>
      <c r="B512" s="68" t="s">
        <v>257</v>
      </c>
      <c r="C512" s="68" t="s">
        <v>264</v>
      </c>
    </row>
    <row r="513" spans="1:3" x14ac:dyDescent="0.25">
      <c r="A513" s="68">
        <v>41454</v>
      </c>
      <c r="B513" s="68" t="s">
        <v>257</v>
      </c>
      <c r="C513" s="68" t="s">
        <v>264</v>
      </c>
    </row>
    <row r="514" spans="1:3" x14ac:dyDescent="0.25">
      <c r="A514" s="68">
        <v>41457</v>
      </c>
      <c r="B514" s="68" t="s">
        <v>257</v>
      </c>
      <c r="C514" s="68" t="s">
        <v>264</v>
      </c>
    </row>
    <row r="515" spans="1:3" x14ac:dyDescent="0.25">
      <c r="A515" s="68">
        <v>42115</v>
      </c>
      <c r="B515" s="68" t="s">
        <v>257</v>
      </c>
      <c r="C515" s="68" t="s">
        <v>264</v>
      </c>
    </row>
    <row r="516" spans="1:3" x14ac:dyDescent="0.25">
      <c r="A516" s="68">
        <v>42117</v>
      </c>
      <c r="B516" s="68" t="s">
        <v>257</v>
      </c>
      <c r="C516" s="68" t="s">
        <v>264</v>
      </c>
    </row>
    <row r="517" spans="1:3" x14ac:dyDescent="0.25">
      <c r="A517" s="68">
        <v>44209</v>
      </c>
      <c r="B517" s="68" t="s">
        <v>257</v>
      </c>
      <c r="C517" s="68" t="s">
        <v>264</v>
      </c>
    </row>
    <row r="518" spans="1:3" x14ac:dyDescent="0.25">
      <c r="A518" s="68">
        <v>50565</v>
      </c>
      <c r="B518" s="68" t="s">
        <v>257</v>
      </c>
      <c r="C518" s="68" t="s">
        <v>264</v>
      </c>
    </row>
    <row r="519" spans="1:3" x14ac:dyDescent="0.25">
      <c r="A519" s="68">
        <v>50582</v>
      </c>
      <c r="B519" s="68" t="s">
        <v>257</v>
      </c>
      <c r="C519" s="68" t="s">
        <v>264</v>
      </c>
    </row>
    <row r="520" spans="1:3" x14ac:dyDescent="0.25">
      <c r="A520" s="68">
        <v>50622</v>
      </c>
      <c r="B520" s="68" t="s">
        <v>257</v>
      </c>
      <c r="C520" s="68" t="s">
        <v>264</v>
      </c>
    </row>
    <row r="521" spans="1:3" x14ac:dyDescent="0.25">
      <c r="A521" s="68">
        <v>54321</v>
      </c>
      <c r="B521" s="68" t="s">
        <v>257</v>
      </c>
      <c r="C521" s="68" t="s">
        <v>264</v>
      </c>
    </row>
    <row r="522" spans="1:3" x14ac:dyDescent="0.25">
      <c r="A522" s="68">
        <v>90487</v>
      </c>
      <c r="B522" s="68" t="s">
        <v>257</v>
      </c>
      <c r="C522" s="68" t="s">
        <v>264</v>
      </c>
    </row>
    <row r="523" spans="1:3" x14ac:dyDescent="0.25">
      <c r="A523" s="68">
        <v>20021</v>
      </c>
      <c r="B523" s="68" t="s">
        <v>256</v>
      </c>
      <c r="C523" s="68" t="s">
        <v>81</v>
      </c>
    </row>
    <row r="524" spans="1:3" x14ac:dyDescent="0.25">
      <c r="A524" s="68">
        <v>20253</v>
      </c>
      <c r="B524" s="68" t="s">
        <v>256</v>
      </c>
      <c r="C524" s="68" t="s">
        <v>81</v>
      </c>
    </row>
    <row r="525" spans="1:3" x14ac:dyDescent="0.25">
      <c r="A525" s="68">
        <v>20329</v>
      </c>
      <c r="B525" s="68" t="s">
        <v>256</v>
      </c>
      <c r="C525" s="68" t="s">
        <v>81</v>
      </c>
    </row>
    <row r="526" spans="1:3" x14ac:dyDescent="0.25">
      <c r="A526" s="68">
        <v>20558</v>
      </c>
      <c r="B526" s="68" t="s">
        <v>256</v>
      </c>
      <c r="C526" s="68" t="s">
        <v>81</v>
      </c>
    </row>
    <row r="527" spans="1:3" x14ac:dyDescent="0.25">
      <c r="A527" s="68">
        <v>20908</v>
      </c>
      <c r="B527" s="68" t="s">
        <v>256</v>
      </c>
      <c r="C527" s="68" t="s">
        <v>81</v>
      </c>
    </row>
    <row r="528" spans="1:3" x14ac:dyDescent="0.25">
      <c r="A528" s="68">
        <v>90267</v>
      </c>
      <c r="B528" s="68" t="s">
        <v>256</v>
      </c>
      <c r="C528" s="68" t="s">
        <v>81</v>
      </c>
    </row>
    <row r="529" spans="1:3" x14ac:dyDescent="0.25">
      <c r="A529" s="68">
        <v>70007</v>
      </c>
      <c r="B529" s="68" t="s">
        <v>255</v>
      </c>
      <c r="C529" s="68" t="s">
        <v>79</v>
      </c>
    </row>
    <row r="530" spans="1:3" x14ac:dyDescent="0.25">
      <c r="A530" s="68">
        <v>70023</v>
      </c>
      <c r="B530" s="68" t="s">
        <v>255</v>
      </c>
      <c r="C530" s="68" t="s">
        <v>79</v>
      </c>
    </row>
    <row r="531" spans="1:3" x14ac:dyDescent="0.25">
      <c r="A531" s="68">
        <v>70026</v>
      </c>
      <c r="B531" s="68" t="s">
        <v>255</v>
      </c>
      <c r="C531" s="68" t="s">
        <v>79</v>
      </c>
    </row>
    <row r="532" spans="1:3" x14ac:dyDescent="0.25">
      <c r="A532" s="68">
        <v>70032</v>
      </c>
      <c r="B532" s="68" t="s">
        <v>255</v>
      </c>
      <c r="C532" s="68" t="s">
        <v>79</v>
      </c>
    </row>
    <row r="533" spans="1:3" x14ac:dyDescent="0.25">
      <c r="A533" s="68">
        <v>70040</v>
      </c>
      <c r="B533" s="68" t="s">
        <v>255</v>
      </c>
      <c r="C533" s="68" t="s">
        <v>79</v>
      </c>
    </row>
    <row r="534" spans="1:3" x14ac:dyDescent="0.25">
      <c r="A534" s="68">
        <v>70041</v>
      </c>
      <c r="B534" s="68" t="s">
        <v>255</v>
      </c>
      <c r="C534" s="68" t="s">
        <v>79</v>
      </c>
    </row>
    <row r="535" spans="1:3" x14ac:dyDescent="0.25">
      <c r="A535" s="68">
        <v>70042</v>
      </c>
      <c r="B535" s="68" t="s">
        <v>255</v>
      </c>
      <c r="C535" s="68" t="s">
        <v>79</v>
      </c>
    </row>
    <row r="536" spans="1:3" x14ac:dyDescent="0.25">
      <c r="A536" s="68">
        <v>70043</v>
      </c>
      <c r="B536" s="68" t="s">
        <v>255</v>
      </c>
      <c r="C536" s="68" t="s">
        <v>79</v>
      </c>
    </row>
    <row r="537" spans="1:3" x14ac:dyDescent="0.25">
      <c r="A537" s="68">
        <v>70046</v>
      </c>
      <c r="B537" s="68" t="s">
        <v>255</v>
      </c>
      <c r="C537" s="68" t="s">
        <v>79</v>
      </c>
    </row>
    <row r="538" spans="1:3" x14ac:dyDescent="0.25">
      <c r="A538" s="68">
        <v>70047</v>
      </c>
      <c r="B538" s="68" t="s">
        <v>255</v>
      </c>
      <c r="C538" s="68" t="s">
        <v>79</v>
      </c>
    </row>
    <row r="539" spans="1:3" x14ac:dyDescent="0.25">
      <c r="A539" s="68">
        <v>70048</v>
      </c>
      <c r="B539" s="68" t="s">
        <v>255</v>
      </c>
      <c r="C539" s="68" t="s">
        <v>79</v>
      </c>
    </row>
    <row r="540" spans="1:3" x14ac:dyDescent="0.25">
      <c r="A540" s="68">
        <v>71005</v>
      </c>
      <c r="B540" s="68" t="s">
        <v>255</v>
      </c>
      <c r="C540" s="68" t="s">
        <v>79</v>
      </c>
    </row>
    <row r="541" spans="1:3" x14ac:dyDescent="0.25">
      <c r="A541" s="68">
        <v>71114</v>
      </c>
      <c r="B541" s="68" t="s">
        <v>255</v>
      </c>
      <c r="C541" s="68" t="s">
        <v>79</v>
      </c>
    </row>
    <row r="542" spans="1:3" x14ac:dyDescent="0.25">
      <c r="A542" s="68">
        <v>71116</v>
      </c>
      <c r="B542" s="68" t="s">
        <v>255</v>
      </c>
      <c r="C542" s="68" t="s">
        <v>79</v>
      </c>
    </row>
    <row r="543" spans="1:3" x14ac:dyDescent="0.25">
      <c r="A543" s="68">
        <v>71117</v>
      </c>
      <c r="B543" s="68" t="s">
        <v>255</v>
      </c>
      <c r="C543" s="68" t="s">
        <v>79</v>
      </c>
    </row>
    <row r="544" spans="1:3" x14ac:dyDescent="0.25">
      <c r="A544" s="68">
        <v>71118</v>
      </c>
      <c r="B544" s="68" t="s">
        <v>255</v>
      </c>
      <c r="C544" s="68" t="s">
        <v>79</v>
      </c>
    </row>
    <row r="545" spans="1:3" x14ac:dyDescent="0.25">
      <c r="A545" s="68">
        <v>71119</v>
      </c>
      <c r="B545" s="68" t="s">
        <v>255</v>
      </c>
      <c r="C545" s="68" t="s">
        <v>79</v>
      </c>
    </row>
    <row r="546" spans="1:3" x14ac:dyDescent="0.25">
      <c r="A546" s="68">
        <v>71121</v>
      </c>
      <c r="B546" s="68" t="s">
        <v>255</v>
      </c>
      <c r="C546" s="68" t="s">
        <v>79</v>
      </c>
    </row>
    <row r="547" spans="1:3" x14ac:dyDescent="0.25">
      <c r="A547" s="68">
        <v>71138</v>
      </c>
      <c r="B547" s="68" t="s">
        <v>255</v>
      </c>
      <c r="C547" s="68" t="s">
        <v>79</v>
      </c>
    </row>
    <row r="548" spans="1:3" x14ac:dyDescent="0.25">
      <c r="A548" s="68">
        <v>72113</v>
      </c>
      <c r="B548" s="68" t="s">
        <v>255</v>
      </c>
      <c r="C548" s="68" t="s">
        <v>79</v>
      </c>
    </row>
    <row r="549" spans="1:3" x14ac:dyDescent="0.25">
      <c r="A549" s="68">
        <v>72143</v>
      </c>
      <c r="B549" s="68" t="s">
        <v>255</v>
      </c>
      <c r="C549" s="68" t="s">
        <v>79</v>
      </c>
    </row>
    <row r="550" spans="1:3" x14ac:dyDescent="0.25">
      <c r="A550" s="68">
        <v>72233</v>
      </c>
      <c r="B550" s="68" t="s">
        <v>255</v>
      </c>
      <c r="C550" s="68" t="s">
        <v>79</v>
      </c>
    </row>
    <row r="551" spans="1:3" x14ac:dyDescent="0.25">
      <c r="A551" s="68">
        <v>72804</v>
      </c>
      <c r="B551" s="68" t="s">
        <v>255</v>
      </c>
      <c r="C551" s="68" t="s">
        <v>79</v>
      </c>
    </row>
    <row r="552" spans="1:3" x14ac:dyDescent="0.25">
      <c r="A552" s="68">
        <v>72842</v>
      </c>
      <c r="B552" s="68" t="s">
        <v>255</v>
      </c>
      <c r="C552" s="68" t="s">
        <v>79</v>
      </c>
    </row>
    <row r="553" spans="1:3" x14ac:dyDescent="0.25">
      <c r="A553" s="68">
        <v>74023</v>
      </c>
      <c r="B553" s="68" t="s">
        <v>255</v>
      </c>
      <c r="C553" s="68" t="s">
        <v>79</v>
      </c>
    </row>
    <row r="554" spans="1:3" x14ac:dyDescent="0.25">
      <c r="A554" s="68">
        <v>74025</v>
      </c>
      <c r="B554" s="68" t="s">
        <v>255</v>
      </c>
      <c r="C554" s="68" t="s">
        <v>79</v>
      </c>
    </row>
    <row r="555" spans="1:3" x14ac:dyDescent="0.25">
      <c r="A555" s="68">
        <v>74030</v>
      </c>
      <c r="B555" s="68" t="s">
        <v>255</v>
      </c>
      <c r="C555" s="68" t="s">
        <v>79</v>
      </c>
    </row>
    <row r="556" spans="1:3" x14ac:dyDescent="0.25">
      <c r="A556" s="68">
        <v>74560</v>
      </c>
      <c r="B556" s="68" t="s">
        <v>255</v>
      </c>
      <c r="C556" s="68" t="s">
        <v>79</v>
      </c>
    </row>
    <row r="557" spans="1:3" x14ac:dyDescent="0.25">
      <c r="A557" s="68">
        <v>74561</v>
      </c>
      <c r="B557" s="68" t="s">
        <v>255</v>
      </c>
      <c r="C557" s="68" t="s">
        <v>79</v>
      </c>
    </row>
    <row r="558" spans="1:3" x14ac:dyDescent="0.25">
      <c r="A558" s="68">
        <v>75106</v>
      </c>
      <c r="B558" s="68" t="s">
        <v>255</v>
      </c>
      <c r="C558" s="68" t="s">
        <v>79</v>
      </c>
    </row>
    <row r="559" spans="1:3" x14ac:dyDescent="0.25">
      <c r="A559" s="68">
        <v>75107</v>
      </c>
      <c r="B559" s="68" t="s">
        <v>255</v>
      </c>
      <c r="C559" s="68" t="s">
        <v>79</v>
      </c>
    </row>
    <row r="560" spans="1:3" x14ac:dyDescent="0.25">
      <c r="A560" s="68">
        <v>75108</v>
      </c>
      <c r="B560" s="68" t="s">
        <v>255</v>
      </c>
      <c r="C560" s="68" t="s">
        <v>79</v>
      </c>
    </row>
    <row r="561" spans="1:3" x14ac:dyDescent="0.25">
      <c r="A561" s="68">
        <v>75114</v>
      </c>
      <c r="B561" s="68" t="s">
        <v>255</v>
      </c>
      <c r="C561" s="68" t="s">
        <v>79</v>
      </c>
    </row>
    <row r="562" spans="1:3" x14ac:dyDescent="0.25">
      <c r="A562" s="68">
        <v>75115</v>
      </c>
      <c r="B562" s="68" t="s">
        <v>255</v>
      </c>
      <c r="C562" s="68" t="s">
        <v>79</v>
      </c>
    </row>
    <row r="563" spans="1:3" x14ac:dyDescent="0.25">
      <c r="A563" s="68">
        <v>75116</v>
      </c>
      <c r="B563" s="68" t="s">
        <v>255</v>
      </c>
      <c r="C563" s="68" t="s">
        <v>79</v>
      </c>
    </row>
    <row r="564" spans="1:3" x14ac:dyDescent="0.25">
      <c r="A564" s="68">
        <v>76305</v>
      </c>
      <c r="B564" s="68" t="s">
        <v>255</v>
      </c>
      <c r="C564" s="68" t="s">
        <v>79</v>
      </c>
    </row>
    <row r="565" spans="1:3" x14ac:dyDescent="0.25">
      <c r="A565" s="68">
        <v>76306</v>
      </c>
      <c r="B565" s="68" t="s">
        <v>255</v>
      </c>
      <c r="C565" s="68" t="s">
        <v>79</v>
      </c>
    </row>
    <row r="566" spans="1:3" x14ac:dyDescent="0.25">
      <c r="A566" s="68">
        <v>76318</v>
      </c>
      <c r="B566" s="68" t="s">
        <v>255</v>
      </c>
      <c r="C566" s="68" t="s">
        <v>79</v>
      </c>
    </row>
    <row r="567" spans="1:3" x14ac:dyDescent="0.25">
      <c r="A567" s="68">
        <v>76326</v>
      </c>
      <c r="B567" s="68" t="s">
        <v>255</v>
      </c>
      <c r="C567" s="68" t="s">
        <v>79</v>
      </c>
    </row>
    <row r="568" spans="1:3" x14ac:dyDescent="0.25">
      <c r="A568" s="68">
        <v>76350</v>
      </c>
      <c r="B568" s="68" t="s">
        <v>255</v>
      </c>
      <c r="C568" s="68" t="s">
        <v>79</v>
      </c>
    </row>
    <row r="569" spans="1:3" x14ac:dyDescent="0.25">
      <c r="A569" s="68">
        <v>76636</v>
      </c>
      <c r="B569" s="68" t="s">
        <v>255</v>
      </c>
      <c r="C569" s="68" t="s">
        <v>79</v>
      </c>
    </row>
    <row r="570" spans="1:3" x14ac:dyDescent="0.25">
      <c r="A570" s="68">
        <v>90650</v>
      </c>
      <c r="B570" s="68" t="s">
        <v>255</v>
      </c>
      <c r="C570" s="68" t="s">
        <v>79</v>
      </c>
    </row>
    <row r="571" spans="1:3" x14ac:dyDescent="0.25">
      <c r="A571" s="68">
        <v>10323</v>
      </c>
      <c r="B571" s="68" t="s">
        <v>251</v>
      </c>
      <c r="C571" s="68" t="s">
        <v>261</v>
      </c>
    </row>
    <row r="572" spans="1:3" x14ac:dyDescent="0.25">
      <c r="A572" s="68">
        <v>80003</v>
      </c>
      <c r="B572" s="68" t="s">
        <v>251</v>
      </c>
      <c r="C572" s="68" t="s">
        <v>261</v>
      </c>
    </row>
    <row r="573" spans="1:3" x14ac:dyDescent="0.25">
      <c r="A573" s="68">
        <v>80006</v>
      </c>
      <c r="B573" s="68" t="s">
        <v>251</v>
      </c>
      <c r="C573" s="68" t="s">
        <v>261</v>
      </c>
    </row>
    <row r="574" spans="1:3" x14ac:dyDescent="0.25">
      <c r="A574" s="68">
        <v>80008</v>
      </c>
      <c r="B574" s="68" t="s">
        <v>251</v>
      </c>
      <c r="C574" s="68" t="s">
        <v>261</v>
      </c>
    </row>
    <row r="575" spans="1:3" x14ac:dyDescent="0.25">
      <c r="A575" s="68">
        <v>80011</v>
      </c>
      <c r="B575" s="68" t="s">
        <v>251</v>
      </c>
      <c r="C575" s="68" t="s">
        <v>261</v>
      </c>
    </row>
    <row r="576" spans="1:3" x14ac:dyDescent="0.25">
      <c r="A576" s="68">
        <v>80014</v>
      </c>
      <c r="B576" s="68" t="s">
        <v>251</v>
      </c>
      <c r="C576" s="68" t="s">
        <v>261</v>
      </c>
    </row>
    <row r="577" spans="1:3" x14ac:dyDescent="0.25">
      <c r="A577" s="68">
        <v>80018</v>
      </c>
      <c r="B577" s="68" t="s">
        <v>251</v>
      </c>
      <c r="C577" s="68" t="s">
        <v>261</v>
      </c>
    </row>
    <row r="578" spans="1:3" x14ac:dyDescent="0.25">
      <c r="A578" s="68">
        <v>80019</v>
      </c>
      <c r="B578" s="68" t="s">
        <v>251</v>
      </c>
      <c r="C578" s="68" t="s">
        <v>261</v>
      </c>
    </row>
    <row r="579" spans="1:3" x14ac:dyDescent="0.25">
      <c r="A579" s="68">
        <v>80080</v>
      </c>
      <c r="B579" s="68" t="s">
        <v>251</v>
      </c>
      <c r="C579" s="68" t="s">
        <v>261</v>
      </c>
    </row>
    <row r="580" spans="1:3" x14ac:dyDescent="0.25">
      <c r="A580" s="68">
        <v>80108</v>
      </c>
      <c r="B580" s="68" t="s">
        <v>251</v>
      </c>
      <c r="C580" s="68" t="s">
        <v>261</v>
      </c>
    </row>
    <row r="581" spans="1:3" x14ac:dyDescent="0.25">
      <c r="A581" s="68">
        <v>80112</v>
      </c>
      <c r="B581" s="68" t="s">
        <v>251</v>
      </c>
      <c r="C581" s="68" t="s">
        <v>261</v>
      </c>
    </row>
    <row r="582" spans="1:3" x14ac:dyDescent="0.25">
      <c r="A582" s="68">
        <v>80117</v>
      </c>
      <c r="B582" s="68" t="s">
        <v>251</v>
      </c>
      <c r="C582" s="68" t="s">
        <v>261</v>
      </c>
    </row>
    <row r="583" spans="1:3" x14ac:dyDescent="0.25">
      <c r="A583" s="68">
        <v>80119</v>
      </c>
      <c r="B583" s="68" t="s">
        <v>251</v>
      </c>
      <c r="C583" s="68" t="s">
        <v>261</v>
      </c>
    </row>
    <row r="584" spans="1:3" x14ac:dyDescent="0.25">
      <c r="A584" s="68">
        <v>80124</v>
      </c>
      <c r="B584" s="68" t="s">
        <v>251</v>
      </c>
      <c r="C584" s="68" t="s">
        <v>261</v>
      </c>
    </row>
    <row r="585" spans="1:3" x14ac:dyDescent="0.25">
      <c r="A585" s="68">
        <v>80126</v>
      </c>
      <c r="B585" s="68" t="s">
        <v>251</v>
      </c>
      <c r="C585" s="68" t="s">
        <v>261</v>
      </c>
    </row>
    <row r="586" spans="1:3" x14ac:dyDescent="0.25">
      <c r="A586" s="68">
        <v>80131</v>
      </c>
      <c r="B586" s="68" t="s">
        <v>251</v>
      </c>
      <c r="C586" s="68" t="s">
        <v>261</v>
      </c>
    </row>
    <row r="587" spans="1:3" x14ac:dyDescent="0.25">
      <c r="A587" s="68">
        <v>82102</v>
      </c>
      <c r="B587" s="68" t="s">
        <v>251</v>
      </c>
      <c r="C587" s="68" t="s">
        <v>261</v>
      </c>
    </row>
    <row r="588" spans="1:3" x14ac:dyDescent="0.25">
      <c r="A588" s="68">
        <v>82117</v>
      </c>
      <c r="B588" s="68" t="s">
        <v>251</v>
      </c>
      <c r="C588" s="68" t="s">
        <v>261</v>
      </c>
    </row>
    <row r="589" spans="1:3" x14ac:dyDescent="0.25">
      <c r="A589" s="68">
        <v>82120</v>
      </c>
      <c r="B589" s="68" t="s">
        <v>251</v>
      </c>
      <c r="C589" s="68" t="s">
        <v>261</v>
      </c>
    </row>
    <row r="590" spans="1:3" x14ac:dyDescent="0.25">
      <c r="A590" s="68">
        <v>83006</v>
      </c>
      <c r="B590" s="68" t="s">
        <v>251</v>
      </c>
      <c r="C590" s="68" t="s">
        <v>261</v>
      </c>
    </row>
    <row r="591" spans="1:3" x14ac:dyDescent="0.25">
      <c r="A591" s="68">
        <v>83007</v>
      </c>
      <c r="B591" s="68" t="s">
        <v>251</v>
      </c>
      <c r="C591" s="68" t="s">
        <v>261</v>
      </c>
    </row>
    <row r="592" spans="1:3" x14ac:dyDescent="0.25">
      <c r="A592" s="68">
        <v>83015</v>
      </c>
      <c r="B592" s="68" t="s">
        <v>251</v>
      </c>
      <c r="C592" s="68" t="s">
        <v>261</v>
      </c>
    </row>
    <row r="593" spans="1:3" x14ac:dyDescent="0.25">
      <c r="A593" s="68">
        <v>83020</v>
      </c>
      <c r="B593" s="68" t="s">
        <v>251</v>
      </c>
      <c r="C593" s="68" t="s">
        <v>261</v>
      </c>
    </row>
    <row r="594" spans="1:3" x14ac:dyDescent="0.25">
      <c r="A594" s="68">
        <v>83028</v>
      </c>
      <c r="B594" s="68" t="s">
        <v>251</v>
      </c>
      <c r="C594" s="68" t="s">
        <v>261</v>
      </c>
    </row>
    <row r="595" spans="1:3" x14ac:dyDescent="0.25">
      <c r="A595" s="68">
        <v>83032</v>
      </c>
      <c r="B595" s="68" t="s">
        <v>251</v>
      </c>
      <c r="C595" s="68" t="s">
        <v>261</v>
      </c>
    </row>
    <row r="596" spans="1:3" x14ac:dyDescent="0.25">
      <c r="A596" s="68">
        <v>83044</v>
      </c>
      <c r="B596" s="68" t="s">
        <v>251</v>
      </c>
      <c r="C596" s="68" t="s">
        <v>261</v>
      </c>
    </row>
    <row r="597" spans="1:3" x14ac:dyDescent="0.25">
      <c r="A597" s="68">
        <v>83048</v>
      </c>
      <c r="B597" s="68" t="s">
        <v>251</v>
      </c>
      <c r="C597" s="68" t="s">
        <v>261</v>
      </c>
    </row>
    <row r="598" spans="1:3" x14ac:dyDescent="0.25">
      <c r="A598" s="68">
        <v>83049</v>
      </c>
      <c r="B598" s="68" t="s">
        <v>251</v>
      </c>
      <c r="C598" s="68" t="s">
        <v>261</v>
      </c>
    </row>
    <row r="599" spans="1:3" x14ac:dyDescent="0.25">
      <c r="A599" s="68">
        <v>83050</v>
      </c>
      <c r="B599" s="68" t="s">
        <v>251</v>
      </c>
      <c r="C599" s="68" t="s">
        <v>261</v>
      </c>
    </row>
    <row r="600" spans="1:3" x14ac:dyDescent="0.25">
      <c r="A600" s="68">
        <v>83053</v>
      </c>
      <c r="B600" s="68" t="s">
        <v>251</v>
      </c>
      <c r="C600" s="68" t="s">
        <v>261</v>
      </c>
    </row>
    <row r="601" spans="1:3" x14ac:dyDescent="0.25">
      <c r="A601" s="68">
        <v>83054</v>
      </c>
      <c r="B601" s="68" t="s">
        <v>251</v>
      </c>
      <c r="C601" s="68" t="s">
        <v>261</v>
      </c>
    </row>
    <row r="602" spans="1:3" x14ac:dyDescent="0.25">
      <c r="A602" s="68">
        <v>83055</v>
      </c>
      <c r="B602" s="68" t="s">
        <v>251</v>
      </c>
      <c r="C602" s="68" t="s">
        <v>261</v>
      </c>
    </row>
    <row r="603" spans="1:3" x14ac:dyDescent="0.25">
      <c r="A603" s="68">
        <v>83056</v>
      </c>
      <c r="B603" s="68" t="s">
        <v>251</v>
      </c>
      <c r="C603" s="68" t="s">
        <v>261</v>
      </c>
    </row>
    <row r="604" spans="1:3" x14ac:dyDescent="0.25">
      <c r="A604" s="68">
        <v>83060</v>
      </c>
      <c r="B604" s="68" t="s">
        <v>251</v>
      </c>
      <c r="C604" s="68" t="s">
        <v>261</v>
      </c>
    </row>
    <row r="605" spans="1:3" x14ac:dyDescent="0.25">
      <c r="A605" s="68">
        <v>83062</v>
      </c>
      <c r="B605" s="68" t="s">
        <v>251</v>
      </c>
      <c r="C605" s="68" t="s">
        <v>261</v>
      </c>
    </row>
    <row r="606" spans="1:3" x14ac:dyDescent="0.25">
      <c r="A606" s="68">
        <v>83065</v>
      </c>
      <c r="B606" s="68" t="s">
        <v>251</v>
      </c>
      <c r="C606" s="68" t="s">
        <v>261</v>
      </c>
    </row>
    <row r="607" spans="1:3" x14ac:dyDescent="0.25">
      <c r="A607" s="68">
        <v>83161</v>
      </c>
      <c r="B607" s="68" t="s">
        <v>251</v>
      </c>
      <c r="C607" s="68" t="s">
        <v>261</v>
      </c>
    </row>
    <row r="608" spans="1:3" x14ac:dyDescent="0.25">
      <c r="A608" s="68">
        <v>83166</v>
      </c>
      <c r="B608" s="68" t="s">
        <v>251</v>
      </c>
      <c r="C608" s="68" t="s">
        <v>261</v>
      </c>
    </row>
    <row r="609" spans="1:3" x14ac:dyDescent="0.25">
      <c r="A609" s="68">
        <v>83170</v>
      </c>
      <c r="B609" s="68" t="s">
        <v>251</v>
      </c>
      <c r="C609" s="68" t="s">
        <v>261</v>
      </c>
    </row>
    <row r="610" spans="1:3" x14ac:dyDescent="0.25">
      <c r="A610" s="68">
        <v>83172</v>
      </c>
      <c r="B610" s="68" t="s">
        <v>251</v>
      </c>
      <c r="C610" s="68" t="s">
        <v>261</v>
      </c>
    </row>
    <row r="611" spans="1:3" x14ac:dyDescent="0.25">
      <c r="A611" s="68">
        <v>83605</v>
      </c>
      <c r="B611" s="68" t="s">
        <v>251</v>
      </c>
      <c r="C611" s="68" t="s">
        <v>261</v>
      </c>
    </row>
    <row r="612" spans="1:3" x14ac:dyDescent="0.25">
      <c r="A612" s="68">
        <v>83815</v>
      </c>
      <c r="B612" s="68" t="s">
        <v>251</v>
      </c>
      <c r="C612" s="68" t="s">
        <v>261</v>
      </c>
    </row>
    <row r="613" spans="1:3" x14ac:dyDescent="0.25">
      <c r="A613" s="68">
        <v>83825</v>
      </c>
      <c r="B613" s="68" t="s">
        <v>251</v>
      </c>
      <c r="C613" s="68" t="s">
        <v>261</v>
      </c>
    </row>
    <row r="614" spans="1:3" x14ac:dyDescent="0.25">
      <c r="A614" s="68">
        <v>83841</v>
      </c>
      <c r="B614" s="68" t="s">
        <v>251</v>
      </c>
      <c r="C614" s="68" t="s">
        <v>261</v>
      </c>
    </row>
    <row r="615" spans="1:3" x14ac:dyDescent="0.25">
      <c r="A615" s="68">
        <v>85701</v>
      </c>
      <c r="B615" s="68" t="s">
        <v>251</v>
      </c>
      <c r="C615" s="68" t="s">
        <v>261</v>
      </c>
    </row>
    <row r="616" spans="1:3" x14ac:dyDescent="0.25">
      <c r="A616" s="68">
        <v>87058</v>
      </c>
      <c r="B616" s="68" t="s">
        <v>251</v>
      </c>
      <c r="C616" s="68" t="s">
        <v>261</v>
      </c>
    </row>
    <row r="617" spans="1:3" x14ac:dyDescent="0.25">
      <c r="A617" s="68">
        <v>87073</v>
      </c>
      <c r="B617" s="68" t="s">
        <v>251</v>
      </c>
      <c r="C617" s="68" t="s">
        <v>261</v>
      </c>
    </row>
    <row r="618" spans="1:3" x14ac:dyDescent="0.25">
      <c r="A618" s="68">
        <v>87162</v>
      </c>
      <c r="B618" s="68" t="s">
        <v>251</v>
      </c>
      <c r="C618" s="68" t="s">
        <v>261</v>
      </c>
    </row>
    <row r="619" spans="1:3" x14ac:dyDescent="0.25">
      <c r="A619" s="68">
        <v>87391</v>
      </c>
      <c r="B619" s="68" t="s">
        <v>251</v>
      </c>
      <c r="C619" s="68" t="s">
        <v>261</v>
      </c>
    </row>
    <row r="620" spans="1:3" x14ac:dyDescent="0.25">
      <c r="A620" s="68">
        <v>90150</v>
      </c>
      <c r="B620" s="68" t="s">
        <v>251</v>
      </c>
      <c r="C620" s="68" t="s">
        <v>261</v>
      </c>
    </row>
    <row r="621" spans="1:3" x14ac:dyDescent="0.25">
      <c r="A621" s="68">
        <v>30103</v>
      </c>
      <c r="B621" s="68" t="s">
        <v>252</v>
      </c>
      <c r="C621" s="68" t="s">
        <v>77</v>
      </c>
    </row>
    <row r="622" spans="1:3" x14ac:dyDescent="0.25">
      <c r="A622" s="68">
        <v>30455</v>
      </c>
      <c r="B622" s="68" t="s">
        <v>252</v>
      </c>
      <c r="C622" s="68" t="s">
        <v>77</v>
      </c>
    </row>
    <row r="623" spans="1:3" x14ac:dyDescent="0.25">
      <c r="A623" s="68">
        <v>30495</v>
      </c>
      <c r="B623" s="68" t="s">
        <v>252</v>
      </c>
      <c r="C623" s="68" t="s">
        <v>77</v>
      </c>
    </row>
    <row r="624" spans="1:3" x14ac:dyDescent="0.25">
      <c r="A624" s="68">
        <v>30701</v>
      </c>
      <c r="B624" s="68" t="s">
        <v>252</v>
      </c>
      <c r="C624" s="68" t="s">
        <v>77</v>
      </c>
    </row>
    <row r="625" spans="1:3" x14ac:dyDescent="0.25">
      <c r="A625" s="68">
        <v>30811</v>
      </c>
      <c r="B625" s="68" t="s">
        <v>252</v>
      </c>
      <c r="C625" s="68" t="s">
        <v>77</v>
      </c>
    </row>
    <row r="626" spans="1:3" x14ac:dyDescent="0.25">
      <c r="A626" s="68">
        <v>30940</v>
      </c>
      <c r="B626" s="68" t="s">
        <v>252</v>
      </c>
      <c r="C626" s="68" t="s">
        <v>77</v>
      </c>
    </row>
    <row r="627" spans="1:3" x14ac:dyDescent="0.25">
      <c r="A627" s="68">
        <v>31007</v>
      </c>
      <c r="B627" s="68" t="s">
        <v>252</v>
      </c>
      <c r="C627" s="68" t="s">
        <v>77</v>
      </c>
    </row>
    <row r="628" spans="1:3" x14ac:dyDescent="0.25">
      <c r="A628" s="68">
        <v>33016</v>
      </c>
      <c r="B628" s="68" t="s">
        <v>252</v>
      </c>
      <c r="C628" s="68" t="s">
        <v>77</v>
      </c>
    </row>
    <row r="629" spans="1:3" x14ac:dyDescent="0.25">
      <c r="A629" s="68">
        <v>33017</v>
      </c>
      <c r="B629" s="68" t="s">
        <v>252</v>
      </c>
      <c r="C629" s="68" t="s">
        <v>77</v>
      </c>
    </row>
    <row r="630" spans="1:3" x14ac:dyDescent="0.25">
      <c r="A630" s="68">
        <v>33027</v>
      </c>
      <c r="B630" s="68" t="s">
        <v>252</v>
      </c>
      <c r="C630" s="68" t="s">
        <v>77</v>
      </c>
    </row>
    <row r="631" spans="1:3" x14ac:dyDescent="0.25">
      <c r="A631" s="68">
        <v>33029</v>
      </c>
      <c r="B631" s="68" t="s">
        <v>252</v>
      </c>
      <c r="C631" s="68" t="s">
        <v>77</v>
      </c>
    </row>
    <row r="632" spans="1:3" x14ac:dyDescent="0.25">
      <c r="A632" s="68">
        <v>33037</v>
      </c>
      <c r="B632" s="68" t="s">
        <v>252</v>
      </c>
      <c r="C632" s="68" t="s">
        <v>77</v>
      </c>
    </row>
    <row r="633" spans="1:3" x14ac:dyDescent="0.25">
      <c r="A633" s="68">
        <v>33045</v>
      </c>
      <c r="B633" s="68" t="s">
        <v>252</v>
      </c>
      <c r="C633" s="68" t="s">
        <v>77</v>
      </c>
    </row>
    <row r="634" spans="1:3" x14ac:dyDescent="0.25">
      <c r="A634" s="68">
        <v>90297</v>
      </c>
      <c r="B634" s="68" t="s">
        <v>252</v>
      </c>
      <c r="C634" s="68" t="s">
        <v>77</v>
      </c>
    </row>
    <row r="635" spans="1:3" x14ac:dyDescent="0.25">
      <c r="A635" s="68">
        <v>43714</v>
      </c>
      <c r="B635" s="68" t="s">
        <v>251</v>
      </c>
      <c r="C635" s="68" t="s">
        <v>75</v>
      </c>
    </row>
    <row r="636" spans="1:3" x14ac:dyDescent="0.25">
      <c r="A636" s="68">
        <v>90412</v>
      </c>
      <c r="B636" s="68" t="s">
        <v>251</v>
      </c>
      <c r="C636" s="68" t="s">
        <v>75</v>
      </c>
    </row>
    <row r="637" spans="1:3" x14ac:dyDescent="0.25">
      <c r="A637" s="68">
        <v>20014</v>
      </c>
      <c r="B637" s="68" t="s">
        <v>256</v>
      </c>
      <c r="C637" s="68" t="s">
        <v>73</v>
      </c>
    </row>
    <row r="638" spans="1:3" x14ac:dyDescent="0.25">
      <c r="A638" s="68">
        <v>20063</v>
      </c>
      <c r="B638" s="68" t="s">
        <v>256</v>
      </c>
      <c r="C638" s="68" t="s">
        <v>73</v>
      </c>
    </row>
    <row r="639" spans="1:3" x14ac:dyDescent="0.25">
      <c r="A639" s="68">
        <v>20145</v>
      </c>
      <c r="B639" s="68" t="s">
        <v>256</v>
      </c>
      <c r="C639" s="68" t="s">
        <v>73</v>
      </c>
    </row>
    <row r="640" spans="1:3" x14ac:dyDescent="0.25">
      <c r="A640" s="68">
        <v>20178</v>
      </c>
      <c r="B640" s="68" t="s">
        <v>256</v>
      </c>
      <c r="C640" s="68" t="s">
        <v>73</v>
      </c>
    </row>
    <row r="641" spans="1:3" x14ac:dyDescent="0.25">
      <c r="A641" s="68">
        <v>20338</v>
      </c>
      <c r="B641" s="68" t="s">
        <v>256</v>
      </c>
      <c r="C641" s="68" t="s">
        <v>73</v>
      </c>
    </row>
    <row r="642" spans="1:3" x14ac:dyDescent="0.25">
      <c r="A642" s="68">
        <v>20360</v>
      </c>
      <c r="B642" s="68" t="s">
        <v>256</v>
      </c>
      <c r="C642" s="68" t="s">
        <v>73</v>
      </c>
    </row>
    <row r="643" spans="1:3" x14ac:dyDescent="0.25">
      <c r="A643" s="68">
        <v>20397</v>
      </c>
      <c r="B643" s="68" t="s">
        <v>256</v>
      </c>
      <c r="C643" s="68" t="s">
        <v>73</v>
      </c>
    </row>
    <row r="644" spans="1:3" x14ac:dyDescent="0.25">
      <c r="A644" s="68">
        <v>20410</v>
      </c>
      <c r="B644" s="68" t="s">
        <v>256</v>
      </c>
      <c r="C644" s="68" t="s">
        <v>73</v>
      </c>
    </row>
    <row r="645" spans="1:3" x14ac:dyDescent="0.25">
      <c r="A645" s="68">
        <v>31011</v>
      </c>
      <c r="B645" s="68" t="s">
        <v>256</v>
      </c>
      <c r="C645" s="68" t="s">
        <v>73</v>
      </c>
    </row>
    <row r="646" spans="1:3" x14ac:dyDescent="0.25">
      <c r="A646" s="68">
        <v>90256</v>
      </c>
      <c r="B646" s="68" t="s">
        <v>256</v>
      </c>
      <c r="C646" s="68" t="s">
        <v>73</v>
      </c>
    </row>
    <row r="647" spans="1:3" x14ac:dyDescent="0.25">
      <c r="A647" s="68">
        <v>40932</v>
      </c>
      <c r="B647" s="68" t="s">
        <v>250</v>
      </c>
      <c r="C647" s="68" t="s">
        <v>71</v>
      </c>
    </row>
    <row r="648" spans="1:3" x14ac:dyDescent="0.25">
      <c r="A648" s="68">
        <v>41800</v>
      </c>
      <c r="B648" s="68" t="s">
        <v>250</v>
      </c>
      <c r="C648" s="68" t="s">
        <v>71</v>
      </c>
    </row>
    <row r="649" spans="1:3" x14ac:dyDescent="0.25">
      <c r="A649" s="68">
        <v>40033</v>
      </c>
      <c r="B649" s="68" t="s">
        <v>254</v>
      </c>
      <c r="C649" s="68" t="s">
        <v>69</v>
      </c>
    </row>
    <row r="650" spans="1:3" x14ac:dyDescent="0.25">
      <c r="A650" s="68">
        <v>40159</v>
      </c>
      <c r="B650" s="68" t="s">
        <v>254</v>
      </c>
      <c r="C650" s="68" t="s">
        <v>69</v>
      </c>
    </row>
    <row r="651" spans="1:3" x14ac:dyDescent="0.25">
      <c r="A651" s="68">
        <v>40230</v>
      </c>
      <c r="B651" s="68" t="s">
        <v>254</v>
      </c>
      <c r="C651" s="68" t="s">
        <v>69</v>
      </c>
    </row>
    <row r="652" spans="1:3" x14ac:dyDescent="0.25">
      <c r="A652" s="68">
        <v>40232</v>
      </c>
      <c r="B652" s="68" t="s">
        <v>254</v>
      </c>
      <c r="C652" s="68" t="s">
        <v>69</v>
      </c>
    </row>
    <row r="653" spans="1:3" x14ac:dyDescent="0.25">
      <c r="A653" s="68">
        <v>40322</v>
      </c>
      <c r="B653" s="68" t="s">
        <v>254</v>
      </c>
      <c r="C653" s="68" t="s">
        <v>69</v>
      </c>
    </row>
    <row r="654" spans="1:3" x14ac:dyDescent="0.25">
      <c r="A654" s="68">
        <v>40744</v>
      </c>
      <c r="B654" s="68" t="s">
        <v>254</v>
      </c>
      <c r="C654" s="68" t="s">
        <v>69</v>
      </c>
    </row>
    <row r="655" spans="1:3" x14ac:dyDescent="0.25">
      <c r="A655" s="68">
        <v>41302</v>
      </c>
      <c r="B655" s="68" t="s">
        <v>254</v>
      </c>
      <c r="C655" s="68" t="s">
        <v>69</v>
      </c>
    </row>
    <row r="656" spans="1:3" x14ac:dyDescent="0.25">
      <c r="A656" s="68">
        <v>50637</v>
      </c>
      <c r="B656" s="68" t="s">
        <v>254</v>
      </c>
      <c r="C656" s="68" t="s">
        <v>69</v>
      </c>
    </row>
    <row r="657" spans="1:3" x14ac:dyDescent="0.25">
      <c r="A657" s="68">
        <v>50644</v>
      </c>
      <c r="B657" s="68" t="s">
        <v>254</v>
      </c>
      <c r="C657" s="68" t="s">
        <v>69</v>
      </c>
    </row>
    <row r="658" spans="1:3" x14ac:dyDescent="0.25">
      <c r="A658" s="68">
        <v>50653</v>
      </c>
      <c r="B658" s="68" t="s">
        <v>254</v>
      </c>
      <c r="C658" s="68" t="s">
        <v>69</v>
      </c>
    </row>
    <row r="659" spans="1:3" x14ac:dyDescent="0.25">
      <c r="A659" s="68">
        <v>50748</v>
      </c>
      <c r="B659" s="68" t="s">
        <v>254</v>
      </c>
      <c r="C659" s="68" t="s">
        <v>69</v>
      </c>
    </row>
    <row r="660" spans="1:3" x14ac:dyDescent="0.25">
      <c r="A660" s="68">
        <v>50750</v>
      </c>
      <c r="B660" s="68" t="s">
        <v>254</v>
      </c>
      <c r="C660" s="68" t="s">
        <v>69</v>
      </c>
    </row>
    <row r="661" spans="1:3" x14ac:dyDescent="0.25">
      <c r="A661" s="68">
        <v>50752</v>
      </c>
      <c r="B661" s="68" t="s">
        <v>254</v>
      </c>
      <c r="C661" s="68" t="s">
        <v>69</v>
      </c>
    </row>
    <row r="662" spans="1:3" x14ac:dyDescent="0.25">
      <c r="A662" s="68">
        <v>50753</v>
      </c>
      <c r="B662" s="68" t="s">
        <v>254</v>
      </c>
      <c r="C662" s="68" t="s">
        <v>69</v>
      </c>
    </row>
    <row r="663" spans="1:3" x14ac:dyDescent="0.25">
      <c r="A663" s="68">
        <v>54302</v>
      </c>
      <c r="B663" s="68" t="s">
        <v>254</v>
      </c>
      <c r="C663" s="68" t="s">
        <v>69</v>
      </c>
    </row>
    <row r="664" spans="1:3" x14ac:dyDescent="0.25">
      <c r="A664" s="68">
        <v>90474</v>
      </c>
      <c r="B664" s="68" t="s">
        <v>254</v>
      </c>
      <c r="C664" s="68" t="s">
        <v>69</v>
      </c>
    </row>
    <row r="665" spans="1:3" x14ac:dyDescent="0.25">
      <c r="A665" s="68">
        <v>40203</v>
      </c>
      <c r="B665" s="68" t="s">
        <v>251</v>
      </c>
      <c r="C665" s="68" t="s">
        <v>67</v>
      </c>
    </row>
    <row r="666" spans="1:3" x14ac:dyDescent="0.25">
      <c r="A666" s="68">
        <v>41423</v>
      </c>
      <c r="B666" s="68" t="s">
        <v>251</v>
      </c>
      <c r="C666" s="68" t="s">
        <v>67</v>
      </c>
    </row>
    <row r="667" spans="1:3" x14ac:dyDescent="0.25">
      <c r="A667" s="68">
        <v>44201</v>
      </c>
      <c r="B667" s="68" t="s">
        <v>251</v>
      </c>
      <c r="C667" s="68" t="s">
        <v>67</v>
      </c>
    </row>
    <row r="668" spans="1:3" x14ac:dyDescent="0.25">
      <c r="A668" s="68">
        <v>50657</v>
      </c>
      <c r="B668" s="68" t="s">
        <v>251</v>
      </c>
      <c r="C668" s="68" t="s">
        <v>67</v>
      </c>
    </row>
    <row r="669" spans="1:3" x14ac:dyDescent="0.25">
      <c r="A669" s="68">
        <v>90404</v>
      </c>
      <c r="B669" s="68" t="s">
        <v>251</v>
      </c>
      <c r="C669" s="68" t="s">
        <v>67</v>
      </c>
    </row>
    <row r="670" spans="1:3" x14ac:dyDescent="0.25">
      <c r="A670" s="68"/>
      <c r="B670" s="68"/>
      <c r="C670" s="68"/>
    </row>
    <row r="671" spans="1:3" x14ac:dyDescent="0.25">
      <c r="A671" s="68"/>
      <c r="B671" s="68"/>
      <c r="C671" s="68"/>
    </row>
    <row r="672" spans="1:3" x14ac:dyDescent="0.25">
      <c r="A672" s="68"/>
      <c r="B672" s="68"/>
      <c r="C672" s="68"/>
    </row>
    <row r="673" spans="1:3" x14ac:dyDescent="0.25">
      <c r="A673" s="68"/>
      <c r="B673" s="68"/>
      <c r="C673" s="68"/>
    </row>
    <row r="674" spans="1:3" x14ac:dyDescent="0.25">
      <c r="A674" s="68"/>
      <c r="B674" s="68"/>
      <c r="C674" s="68"/>
    </row>
    <row r="675" spans="1:3" x14ac:dyDescent="0.25">
      <c r="A675" s="68"/>
      <c r="B675" s="68"/>
      <c r="C675" s="68"/>
    </row>
    <row r="676" spans="1:3" x14ac:dyDescent="0.25">
      <c r="A676" s="68"/>
      <c r="B676" s="68"/>
      <c r="C676" s="68"/>
    </row>
    <row r="677" spans="1:3" x14ac:dyDescent="0.25">
      <c r="A677" s="68"/>
      <c r="B677" s="68"/>
      <c r="C677" s="68"/>
    </row>
    <row r="678" spans="1:3" x14ac:dyDescent="0.25">
      <c r="A678" s="68"/>
      <c r="B678" s="68"/>
      <c r="C678" s="68"/>
    </row>
    <row r="679" spans="1:3" x14ac:dyDescent="0.25">
      <c r="A679" s="68"/>
      <c r="B679" s="68"/>
      <c r="C679" s="68"/>
    </row>
    <row r="680" spans="1:3" x14ac:dyDescent="0.25">
      <c r="A680" s="68"/>
      <c r="B680" s="68"/>
      <c r="C680" s="68"/>
    </row>
    <row r="681" spans="1:3" x14ac:dyDescent="0.25">
      <c r="A681" s="68"/>
      <c r="B681" s="68"/>
      <c r="C681" s="68"/>
    </row>
    <row r="682" spans="1:3" x14ac:dyDescent="0.25">
      <c r="A682" s="68"/>
      <c r="B682" s="68"/>
      <c r="C682" s="68"/>
    </row>
    <row r="683" spans="1:3" x14ac:dyDescent="0.25">
      <c r="A683" s="68"/>
      <c r="B683" s="68"/>
      <c r="C683" s="68"/>
    </row>
    <row r="684" spans="1:3" x14ac:dyDescent="0.25">
      <c r="A684" s="68"/>
      <c r="B684" s="68"/>
      <c r="C684" s="68"/>
    </row>
    <row r="685" spans="1:3" x14ac:dyDescent="0.25">
      <c r="A685" s="68"/>
      <c r="B685" s="68"/>
      <c r="C685" s="68"/>
    </row>
    <row r="686" spans="1:3" x14ac:dyDescent="0.25">
      <c r="A686" s="68"/>
      <c r="B686" s="68"/>
      <c r="C686" s="68"/>
    </row>
    <row r="687" spans="1:3" x14ac:dyDescent="0.25">
      <c r="A687" s="68"/>
      <c r="B687" s="68"/>
      <c r="C687" s="68"/>
    </row>
    <row r="688" spans="1:3" x14ac:dyDescent="0.25">
      <c r="A688" s="68"/>
      <c r="B688" s="68"/>
      <c r="C688" s="68"/>
    </row>
    <row r="689" spans="1:3" x14ac:dyDescent="0.25">
      <c r="A689" s="68"/>
      <c r="B689" s="68"/>
      <c r="C689" s="68"/>
    </row>
    <row r="690" spans="1:3" x14ac:dyDescent="0.25">
      <c r="A690" s="68"/>
      <c r="B690" s="68"/>
      <c r="C690" s="68"/>
    </row>
    <row r="691" spans="1:3" x14ac:dyDescent="0.25">
      <c r="A691" s="68"/>
      <c r="B691" s="68"/>
      <c r="C691" s="68"/>
    </row>
    <row r="692" spans="1:3" x14ac:dyDescent="0.25">
      <c r="A692" s="68"/>
      <c r="B692" s="68"/>
      <c r="C692" s="68"/>
    </row>
    <row r="693" spans="1:3" x14ac:dyDescent="0.25">
      <c r="A693" s="68"/>
      <c r="B693" s="68"/>
      <c r="C693" s="68"/>
    </row>
    <row r="694" spans="1:3" x14ac:dyDescent="0.25">
      <c r="A694" s="68"/>
      <c r="B694" s="68"/>
      <c r="C694" s="68"/>
    </row>
    <row r="695" spans="1:3" x14ac:dyDescent="0.25">
      <c r="A695" s="68"/>
      <c r="B695" s="68"/>
      <c r="C695" s="68"/>
    </row>
    <row r="696" spans="1:3" x14ac:dyDescent="0.25">
      <c r="A696" s="68"/>
      <c r="B696" s="68"/>
      <c r="C696" s="68"/>
    </row>
    <row r="697" spans="1:3" x14ac:dyDescent="0.25">
      <c r="A697" s="68"/>
      <c r="B697" s="68"/>
      <c r="C697" s="68"/>
    </row>
    <row r="698" spans="1:3" x14ac:dyDescent="0.25">
      <c r="A698" s="68"/>
      <c r="B698" s="68"/>
      <c r="C698" s="68"/>
    </row>
    <row r="699" spans="1:3" x14ac:dyDescent="0.25">
      <c r="A699" s="68"/>
      <c r="B699" s="68"/>
      <c r="C699" s="68"/>
    </row>
    <row r="700" spans="1:3" x14ac:dyDescent="0.25">
      <c r="A700" s="68"/>
      <c r="B700" s="68"/>
      <c r="C700" s="68"/>
    </row>
    <row r="701" spans="1:3" x14ac:dyDescent="0.25">
      <c r="A701" s="68"/>
      <c r="B701" s="68"/>
      <c r="C701" s="68"/>
    </row>
    <row r="702" spans="1:3" x14ac:dyDescent="0.25">
      <c r="A702" s="68"/>
      <c r="B702" s="68"/>
      <c r="C702" s="68"/>
    </row>
    <row r="703" spans="1:3" x14ac:dyDescent="0.25">
      <c r="A703" s="68"/>
      <c r="B703" s="68"/>
      <c r="C703" s="68"/>
    </row>
    <row r="704" spans="1:3" x14ac:dyDescent="0.25">
      <c r="A704" s="68"/>
      <c r="B704" s="68"/>
      <c r="C704" s="68"/>
    </row>
    <row r="705" spans="1:3" x14ac:dyDescent="0.25">
      <c r="A705" s="68"/>
      <c r="B705" s="68"/>
      <c r="C705" s="68"/>
    </row>
    <row r="706" spans="1:3" x14ac:dyDescent="0.25">
      <c r="A706" s="68"/>
      <c r="B706" s="68"/>
      <c r="C706" s="68"/>
    </row>
    <row r="707" spans="1:3" x14ac:dyDescent="0.25">
      <c r="A707" s="68"/>
      <c r="B707" s="68"/>
      <c r="C707" s="68"/>
    </row>
    <row r="708" spans="1:3" x14ac:dyDescent="0.25">
      <c r="A708" s="68"/>
      <c r="B708" s="68"/>
      <c r="C708" s="68"/>
    </row>
    <row r="709" spans="1:3" x14ac:dyDescent="0.25">
      <c r="A709" s="68"/>
      <c r="B709" s="68"/>
      <c r="C709" s="68"/>
    </row>
    <row r="710" spans="1:3" x14ac:dyDescent="0.25">
      <c r="A710" s="68"/>
      <c r="B710" s="68"/>
      <c r="C710" s="68"/>
    </row>
    <row r="711" spans="1:3" x14ac:dyDescent="0.25">
      <c r="A711" s="68"/>
      <c r="B711" s="68"/>
      <c r="C711" s="68"/>
    </row>
    <row r="712" spans="1:3" x14ac:dyDescent="0.25">
      <c r="A712" s="68"/>
      <c r="B712" s="68"/>
      <c r="C712" s="68"/>
    </row>
    <row r="713" spans="1:3" x14ac:dyDescent="0.25">
      <c r="A713" s="68"/>
      <c r="B713" s="68"/>
      <c r="C713" s="68"/>
    </row>
    <row r="714" spans="1:3" x14ac:dyDescent="0.25">
      <c r="A714" s="68"/>
      <c r="B714" s="68"/>
      <c r="C714" s="68"/>
    </row>
    <row r="715" spans="1:3" x14ac:dyDescent="0.25">
      <c r="A715" s="68"/>
      <c r="B715" s="68"/>
      <c r="C715" s="68"/>
    </row>
    <row r="716" spans="1:3" x14ac:dyDescent="0.25">
      <c r="A716" s="68"/>
      <c r="B716" s="68"/>
      <c r="C716" s="68"/>
    </row>
    <row r="717" spans="1:3" x14ac:dyDescent="0.25">
      <c r="A717" s="68"/>
      <c r="B717" s="68"/>
      <c r="C717" s="68"/>
    </row>
    <row r="718" spans="1:3" x14ac:dyDescent="0.25">
      <c r="A718" s="68"/>
      <c r="B718" s="68"/>
      <c r="C718" s="68"/>
    </row>
    <row r="719" spans="1:3" x14ac:dyDescent="0.25">
      <c r="A719" s="68"/>
      <c r="B719" s="68"/>
      <c r="C719" s="68"/>
    </row>
    <row r="720" spans="1:3" x14ac:dyDescent="0.25">
      <c r="A720" s="68"/>
      <c r="B720" s="68"/>
      <c r="C720" s="68"/>
    </row>
    <row r="721" spans="1:3" x14ac:dyDescent="0.25">
      <c r="A721" s="68"/>
      <c r="B721" s="68"/>
      <c r="C721" s="68"/>
    </row>
    <row r="722" spans="1:3" x14ac:dyDescent="0.25">
      <c r="A722" s="68"/>
      <c r="B722" s="68"/>
      <c r="C722" s="68"/>
    </row>
    <row r="723" spans="1:3" x14ac:dyDescent="0.25">
      <c r="A723" s="68"/>
      <c r="B723" s="68"/>
      <c r="C723" s="68"/>
    </row>
    <row r="724" spans="1:3" x14ac:dyDescent="0.25">
      <c r="A724" s="68"/>
      <c r="B724" s="68"/>
      <c r="C724" s="68"/>
    </row>
    <row r="725" spans="1:3" x14ac:dyDescent="0.25">
      <c r="A725" s="68"/>
      <c r="B725" s="68"/>
      <c r="C725" s="68"/>
    </row>
    <row r="726" spans="1:3" x14ac:dyDescent="0.25">
      <c r="A726" s="68"/>
      <c r="B726" s="68"/>
      <c r="C726" s="68"/>
    </row>
    <row r="727" spans="1:3" x14ac:dyDescent="0.25">
      <c r="A727" s="68"/>
      <c r="B727" s="68"/>
      <c r="C727" s="68"/>
    </row>
    <row r="728" spans="1:3" x14ac:dyDescent="0.25">
      <c r="A728" s="68"/>
      <c r="B728" s="68"/>
      <c r="C728" s="68"/>
    </row>
    <row r="729" spans="1:3" x14ac:dyDescent="0.25">
      <c r="A729" s="68"/>
      <c r="B729" s="68"/>
      <c r="C729" s="68"/>
    </row>
    <row r="730" spans="1:3" x14ac:dyDescent="0.25">
      <c r="A730" s="68"/>
      <c r="B730" s="68"/>
      <c r="C730" s="68"/>
    </row>
    <row r="731" spans="1:3" x14ac:dyDescent="0.25">
      <c r="A731" s="68"/>
      <c r="B731" s="68"/>
      <c r="C731" s="68"/>
    </row>
    <row r="732" spans="1:3" x14ac:dyDescent="0.25">
      <c r="A732" s="68"/>
      <c r="B732" s="68"/>
      <c r="C732" s="68"/>
    </row>
    <row r="733" spans="1:3" x14ac:dyDescent="0.25">
      <c r="A733" s="68"/>
      <c r="B733" s="68"/>
      <c r="C733" s="68"/>
    </row>
    <row r="734" spans="1:3" x14ac:dyDescent="0.25">
      <c r="A734" s="68"/>
      <c r="B734" s="68"/>
      <c r="C734" s="68"/>
    </row>
    <row r="735" spans="1:3" x14ac:dyDescent="0.25">
      <c r="A735" s="68"/>
      <c r="B735" s="68"/>
      <c r="C735" s="68"/>
    </row>
    <row r="736" spans="1:3" x14ac:dyDescent="0.25">
      <c r="A736" s="68"/>
      <c r="B736" s="68"/>
      <c r="C736" s="68"/>
    </row>
    <row r="737" spans="1:3" x14ac:dyDescent="0.25">
      <c r="A737" s="68"/>
      <c r="B737" s="68"/>
      <c r="C737" s="68"/>
    </row>
    <row r="738" spans="1:3" x14ac:dyDescent="0.25">
      <c r="A738" s="68"/>
      <c r="B738" s="68"/>
      <c r="C738" s="68"/>
    </row>
    <row r="739" spans="1:3" x14ac:dyDescent="0.25">
      <c r="A739" s="68"/>
      <c r="B739" s="68"/>
      <c r="C739" s="68"/>
    </row>
    <row r="740" spans="1:3" x14ac:dyDescent="0.25">
      <c r="A740" s="68"/>
      <c r="B740" s="68"/>
      <c r="C740" s="68"/>
    </row>
    <row r="741" spans="1:3" x14ac:dyDescent="0.25">
      <c r="A741" s="68"/>
      <c r="B741" s="68"/>
      <c r="C741" s="68"/>
    </row>
    <row r="742" spans="1:3" x14ac:dyDescent="0.25">
      <c r="A742" s="68"/>
      <c r="B742" s="68"/>
      <c r="C742" s="68"/>
    </row>
    <row r="743" spans="1:3" x14ac:dyDescent="0.25">
      <c r="A743" s="68"/>
      <c r="B743" s="68"/>
      <c r="C743" s="68"/>
    </row>
    <row r="744" spans="1:3" x14ac:dyDescent="0.25">
      <c r="A744" s="68"/>
      <c r="B744" s="68"/>
      <c r="C744" s="68"/>
    </row>
    <row r="745" spans="1:3" x14ac:dyDescent="0.25">
      <c r="A745" s="68"/>
      <c r="B745" s="68"/>
      <c r="C745" s="68"/>
    </row>
    <row r="746" spans="1:3" x14ac:dyDescent="0.25">
      <c r="A746" s="68"/>
      <c r="B746" s="68"/>
      <c r="C746" s="68"/>
    </row>
    <row r="747" spans="1:3" x14ac:dyDescent="0.25">
      <c r="A747" s="68"/>
      <c r="B747" s="68"/>
      <c r="C747" s="68"/>
    </row>
    <row r="748" spans="1:3" x14ac:dyDescent="0.25">
      <c r="A748" s="68"/>
      <c r="B748" s="68"/>
      <c r="C748" s="68"/>
    </row>
    <row r="749" spans="1:3" x14ac:dyDescent="0.25">
      <c r="A749" s="68"/>
      <c r="B749" s="68"/>
      <c r="C749" s="68"/>
    </row>
    <row r="750" spans="1:3" x14ac:dyDescent="0.25">
      <c r="A750" s="68"/>
      <c r="B750" s="68"/>
      <c r="C750" s="68"/>
    </row>
    <row r="751" spans="1:3" x14ac:dyDescent="0.25">
      <c r="A751" s="68"/>
      <c r="B751" s="68"/>
      <c r="C751" s="68"/>
    </row>
    <row r="752" spans="1:3" x14ac:dyDescent="0.25">
      <c r="A752" s="68"/>
      <c r="B752" s="68"/>
      <c r="C752" s="68"/>
    </row>
    <row r="753" spans="1:3" x14ac:dyDescent="0.25">
      <c r="A753" s="68"/>
      <c r="B753" s="68"/>
      <c r="C753" s="68"/>
    </row>
    <row r="754" spans="1:3" x14ac:dyDescent="0.25">
      <c r="A754" s="68"/>
      <c r="B754" s="68"/>
      <c r="C754" s="68"/>
    </row>
    <row r="755" spans="1:3" x14ac:dyDescent="0.25">
      <c r="A755" s="68"/>
      <c r="B755" s="68"/>
      <c r="C755" s="68"/>
    </row>
    <row r="756" spans="1:3" x14ac:dyDescent="0.25">
      <c r="A756" s="68"/>
      <c r="B756" s="68"/>
      <c r="C756" s="68"/>
    </row>
    <row r="757" spans="1:3" x14ac:dyDescent="0.25">
      <c r="A757" s="68"/>
      <c r="B757" s="68"/>
      <c r="C757" s="68"/>
    </row>
    <row r="758" spans="1:3" x14ac:dyDescent="0.25">
      <c r="A758" s="68"/>
      <c r="B758" s="68"/>
      <c r="C758" s="68"/>
    </row>
    <row r="759" spans="1:3" x14ac:dyDescent="0.25">
      <c r="A759" s="68"/>
      <c r="B759" s="68"/>
      <c r="C759" s="68"/>
    </row>
    <row r="760" spans="1:3" x14ac:dyDescent="0.25">
      <c r="A760" s="68"/>
      <c r="B760" s="68"/>
      <c r="C760" s="68"/>
    </row>
    <row r="761" spans="1:3" x14ac:dyDescent="0.25">
      <c r="A761" s="68"/>
      <c r="B761" s="68"/>
      <c r="C761" s="68"/>
    </row>
    <row r="762" spans="1:3" x14ac:dyDescent="0.25">
      <c r="A762" s="68"/>
      <c r="B762" s="68"/>
      <c r="C762" s="68"/>
    </row>
    <row r="763" spans="1:3" x14ac:dyDescent="0.25">
      <c r="A763" s="68"/>
      <c r="B763" s="68"/>
      <c r="C763" s="68"/>
    </row>
    <row r="764" spans="1:3" x14ac:dyDescent="0.25">
      <c r="A764" s="68"/>
      <c r="B764" s="68"/>
      <c r="C764" s="68"/>
    </row>
    <row r="765" spans="1:3" x14ac:dyDescent="0.25">
      <c r="A765" s="68"/>
      <c r="B765" s="68"/>
      <c r="C765" s="68"/>
    </row>
    <row r="766" spans="1:3" x14ac:dyDescent="0.25">
      <c r="A766" s="68"/>
      <c r="B766" s="68"/>
      <c r="C766" s="68"/>
    </row>
    <row r="767" spans="1:3" x14ac:dyDescent="0.25">
      <c r="A767" s="68"/>
      <c r="B767" s="68"/>
      <c r="C767" s="68"/>
    </row>
    <row r="768" spans="1:3" x14ac:dyDescent="0.25">
      <c r="A768" s="68"/>
      <c r="B768" s="68"/>
      <c r="C768" s="68"/>
    </row>
    <row r="769" spans="1:3" x14ac:dyDescent="0.25">
      <c r="A769" s="68"/>
      <c r="B769" s="68"/>
      <c r="C769" s="68"/>
    </row>
    <row r="770" spans="1:3" x14ac:dyDescent="0.25">
      <c r="A770" s="68"/>
      <c r="B770" s="68"/>
      <c r="C770" s="68"/>
    </row>
    <row r="771" spans="1:3" x14ac:dyDescent="0.25">
      <c r="A771" s="68"/>
      <c r="B771" s="68"/>
      <c r="C771" s="68"/>
    </row>
    <row r="772" spans="1:3" x14ac:dyDescent="0.25">
      <c r="A772" s="68"/>
      <c r="B772" s="68"/>
      <c r="C772" s="68"/>
    </row>
    <row r="773" spans="1:3" x14ac:dyDescent="0.25">
      <c r="A773" s="68"/>
      <c r="B773" s="68"/>
      <c r="C773" s="68"/>
    </row>
    <row r="774" spans="1:3" x14ac:dyDescent="0.25">
      <c r="A774" s="68"/>
      <c r="B774" s="68"/>
      <c r="C774" s="68"/>
    </row>
    <row r="775" spans="1:3" x14ac:dyDescent="0.25">
      <c r="A775" s="68"/>
      <c r="B775" s="68"/>
      <c r="C775" s="68"/>
    </row>
    <row r="776" spans="1:3" x14ac:dyDescent="0.25">
      <c r="A776" s="68"/>
      <c r="B776" s="68"/>
      <c r="C776" s="68"/>
    </row>
    <row r="777" spans="1:3" x14ac:dyDescent="0.25">
      <c r="A777" s="68"/>
      <c r="B777" s="68"/>
      <c r="C777" s="68"/>
    </row>
    <row r="778" spans="1:3" x14ac:dyDescent="0.25">
      <c r="A778" s="68"/>
      <c r="B778" s="68"/>
      <c r="C778" s="68"/>
    </row>
    <row r="779" spans="1:3" x14ac:dyDescent="0.25">
      <c r="A779" s="68"/>
      <c r="B779" s="68"/>
      <c r="C779" s="68"/>
    </row>
    <row r="780" spans="1:3" x14ac:dyDescent="0.25">
      <c r="A780" s="68"/>
      <c r="B780" s="68"/>
      <c r="C780" s="68"/>
    </row>
    <row r="781" spans="1:3" x14ac:dyDescent="0.25">
      <c r="A781" s="68"/>
      <c r="B781" s="68"/>
      <c r="C781" s="68"/>
    </row>
  </sheetData>
  <sheetProtection algorithmName="SHA-512" hashValue="nyb0V9G4q4ri6wtt1SxlER8ra2M0dupFYxogtUjMWW5epaa46+6HrPlOkKdWzaadoYmOrkHa4SJLe6+iQaQiQA==" saltValue="6YNVlgZKDxNvuwI9PBrvuA==" spinCount="100000" sheet="1" objects="1" scenarios="1"/>
  <sortState xmlns:xlrd2="http://schemas.microsoft.com/office/spreadsheetml/2017/richdata2" ref="A2:I813">
    <sortCondition ref="A2:A813"/>
  </sortState>
  <mergeCells count="1"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selection activeCell="N8" sqref="N8"/>
    </sheetView>
  </sheetViews>
  <sheetFormatPr defaultRowHeight="13.8" x14ac:dyDescent="0.25"/>
  <cols>
    <col min="1" max="1" width="13.19921875" bestFit="1" customWidth="1"/>
    <col min="2" max="2" width="13.296875" customWidth="1"/>
    <col min="3" max="3" width="26.59765625" bestFit="1" customWidth="1"/>
    <col min="4" max="4" width="11.796875" customWidth="1"/>
  </cols>
  <sheetData>
    <row r="1" spans="1:4" ht="15" x14ac:dyDescent="0.25">
      <c r="A1" s="96"/>
    </row>
    <row r="2" spans="1:4" x14ac:dyDescent="0.25">
      <c r="A2" s="53" t="s">
        <v>57</v>
      </c>
      <c r="B2" t="s">
        <v>265</v>
      </c>
      <c r="C2" t="s">
        <v>216</v>
      </c>
      <c r="D2" t="s">
        <v>61</v>
      </c>
    </row>
    <row r="3" spans="1:4" x14ac:dyDescent="0.25">
      <c r="A3" s="54" t="s">
        <v>22</v>
      </c>
      <c r="B3">
        <v>535</v>
      </c>
      <c r="C3">
        <v>150700</v>
      </c>
      <c r="D3">
        <v>281.68224299065423</v>
      </c>
    </row>
    <row r="4" spans="1:4" x14ac:dyDescent="0.25">
      <c r="A4" s="54" t="s">
        <v>19</v>
      </c>
      <c r="B4">
        <v>607</v>
      </c>
      <c r="C4">
        <v>207074</v>
      </c>
      <c r="D4">
        <v>341.14332784184512</v>
      </c>
    </row>
    <row r="5" spans="1:4" x14ac:dyDescent="0.25">
      <c r="A5" s="54" t="s">
        <v>20</v>
      </c>
      <c r="B5">
        <v>519</v>
      </c>
      <c r="C5">
        <v>179201</v>
      </c>
      <c r="D5">
        <v>345.28131021194605</v>
      </c>
    </row>
    <row r="6" spans="1:4" x14ac:dyDescent="0.25">
      <c r="A6" s="54" t="s">
        <v>18</v>
      </c>
      <c r="B6">
        <v>348</v>
      </c>
      <c r="C6">
        <v>137122</v>
      </c>
      <c r="D6">
        <v>394.0287356321839</v>
      </c>
    </row>
    <row r="7" spans="1:4" x14ac:dyDescent="0.25">
      <c r="A7" s="54" t="s">
        <v>24</v>
      </c>
      <c r="B7">
        <v>71</v>
      </c>
      <c r="C7">
        <v>22579</v>
      </c>
      <c r="D7">
        <v>318.01408450704224</v>
      </c>
    </row>
    <row r="8" spans="1:4" x14ac:dyDescent="0.25">
      <c r="A8" s="54" t="s">
        <v>21</v>
      </c>
      <c r="B8">
        <v>57</v>
      </c>
      <c r="C8">
        <v>15260</v>
      </c>
      <c r="D8">
        <v>267.71929824561403</v>
      </c>
    </row>
    <row r="9" spans="1:4" x14ac:dyDescent="0.25">
      <c r="A9" s="54" t="s">
        <v>60</v>
      </c>
      <c r="B9">
        <v>1530</v>
      </c>
      <c r="C9">
        <v>536352</v>
      </c>
      <c r="D9">
        <v>350.55686274509804</v>
      </c>
    </row>
    <row r="10" spans="1:4" x14ac:dyDescent="0.25">
      <c r="A10" s="54" t="s">
        <v>23</v>
      </c>
      <c r="B10">
        <v>47</v>
      </c>
      <c r="C10">
        <v>14653</v>
      </c>
      <c r="D10">
        <v>311.7659574468085</v>
      </c>
    </row>
    <row r="11" spans="1:4" x14ac:dyDescent="0.25">
      <c r="A11" s="54" t="s">
        <v>58</v>
      </c>
      <c r="B11">
        <v>3714</v>
      </c>
      <c r="C11">
        <v>1262941</v>
      </c>
      <c r="D11">
        <v>340.04873451803985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workbookViewId="0">
      <selection activeCell="B6" sqref="B6"/>
    </sheetView>
  </sheetViews>
  <sheetFormatPr defaultRowHeight="13.8" x14ac:dyDescent="0.25"/>
  <cols>
    <col min="1" max="1" width="13.19921875" bestFit="1" customWidth="1"/>
    <col min="2" max="2" width="26.59765625" customWidth="1"/>
    <col min="3" max="3" width="13.296875" customWidth="1"/>
    <col min="4" max="4" width="13" bestFit="1" customWidth="1"/>
    <col min="5" max="5" width="9" style="92"/>
  </cols>
  <sheetData>
    <row r="1" spans="1:5" ht="15" x14ac:dyDescent="0.25">
      <c r="A1" s="96"/>
    </row>
    <row r="2" spans="1:5" x14ac:dyDescent="0.25">
      <c r="A2" s="53" t="s">
        <v>57</v>
      </c>
      <c r="B2" t="s">
        <v>216</v>
      </c>
      <c r="C2" t="s">
        <v>265</v>
      </c>
      <c r="D2" t="s">
        <v>62</v>
      </c>
    </row>
    <row r="3" spans="1:5" x14ac:dyDescent="0.25">
      <c r="A3" s="54" t="s">
        <v>258</v>
      </c>
      <c r="B3">
        <v>0</v>
      </c>
      <c r="C3">
        <v>0</v>
      </c>
      <c r="D3" t="e">
        <v>#DIV/0!</v>
      </c>
      <c r="E3" s="92" t="e">
        <f>ROUND(D3/$D$12,2)</f>
        <v>#DIV/0!</v>
      </c>
    </row>
    <row r="4" spans="1:5" x14ac:dyDescent="0.25">
      <c r="A4" s="54" t="s">
        <v>253</v>
      </c>
      <c r="B4">
        <v>155660</v>
      </c>
      <c r="C4">
        <v>359</v>
      </c>
      <c r="D4">
        <v>433.59331476323121</v>
      </c>
      <c r="E4" s="92">
        <f t="shared" ref="E4:E12" si="0">ROUND(D4/$D$12,2)</f>
        <v>1.28</v>
      </c>
    </row>
    <row r="5" spans="1:5" x14ac:dyDescent="0.25">
      <c r="A5" s="54" t="s">
        <v>256</v>
      </c>
      <c r="B5">
        <v>142894</v>
      </c>
      <c r="C5">
        <v>438</v>
      </c>
      <c r="D5">
        <v>326.24200913242009</v>
      </c>
      <c r="E5" s="92">
        <f t="shared" si="0"/>
        <v>0.96</v>
      </c>
    </row>
    <row r="6" spans="1:5" x14ac:dyDescent="0.25">
      <c r="A6" s="54" t="s">
        <v>251</v>
      </c>
      <c r="B6">
        <v>200340</v>
      </c>
      <c r="C6">
        <v>611</v>
      </c>
      <c r="D6">
        <v>327.8887070376432</v>
      </c>
      <c r="E6" s="92">
        <f t="shared" si="0"/>
        <v>0.96</v>
      </c>
    </row>
    <row r="7" spans="1:5" x14ac:dyDescent="0.25">
      <c r="A7" s="54" t="s">
        <v>252</v>
      </c>
      <c r="B7">
        <v>196250</v>
      </c>
      <c r="C7">
        <v>443</v>
      </c>
      <c r="D7">
        <v>443.00225733634312</v>
      </c>
      <c r="E7" s="92">
        <f t="shared" si="0"/>
        <v>1.3</v>
      </c>
    </row>
    <row r="8" spans="1:5" x14ac:dyDescent="0.25">
      <c r="A8" s="54" t="s">
        <v>255</v>
      </c>
      <c r="B8">
        <v>161654</v>
      </c>
      <c r="C8">
        <v>466</v>
      </c>
      <c r="D8">
        <v>346.89699570815452</v>
      </c>
      <c r="E8" s="92">
        <f t="shared" si="0"/>
        <v>1.02</v>
      </c>
    </row>
    <row r="9" spans="1:5" x14ac:dyDescent="0.25">
      <c r="A9" s="54" t="s">
        <v>254</v>
      </c>
      <c r="B9">
        <v>136903</v>
      </c>
      <c r="C9">
        <v>472</v>
      </c>
      <c r="D9">
        <v>290.04872881355931</v>
      </c>
      <c r="E9" s="92">
        <f t="shared" si="0"/>
        <v>0.85</v>
      </c>
    </row>
    <row r="10" spans="1:5" x14ac:dyDescent="0.25">
      <c r="A10" s="54" t="s">
        <v>250</v>
      </c>
      <c r="B10">
        <v>121601</v>
      </c>
      <c r="C10">
        <v>424</v>
      </c>
      <c r="D10">
        <v>286.79481132075472</v>
      </c>
      <c r="E10" s="92">
        <f t="shared" si="0"/>
        <v>0.84</v>
      </c>
    </row>
    <row r="11" spans="1:5" x14ac:dyDescent="0.25">
      <c r="A11" s="54" t="s">
        <v>257</v>
      </c>
      <c r="B11">
        <v>147639</v>
      </c>
      <c r="C11">
        <v>501</v>
      </c>
      <c r="D11">
        <v>294.68862275449101</v>
      </c>
      <c r="E11" s="92">
        <f t="shared" si="0"/>
        <v>0.87</v>
      </c>
    </row>
    <row r="12" spans="1:5" x14ac:dyDescent="0.25">
      <c r="A12" s="54" t="s">
        <v>58</v>
      </c>
      <c r="B12">
        <v>1262941</v>
      </c>
      <c r="C12">
        <v>3714</v>
      </c>
      <c r="D12">
        <v>340.04873451803985</v>
      </c>
      <c r="E12" s="92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97"/>
  <sheetViews>
    <sheetView zoomScale="85" zoomScaleNormal="85" workbookViewId="0">
      <selection activeCell="A4" sqref="A4"/>
    </sheetView>
  </sheetViews>
  <sheetFormatPr defaultColWidth="9" defaultRowHeight="15" x14ac:dyDescent="0.25"/>
  <cols>
    <col min="1" max="1" width="9.296875" style="55" customWidth="1"/>
    <col min="2" max="2" width="16.09765625" style="55" customWidth="1"/>
    <col min="3" max="3" width="31.09765625" style="55" customWidth="1"/>
    <col min="4" max="4" width="7.5" style="55" customWidth="1"/>
    <col min="5" max="5" width="9.296875" style="55" customWidth="1"/>
    <col min="6" max="7" width="12.69921875" style="55" customWidth="1"/>
    <col min="8" max="8" width="8.09765625" style="55" bestFit="1" customWidth="1"/>
    <col min="9" max="9" width="11.796875" style="55" bestFit="1" customWidth="1"/>
    <col min="10" max="10" width="9.296875" style="56" customWidth="1"/>
    <col min="11" max="11" width="22.296875" style="59" bestFit="1" customWidth="1"/>
    <col min="12" max="12" width="21" style="55" customWidth="1"/>
    <col min="13" max="13" width="21" style="59" customWidth="1"/>
    <col min="14" max="14" width="14.59765625" style="55" bestFit="1" customWidth="1"/>
    <col min="15" max="17" width="14.19921875" style="55" customWidth="1"/>
    <col min="18" max="18" width="16.09765625" style="55" customWidth="1"/>
    <col min="19" max="19" width="14.19921875" style="55" customWidth="1"/>
    <col min="20" max="20" width="12.69921875" style="55" customWidth="1"/>
    <col min="21" max="24" width="14.19921875" style="55" customWidth="1"/>
    <col min="25" max="26" width="12.69921875" style="55" customWidth="1"/>
    <col min="27" max="27" width="10.796875" style="55" customWidth="1"/>
    <col min="28" max="28" width="22.796875" style="55" customWidth="1"/>
    <col min="29" max="29" width="21" style="55" customWidth="1"/>
    <col min="30" max="30" width="26.19921875" style="55" customWidth="1"/>
    <col min="31" max="31" width="27.69921875" style="55" customWidth="1"/>
    <col min="32" max="32" width="33" style="55" customWidth="1"/>
    <col min="33" max="33" width="14.19921875" style="55" customWidth="1"/>
    <col min="34" max="34" width="16.09765625" style="55" customWidth="1"/>
    <col min="35" max="35" width="21" style="55" customWidth="1"/>
    <col min="36" max="36" width="17.59765625" style="56" customWidth="1"/>
    <col min="37" max="37" width="19.5" style="55" customWidth="1"/>
    <col min="38" max="38" width="14.19921875" style="55" customWidth="1"/>
    <col min="39" max="16384" width="9" style="55"/>
  </cols>
  <sheetData>
    <row r="1" spans="1:38" ht="19.05" customHeight="1" x14ac:dyDescent="0.4">
      <c r="A1" s="95"/>
      <c r="B1" s="58" t="s">
        <v>213</v>
      </c>
    </row>
    <row r="2" spans="1:38" ht="20.100000000000001" customHeight="1" x14ac:dyDescent="0.25">
      <c r="B2" s="165" t="s">
        <v>267</v>
      </c>
    </row>
    <row r="3" spans="1:38" ht="20.100000000000001" customHeight="1" x14ac:dyDescent="0.25">
      <c r="B3" s="165" t="s">
        <v>268</v>
      </c>
    </row>
    <row r="4" spans="1:38" ht="20.100000000000001" customHeight="1" x14ac:dyDescent="0.25">
      <c r="B4" s="57"/>
    </row>
    <row r="5" spans="1:38" s="67" customFormat="1" ht="54" customHeight="1" thickBot="1" x14ac:dyDescent="0.35">
      <c r="A5" s="60" t="s">
        <v>3</v>
      </c>
      <c r="B5" s="60" t="s">
        <v>0</v>
      </c>
      <c r="C5" s="60" t="s">
        <v>1</v>
      </c>
      <c r="D5" s="60" t="s">
        <v>2</v>
      </c>
      <c r="E5" s="60" t="s">
        <v>4</v>
      </c>
      <c r="F5" s="60" t="s">
        <v>5</v>
      </c>
      <c r="G5" s="61" t="s">
        <v>6</v>
      </c>
      <c r="H5" s="61" t="s">
        <v>7</v>
      </c>
      <c r="I5" s="61" t="s">
        <v>8</v>
      </c>
      <c r="J5" s="62" t="s">
        <v>9</v>
      </c>
      <c r="K5" s="63" t="s">
        <v>214</v>
      </c>
      <c r="L5" s="64" t="s">
        <v>10</v>
      </c>
      <c r="M5" s="65" t="s">
        <v>215</v>
      </c>
      <c r="N5" s="66" t="s">
        <v>11</v>
      </c>
      <c r="O5" s="66" t="s">
        <v>12</v>
      </c>
      <c r="P5" s="66" t="s">
        <v>13</v>
      </c>
      <c r="Q5" s="66" t="s">
        <v>212</v>
      </c>
      <c r="R5" s="66" t="s">
        <v>211</v>
      </c>
      <c r="S5" s="66" t="s">
        <v>14</v>
      </c>
      <c r="T5" s="66" t="s">
        <v>210</v>
      </c>
      <c r="U5" s="66" t="s">
        <v>209</v>
      </c>
      <c r="V5" s="66" t="s">
        <v>15</v>
      </c>
      <c r="W5" s="60" t="s">
        <v>208</v>
      </c>
      <c r="X5" s="60" t="s">
        <v>16</v>
      </c>
      <c r="Y5" s="60" t="s">
        <v>17</v>
      </c>
      <c r="Z5" s="60" t="s">
        <v>207</v>
      </c>
      <c r="AA5" s="60" t="s">
        <v>206</v>
      </c>
      <c r="AB5" s="60" t="s">
        <v>205</v>
      </c>
      <c r="AC5" s="61" t="s">
        <v>204</v>
      </c>
      <c r="AD5" s="61" t="s">
        <v>203</v>
      </c>
      <c r="AE5" s="60" t="s">
        <v>202</v>
      </c>
      <c r="AF5" s="60" t="s">
        <v>201</v>
      </c>
      <c r="AG5" s="61" t="s">
        <v>200</v>
      </c>
      <c r="AH5" s="60" t="s">
        <v>199</v>
      </c>
      <c r="AI5" s="64" t="s">
        <v>198</v>
      </c>
      <c r="AJ5" s="62" t="s">
        <v>197</v>
      </c>
      <c r="AK5" s="66" t="s">
        <v>196</v>
      </c>
      <c r="AL5" s="66" t="s">
        <v>195</v>
      </c>
    </row>
    <row r="6" spans="1:38" customFormat="1" ht="19.95" customHeight="1" thickTop="1" x14ac:dyDescent="0.25">
      <c r="A6" s="68">
        <v>40251</v>
      </c>
      <c r="B6" s="68" t="s">
        <v>250</v>
      </c>
      <c r="C6" s="68" t="s">
        <v>194</v>
      </c>
      <c r="D6" s="68" t="s">
        <v>193</v>
      </c>
      <c r="E6" s="68" t="s">
        <v>60</v>
      </c>
      <c r="F6" s="68">
        <v>7</v>
      </c>
      <c r="G6" s="1">
        <v>1800</v>
      </c>
      <c r="H6" s="1">
        <v>812</v>
      </c>
      <c r="I6" s="1">
        <v>16</v>
      </c>
      <c r="J6" s="1">
        <v>2628</v>
      </c>
      <c r="K6" s="1">
        <f>SUM(J6-I6)</f>
        <v>2612</v>
      </c>
      <c r="L6" s="176">
        <v>375.42860000000002</v>
      </c>
      <c r="M6" s="176">
        <f>ROUND(K6/F6,1)</f>
        <v>373.1</v>
      </c>
      <c r="N6" s="70">
        <v>13578</v>
      </c>
      <c r="O6" s="70">
        <v>1708.2</v>
      </c>
      <c r="P6" s="70">
        <v>0</v>
      </c>
      <c r="Q6" s="70">
        <v>0</v>
      </c>
      <c r="R6" s="70">
        <v>0</v>
      </c>
      <c r="S6" s="70">
        <v>1708.2</v>
      </c>
      <c r="T6" s="70">
        <v>11869.8</v>
      </c>
      <c r="U6" s="70">
        <v>11869.8</v>
      </c>
      <c r="V6" s="70">
        <v>0</v>
      </c>
      <c r="W6" s="68" t="s">
        <v>64</v>
      </c>
      <c r="X6" s="68">
        <v>1</v>
      </c>
      <c r="Y6" s="68">
        <v>0</v>
      </c>
      <c r="Z6" s="68">
        <v>1</v>
      </c>
      <c r="AA6" s="68" t="s">
        <v>63</v>
      </c>
      <c r="AB6" s="68">
        <v>6</v>
      </c>
      <c r="AC6" s="1">
        <v>0</v>
      </c>
      <c r="AD6" s="1">
        <v>44</v>
      </c>
      <c r="AE6" s="68">
        <v>0</v>
      </c>
      <c r="AF6" s="68">
        <v>1</v>
      </c>
      <c r="AG6" s="1">
        <v>1</v>
      </c>
      <c r="AH6" s="68">
        <v>572</v>
      </c>
      <c r="AI6" s="176">
        <v>102.83329999999999</v>
      </c>
      <c r="AJ6" s="1">
        <v>617</v>
      </c>
      <c r="AK6" s="70">
        <v>3194</v>
      </c>
      <c r="AL6" s="70"/>
    </row>
    <row r="7" spans="1:38" customFormat="1" ht="19.95" customHeight="1" x14ac:dyDescent="0.25">
      <c r="A7" s="68">
        <v>41802</v>
      </c>
      <c r="B7" s="68" t="s">
        <v>250</v>
      </c>
      <c r="C7" s="68" t="s">
        <v>194</v>
      </c>
      <c r="D7" s="68" t="s">
        <v>193</v>
      </c>
      <c r="E7" s="68" t="s">
        <v>60</v>
      </c>
      <c r="F7" s="68">
        <v>18</v>
      </c>
      <c r="G7" s="1">
        <v>4500</v>
      </c>
      <c r="H7" s="1">
        <v>2320</v>
      </c>
      <c r="I7" s="1">
        <v>49</v>
      </c>
      <c r="J7" s="1">
        <v>6869</v>
      </c>
      <c r="K7" s="1">
        <f t="shared" ref="K7:K70" si="0">SUM(J7-I7)</f>
        <v>6820</v>
      </c>
      <c r="L7" s="176">
        <v>381.61110000000002</v>
      </c>
      <c r="M7" s="176">
        <f t="shared" ref="M7:M70" si="1">ROUND(K7/F7,1)</f>
        <v>378.9</v>
      </c>
      <c r="N7" s="70">
        <v>35061</v>
      </c>
      <c r="O7" s="70">
        <v>4464.8500000000004</v>
      </c>
      <c r="P7" s="70">
        <v>0</v>
      </c>
      <c r="Q7" s="70">
        <v>0</v>
      </c>
      <c r="R7" s="70">
        <v>0</v>
      </c>
      <c r="S7" s="70">
        <v>4464.8500000000004</v>
      </c>
      <c r="T7" s="70">
        <v>30596.15</v>
      </c>
      <c r="U7" s="70">
        <v>30596.15</v>
      </c>
      <c r="V7" s="70">
        <v>0</v>
      </c>
      <c r="W7" s="68" t="s">
        <v>64</v>
      </c>
      <c r="X7" s="68">
        <v>1</v>
      </c>
      <c r="Y7" s="68">
        <v>0</v>
      </c>
      <c r="Z7" s="68">
        <v>1</v>
      </c>
      <c r="AA7" s="68" t="s">
        <v>63</v>
      </c>
      <c r="AB7" s="68">
        <v>12</v>
      </c>
      <c r="AC7" s="1">
        <v>0</v>
      </c>
      <c r="AD7" s="1">
        <v>212</v>
      </c>
      <c r="AE7" s="68">
        <v>0</v>
      </c>
      <c r="AF7" s="68">
        <v>33</v>
      </c>
      <c r="AG7" s="1">
        <v>33</v>
      </c>
      <c r="AH7" s="68">
        <v>413</v>
      </c>
      <c r="AI7" s="176">
        <v>54.833300000000001</v>
      </c>
      <c r="AJ7" s="1">
        <v>658</v>
      </c>
      <c r="AK7" s="70">
        <v>3354</v>
      </c>
      <c r="AL7" s="70"/>
    </row>
    <row r="8" spans="1:38" customFormat="1" ht="19.95" customHeight="1" x14ac:dyDescent="0.25">
      <c r="A8" s="68">
        <v>41803</v>
      </c>
      <c r="B8" s="68" t="s">
        <v>250</v>
      </c>
      <c r="C8" s="68" t="s">
        <v>194</v>
      </c>
      <c r="D8" s="68" t="s">
        <v>193</v>
      </c>
      <c r="E8" s="68" t="s">
        <v>60</v>
      </c>
      <c r="F8" s="68">
        <v>11</v>
      </c>
      <c r="G8" s="1">
        <v>0</v>
      </c>
      <c r="H8" s="1">
        <v>2689</v>
      </c>
      <c r="I8" s="1">
        <v>0</v>
      </c>
      <c r="J8" s="1">
        <v>2689</v>
      </c>
      <c r="K8" s="1">
        <f t="shared" si="0"/>
        <v>2689</v>
      </c>
      <c r="L8" s="176">
        <v>244.4545</v>
      </c>
      <c r="M8" s="176">
        <f t="shared" si="1"/>
        <v>244.5</v>
      </c>
      <c r="N8" s="70">
        <v>13786</v>
      </c>
      <c r="O8" s="70">
        <v>1747.85</v>
      </c>
      <c r="P8" s="70">
        <v>0</v>
      </c>
      <c r="Q8" s="70">
        <v>0</v>
      </c>
      <c r="R8" s="70">
        <v>0</v>
      </c>
      <c r="S8" s="70">
        <v>1747.85</v>
      </c>
      <c r="T8" s="70">
        <v>12038.15</v>
      </c>
      <c r="U8" s="70">
        <v>12038.15</v>
      </c>
      <c r="V8" s="70">
        <v>0</v>
      </c>
      <c r="W8" s="68" t="s">
        <v>64</v>
      </c>
      <c r="X8" s="68">
        <v>1</v>
      </c>
      <c r="Y8" s="68">
        <v>0</v>
      </c>
      <c r="Z8" s="68">
        <v>1</v>
      </c>
      <c r="AA8" s="68" t="s">
        <v>63</v>
      </c>
      <c r="AB8" s="68">
        <v>0</v>
      </c>
      <c r="AC8" s="1">
        <v>0</v>
      </c>
      <c r="AD8" s="1">
        <v>0</v>
      </c>
      <c r="AE8" s="68">
        <v>0</v>
      </c>
      <c r="AF8" s="68">
        <v>0</v>
      </c>
      <c r="AG8" s="1">
        <v>0</v>
      </c>
      <c r="AH8" s="68">
        <v>6</v>
      </c>
      <c r="AI8" s="176">
        <v>0</v>
      </c>
      <c r="AJ8" s="1">
        <v>6</v>
      </c>
      <c r="AK8" s="70">
        <v>31</v>
      </c>
      <c r="AL8" s="70"/>
    </row>
    <row r="9" spans="1:38" customFormat="1" ht="19.95" customHeight="1" x14ac:dyDescent="0.25">
      <c r="A9" s="68">
        <v>50462</v>
      </c>
      <c r="B9" s="68" t="s">
        <v>250</v>
      </c>
      <c r="C9" s="68" t="s">
        <v>194</v>
      </c>
      <c r="D9" s="68" t="s">
        <v>193</v>
      </c>
      <c r="E9" s="68" t="s">
        <v>60</v>
      </c>
      <c r="F9" s="68">
        <v>10</v>
      </c>
      <c r="G9" s="1">
        <v>1356</v>
      </c>
      <c r="H9" s="1">
        <v>1491</v>
      </c>
      <c r="I9" s="1">
        <v>34</v>
      </c>
      <c r="J9" s="1">
        <v>2881</v>
      </c>
      <c r="K9" s="1">
        <f t="shared" si="0"/>
        <v>2847</v>
      </c>
      <c r="L9" s="176">
        <v>288.10000000000002</v>
      </c>
      <c r="M9" s="176">
        <f t="shared" si="1"/>
        <v>284.7</v>
      </c>
      <c r="N9" s="70">
        <v>14683</v>
      </c>
      <c r="O9" s="70">
        <v>1872.65</v>
      </c>
      <c r="P9" s="70">
        <v>0</v>
      </c>
      <c r="Q9" s="70">
        <v>0</v>
      </c>
      <c r="R9" s="70">
        <v>0</v>
      </c>
      <c r="S9" s="70">
        <v>1872.65</v>
      </c>
      <c r="T9" s="70">
        <v>12810.35</v>
      </c>
      <c r="U9" s="70">
        <v>12810.35</v>
      </c>
      <c r="V9" s="70">
        <v>0</v>
      </c>
      <c r="W9" s="68" t="s">
        <v>64</v>
      </c>
      <c r="X9" s="68">
        <v>1</v>
      </c>
      <c r="Y9" s="68">
        <v>0</v>
      </c>
      <c r="Z9" s="68">
        <v>1</v>
      </c>
      <c r="AA9" s="68" t="s">
        <v>63</v>
      </c>
      <c r="AB9" s="68">
        <v>4</v>
      </c>
      <c r="AC9" s="1">
        <v>0</v>
      </c>
      <c r="AD9" s="1">
        <v>46</v>
      </c>
      <c r="AE9" s="68">
        <v>0</v>
      </c>
      <c r="AF9" s="68">
        <v>1</v>
      </c>
      <c r="AG9" s="1">
        <v>1</v>
      </c>
      <c r="AH9" s="68">
        <v>307</v>
      </c>
      <c r="AI9" s="176">
        <v>88.5</v>
      </c>
      <c r="AJ9" s="1">
        <v>354</v>
      </c>
      <c r="AK9" s="70">
        <v>1806</v>
      </c>
      <c r="AL9" s="70"/>
    </row>
    <row r="10" spans="1:38" customFormat="1" ht="19.95" customHeight="1" x14ac:dyDescent="0.25">
      <c r="A10" s="68">
        <v>90470</v>
      </c>
      <c r="B10" s="68" t="s">
        <v>250</v>
      </c>
      <c r="C10" s="68" t="s">
        <v>194</v>
      </c>
      <c r="D10" s="68" t="s">
        <v>193</v>
      </c>
      <c r="E10" s="68" t="s">
        <v>60</v>
      </c>
      <c r="F10" s="68">
        <v>0</v>
      </c>
      <c r="G10" s="1">
        <v>0</v>
      </c>
      <c r="H10" s="1">
        <v>0</v>
      </c>
      <c r="I10" s="1">
        <v>0</v>
      </c>
      <c r="J10" s="1">
        <v>0</v>
      </c>
      <c r="K10" s="1">
        <f t="shared" si="0"/>
        <v>0</v>
      </c>
      <c r="L10" s="176">
        <v>0</v>
      </c>
      <c r="M10" s="176" t="e">
        <f t="shared" si="1"/>
        <v>#DIV/0!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68" t="s">
        <v>64</v>
      </c>
      <c r="X10" s="68">
        <v>0</v>
      </c>
      <c r="Y10" s="68">
        <v>1</v>
      </c>
      <c r="Z10" s="68">
        <v>1</v>
      </c>
      <c r="AA10" s="68" t="s">
        <v>63</v>
      </c>
      <c r="AB10" s="68">
        <v>0</v>
      </c>
      <c r="AC10" s="1">
        <v>0</v>
      </c>
      <c r="AD10" s="1">
        <v>0</v>
      </c>
      <c r="AE10" s="68">
        <v>0</v>
      </c>
      <c r="AF10" s="68">
        <v>0</v>
      </c>
      <c r="AG10" s="1">
        <v>0</v>
      </c>
      <c r="AH10" s="68">
        <v>0</v>
      </c>
      <c r="AI10" s="176">
        <v>0</v>
      </c>
      <c r="AJ10" s="1">
        <v>0</v>
      </c>
      <c r="AK10" s="70">
        <v>0</v>
      </c>
      <c r="AL10" s="70"/>
    </row>
    <row r="11" spans="1:38" customFormat="1" ht="19.95" customHeight="1" x14ac:dyDescent="0.25">
      <c r="A11" s="68">
        <v>40112</v>
      </c>
      <c r="B11" s="68" t="s">
        <v>251</v>
      </c>
      <c r="C11" s="68" t="s">
        <v>192</v>
      </c>
      <c r="D11" s="68" t="s">
        <v>191</v>
      </c>
      <c r="E11" s="68" t="s">
        <v>21</v>
      </c>
      <c r="F11" s="68">
        <v>3</v>
      </c>
      <c r="G11" s="1">
        <v>1068</v>
      </c>
      <c r="H11" s="1">
        <v>640</v>
      </c>
      <c r="I11" s="1">
        <v>58</v>
      </c>
      <c r="J11" s="1">
        <v>1766</v>
      </c>
      <c r="K11" s="1">
        <f t="shared" si="0"/>
        <v>1708</v>
      </c>
      <c r="L11" s="176">
        <v>588.66669999999999</v>
      </c>
      <c r="M11" s="176">
        <f t="shared" si="1"/>
        <v>569.29999999999995</v>
      </c>
      <c r="N11" s="70">
        <v>8970</v>
      </c>
      <c r="O11" s="70">
        <v>1147.9000000000001</v>
      </c>
      <c r="P11" s="70">
        <v>0</v>
      </c>
      <c r="Q11" s="70">
        <v>0</v>
      </c>
      <c r="R11" s="70">
        <v>35.32</v>
      </c>
      <c r="S11" s="70">
        <v>1183.22</v>
      </c>
      <c r="T11" s="70">
        <v>7786.78</v>
      </c>
      <c r="U11" s="70">
        <v>7786.78</v>
      </c>
      <c r="V11" s="70">
        <v>0</v>
      </c>
      <c r="W11" s="68" t="s">
        <v>64</v>
      </c>
      <c r="X11" s="68">
        <v>1</v>
      </c>
      <c r="Y11" s="68">
        <v>0</v>
      </c>
      <c r="Z11" s="68">
        <v>1</v>
      </c>
      <c r="AA11" s="68" t="s">
        <v>63</v>
      </c>
      <c r="AB11" s="68">
        <v>3</v>
      </c>
      <c r="AC11" s="1">
        <v>0</v>
      </c>
      <c r="AD11" s="1">
        <v>10</v>
      </c>
      <c r="AE11" s="68">
        <v>0</v>
      </c>
      <c r="AF11" s="68">
        <v>34</v>
      </c>
      <c r="AG11" s="1">
        <v>34</v>
      </c>
      <c r="AH11" s="68">
        <v>268</v>
      </c>
      <c r="AI11" s="176">
        <v>104</v>
      </c>
      <c r="AJ11" s="1">
        <v>312</v>
      </c>
      <c r="AK11" s="70">
        <v>1583</v>
      </c>
      <c r="AL11" s="70"/>
    </row>
    <row r="12" spans="1:38" customFormat="1" ht="19.95" customHeight="1" x14ac:dyDescent="0.25">
      <c r="A12" s="68">
        <v>40118</v>
      </c>
      <c r="B12" s="68" t="s">
        <v>251</v>
      </c>
      <c r="C12" s="68" t="s">
        <v>192</v>
      </c>
      <c r="D12" s="68" t="s">
        <v>191</v>
      </c>
      <c r="E12" s="68" t="s">
        <v>24</v>
      </c>
      <c r="F12" s="68">
        <v>2</v>
      </c>
      <c r="G12" s="1">
        <v>972</v>
      </c>
      <c r="H12" s="1">
        <v>30</v>
      </c>
      <c r="I12" s="1">
        <v>5</v>
      </c>
      <c r="J12" s="1">
        <v>1007</v>
      </c>
      <c r="K12" s="1">
        <f t="shared" si="0"/>
        <v>1002</v>
      </c>
      <c r="L12" s="176">
        <v>503.5</v>
      </c>
      <c r="M12" s="176">
        <f t="shared" si="1"/>
        <v>501</v>
      </c>
      <c r="N12" s="70">
        <v>5123</v>
      </c>
      <c r="O12" s="70">
        <v>654.54999999999995</v>
      </c>
      <c r="P12" s="70">
        <v>0</v>
      </c>
      <c r="Q12" s="70">
        <v>0</v>
      </c>
      <c r="R12" s="70">
        <v>20.14</v>
      </c>
      <c r="S12" s="70">
        <v>674.69</v>
      </c>
      <c r="T12" s="70">
        <v>4448.3100000000004</v>
      </c>
      <c r="U12" s="70">
        <v>4448.3100000000004</v>
      </c>
      <c r="V12" s="70">
        <v>0</v>
      </c>
      <c r="W12" s="68" t="s">
        <v>64</v>
      </c>
      <c r="X12" s="68">
        <v>1</v>
      </c>
      <c r="Y12" s="68">
        <v>0</v>
      </c>
      <c r="Z12" s="68">
        <v>1</v>
      </c>
      <c r="AA12" s="68" t="s">
        <v>63</v>
      </c>
      <c r="AB12" s="68">
        <v>2</v>
      </c>
      <c r="AC12" s="1">
        <v>0</v>
      </c>
      <c r="AD12" s="1">
        <v>55</v>
      </c>
      <c r="AE12" s="68">
        <v>0</v>
      </c>
      <c r="AF12" s="68">
        <v>5</v>
      </c>
      <c r="AG12" s="1">
        <v>5</v>
      </c>
      <c r="AH12" s="68">
        <v>249</v>
      </c>
      <c r="AI12" s="176">
        <v>154.5</v>
      </c>
      <c r="AJ12" s="1">
        <v>309</v>
      </c>
      <c r="AK12" s="70">
        <v>1582</v>
      </c>
      <c r="AL12" s="70"/>
    </row>
    <row r="13" spans="1:38" customFormat="1" ht="19.95" customHeight="1" x14ac:dyDescent="0.25">
      <c r="A13" s="68">
        <v>40137</v>
      </c>
      <c r="B13" s="68" t="s">
        <v>251</v>
      </c>
      <c r="C13" s="68" t="s">
        <v>192</v>
      </c>
      <c r="D13" s="68" t="s">
        <v>191</v>
      </c>
      <c r="E13" s="68" t="s">
        <v>18</v>
      </c>
      <c r="F13" s="68">
        <v>3</v>
      </c>
      <c r="G13" s="1">
        <v>1224</v>
      </c>
      <c r="H13" s="1">
        <v>378</v>
      </c>
      <c r="I13" s="1">
        <v>47</v>
      </c>
      <c r="J13" s="1">
        <v>1649</v>
      </c>
      <c r="K13" s="1">
        <f t="shared" si="0"/>
        <v>1602</v>
      </c>
      <c r="L13" s="176">
        <v>549.66669999999999</v>
      </c>
      <c r="M13" s="176">
        <f t="shared" si="1"/>
        <v>534</v>
      </c>
      <c r="N13" s="70">
        <v>8381</v>
      </c>
      <c r="O13" s="70">
        <v>1071.8499999999999</v>
      </c>
      <c r="P13" s="70">
        <v>0</v>
      </c>
      <c r="Q13" s="70">
        <v>0</v>
      </c>
      <c r="R13" s="70">
        <v>32.979999999999997</v>
      </c>
      <c r="S13" s="70">
        <v>1104.83</v>
      </c>
      <c r="T13" s="70">
        <v>7276.17</v>
      </c>
      <c r="U13" s="70">
        <v>7276.17</v>
      </c>
      <c r="V13" s="70">
        <v>0</v>
      </c>
      <c r="W13" s="68" t="s">
        <v>64</v>
      </c>
      <c r="X13" s="68">
        <v>1</v>
      </c>
      <c r="Y13" s="68">
        <v>0</v>
      </c>
      <c r="Z13" s="68">
        <v>1</v>
      </c>
      <c r="AA13" s="68" t="s">
        <v>63</v>
      </c>
      <c r="AB13" s="68">
        <v>3</v>
      </c>
      <c r="AC13" s="1">
        <v>0</v>
      </c>
      <c r="AD13" s="1">
        <v>27</v>
      </c>
      <c r="AE13" s="68">
        <v>0</v>
      </c>
      <c r="AF13" s="68">
        <v>17</v>
      </c>
      <c r="AG13" s="1">
        <v>17</v>
      </c>
      <c r="AH13" s="68">
        <v>172</v>
      </c>
      <c r="AI13" s="176">
        <v>72</v>
      </c>
      <c r="AJ13" s="1">
        <v>216</v>
      </c>
      <c r="AK13" s="70">
        <v>1103</v>
      </c>
      <c r="AL13" s="70"/>
    </row>
    <row r="14" spans="1:38" customFormat="1" ht="19.95" customHeight="1" x14ac:dyDescent="0.25">
      <c r="A14" s="68">
        <v>40141</v>
      </c>
      <c r="B14" s="68" t="s">
        <v>251</v>
      </c>
      <c r="C14" s="68" t="s">
        <v>192</v>
      </c>
      <c r="D14" s="68" t="s">
        <v>191</v>
      </c>
      <c r="E14" s="68" t="s">
        <v>21</v>
      </c>
      <c r="F14" s="68">
        <v>1</v>
      </c>
      <c r="G14" s="1">
        <v>504</v>
      </c>
      <c r="H14" s="1">
        <v>101</v>
      </c>
      <c r="I14" s="1">
        <v>0</v>
      </c>
      <c r="J14" s="1">
        <v>605</v>
      </c>
      <c r="K14" s="1">
        <f t="shared" si="0"/>
        <v>605</v>
      </c>
      <c r="L14" s="176">
        <v>605</v>
      </c>
      <c r="M14" s="176">
        <f t="shared" si="1"/>
        <v>605</v>
      </c>
      <c r="N14" s="70">
        <v>3073</v>
      </c>
      <c r="O14" s="70">
        <v>393.25</v>
      </c>
      <c r="P14" s="70">
        <v>0</v>
      </c>
      <c r="Q14" s="70">
        <v>0</v>
      </c>
      <c r="R14" s="70">
        <v>0</v>
      </c>
      <c r="S14" s="70">
        <v>393.25</v>
      </c>
      <c r="T14" s="70">
        <v>2679.75</v>
      </c>
      <c r="U14" s="70">
        <v>2679.75</v>
      </c>
      <c r="V14" s="70">
        <v>0</v>
      </c>
      <c r="W14" s="68" t="s">
        <v>64</v>
      </c>
      <c r="X14" s="68">
        <v>1</v>
      </c>
      <c r="Y14" s="68">
        <v>0</v>
      </c>
      <c r="Z14" s="68">
        <v>1</v>
      </c>
      <c r="AA14" s="68" t="s">
        <v>63</v>
      </c>
      <c r="AB14" s="68">
        <v>1</v>
      </c>
      <c r="AC14" s="1">
        <v>0</v>
      </c>
      <c r="AD14" s="1">
        <v>12</v>
      </c>
      <c r="AE14" s="68">
        <v>0</v>
      </c>
      <c r="AF14" s="68">
        <v>0</v>
      </c>
      <c r="AG14" s="1">
        <v>0</v>
      </c>
      <c r="AH14" s="68">
        <v>109</v>
      </c>
      <c r="AI14" s="176">
        <v>121</v>
      </c>
      <c r="AJ14" s="1">
        <v>121</v>
      </c>
      <c r="AK14" s="70">
        <v>614</v>
      </c>
      <c r="AL14" s="70"/>
    </row>
    <row r="15" spans="1:38" customFormat="1" ht="19.95" customHeight="1" x14ac:dyDescent="0.25">
      <c r="A15" s="68">
        <v>40186</v>
      </c>
      <c r="B15" s="68" t="s">
        <v>251</v>
      </c>
      <c r="C15" s="68" t="s">
        <v>192</v>
      </c>
      <c r="D15" s="68" t="s">
        <v>191</v>
      </c>
      <c r="E15" s="68" t="s">
        <v>18</v>
      </c>
      <c r="F15" s="68">
        <v>4</v>
      </c>
      <c r="G15" s="1">
        <v>1200</v>
      </c>
      <c r="H15" s="1">
        <v>194</v>
      </c>
      <c r="I15" s="1">
        <v>16</v>
      </c>
      <c r="J15" s="1">
        <v>1410</v>
      </c>
      <c r="K15" s="1">
        <f t="shared" si="0"/>
        <v>1394</v>
      </c>
      <c r="L15" s="176">
        <v>352.5</v>
      </c>
      <c r="M15" s="176">
        <f t="shared" si="1"/>
        <v>348.5</v>
      </c>
      <c r="N15" s="70">
        <v>7215</v>
      </c>
      <c r="O15" s="70">
        <v>916.5</v>
      </c>
      <c r="P15" s="70">
        <v>0</v>
      </c>
      <c r="Q15" s="70">
        <v>0</v>
      </c>
      <c r="R15" s="70">
        <v>28.2</v>
      </c>
      <c r="S15" s="70">
        <v>944.7</v>
      </c>
      <c r="T15" s="70">
        <v>6270.3</v>
      </c>
      <c r="U15" s="70">
        <v>6270.3</v>
      </c>
      <c r="V15" s="70">
        <v>0</v>
      </c>
      <c r="W15" s="68" t="s">
        <v>64</v>
      </c>
      <c r="X15" s="68">
        <v>1</v>
      </c>
      <c r="Y15" s="68">
        <v>0</v>
      </c>
      <c r="Z15" s="68">
        <v>1</v>
      </c>
      <c r="AA15" s="68" t="s">
        <v>63</v>
      </c>
      <c r="AB15" s="68">
        <v>4</v>
      </c>
      <c r="AC15" s="1">
        <v>0</v>
      </c>
      <c r="AD15" s="1">
        <v>41</v>
      </c>
      <c r="AE15" s="68">
        <v>0</v>
      </c>
      <c r="AF15" s="68">
        <v>16</v>
      </c>
      <c r="AG15" s="1">
        <v>16</v>
      </c>
      <c r="AH15" s="68">
        <v>472</v>
      </c>
      <c r="AI15" s="176">
        <v>132.25</v>
      </c>
      <c r="AJ15" s="1">
        <v>529</v>
      </c>
      <c r="AK15" s="70">
        <v>2733</v>
      </c>
      <c r="AL15" s="70"/>
    </row>
    <row r="16" spans="1:38" customFormat="1" ht="19.95" customHeight="1" x14ac:dyDescent="0.25">
      <c r="A16" s="68">
        <v>40247</v>
      </c>
      <c r="B16" s="68" t="s">
        <v>251</v>
      </c>
      <c r="C16" s="68" t="s">
        <v>192</v>
      </c>
      <c r="D16" s="68" t="s">
        <v>191</v>
      </c>
      <c r="E16" s="68" t="s">
        <v>60</v>
      </c>
      <c r="F16" s="68">
        <v>3</v>
      </c>
      <c r="G16" s="1">
        <v>672</v>
      </c>
      <c r="H16" s="1">
        <v>-51</v>
      </c>
      <c r="I16" s="1">
        <v>3</v>
      </c>
      <c r="J16" s="1">
        <v>624</v>
      </c>
      <c r="K16" s="1">
        <f t="shared" si="0"/>
        <v>621</v>
      </c>
      <c r="L16" s="176">
        <v>208</v>
      </c>
      <c r="M16" s="176">
        <f t="shared" si="1"/>
        <v>207</v>
      </c>
      <c r="N16" s="70">
        <v>3172</v>
      </c>
      <c r="O16" s="70">
        <v>405.6</v>
      </c>
      <c r="P16" s="70">
        <v>0</v>
      </c>
      <c r="Q16" s="70">
        <v>0</v>
      </c>
      <c r="R16" s="70">
        <v>12.48</v>
      </c>
      <c r="S16" s="70">
        <v>418.08</v>
      </c>
      <c r="T16" s="70">
        <v>2753.92</v>
      </c>
      <c r="U16" s="70">
        <v>2753.92</v>
      </c>
      <c r="V16" s="70">
        <v>0</v>
      </c>
      <c r="W16" s="68" t="s">
        <v>64</v>
      </c>
      <c r="X16" s="68">
        <v>1</v>
      </c>
      <c r="Y16" s="68">
        <v>0</v>
      </c>
      <c r="Z16" s="68">
        <v>1</v>
      </c>
      <c r="AA16" s="68" t="s">
        <v>63</v>
      </c>
      <c r="AB16" s="68">
        <v>1</v>
      </c>
      <c r="AC16" s="1">
        <v>0</v>
      </c>
      <c r="AD16" s="1">
        <v>0</v>
      </c>
      <c r="AE16" s="68">
        <v>0</v>
      </c>
      <c r="AF16" s="68">
        <v>3</v>
      </c>
      <c r="AG16" s="1">
        <v>3</v>
      </c>
      <c r="AH16" s="68">
        <v>53</v>
      </c>
      <c r="AI16" s="176">
        <v>56</v>
      </c>
      <c r="AJ16" s="1">
        <v>56</v>
      </c>
      <c r="AK16" s="70">
        <v>282</v>
      </c>
      <c r="AL16" s="70"/>
    </row>
    <row r="17" spans="1:38" customFormat="1" ht="19.95" customHeight="1" x14ac:dyDescent="0.25">
      <c r="A17" s="68">
        <v>40249</v>
      </c>
      <c r="B17" s="68" t="s">
        <v>251</v>
      </c>
      <c r="C17" s="68" t="s">
        <v>192</v>
      </c>
      <c r="D17" s="68" t="s">
        <v>191</v>
      </c>
      <c r="E17" s="68" t="s">
        <v>60</v>
      </c>
      <c r="F17" s="68">
        <v>5</v>
      </c>
      <c r="G17" s="1">
        <v>1992</v>
      </c>
      <c r="H17" s="1">
        <v>569</v>
      </c>
      <c r="I17" s="1">
        <v>49</v>
      </c>
      <c r="J17" s="1">
        <v>2610</v>
      </c>
      <c r="K17" s="1">
        <f t="shared" si="0"/>
        <v>2561</v>
      </c>
      <c r="L17" s="176">
        <v>522</v>
      </c>
      <c r="M17" s="176">
        <f t="shared" si="1"/>
        <v>512.20000000000005</v>
      </c>
      <c r="N17" s="70">
        <v>13397</v>
      </c>
      <c r="O17" s="70">
        <v>1696.5</v>
      </c>
      <c r="P17" s="70">
        <v>0</v>
      </c>
      <c r="Q17" s="70">
        <v>0</v>
      </c>
      <c r="R17" s="70">
        <v>52.2</v>
      </c>
      <c r="S17" s="70">
        <v>1748.7</v>
      </c>
      <c r="T17" s="70">
        <v>11648.3</v>
      </c>
      <c r="U17" s="70">
        <v>11648.3</v>
      </c>
      <c r="V17" s="70">
        <v>0</v>
      </c>
      <c r="W17" s="68" t="s">
        <v>64</v>
      </c>
      <c r="X17" s="68">
        <v>1</v>
      </c>
      <c r="Y17" s="68">
        <v>0</v>
      </c>
      <c r="Z17" s="68">
        <v>1</v>
      </c>
      <c r="AA17" s="68" t="s">
        <v>63</v>
      </c>
      <c r="AB17" s="68">
        <v>5</v>
      </c>
      <c r="AC17" s="1">
        <v>0</v>
      </c>
      <c r="AD17" s="1">
        <v>83</v>
      </c>
      <c r="AE17" s="68">
        <v>0</v>
      </c>
      <c r="AF17" s="68">
        <v>45</v>
      </c>
      <c r="AG17" s="1">
        <v>45</v>
      </c>
      <c r="AH17" s="68">
        <v>660</v>
      </c>
      <c r="AI17" s="176">
        <v>157.6</v>
      </c>
      <c r="AJ17" s="1">
        <v>788</v>
      </c>
      <c r="AK17" s="70">
        <v>4065</v>
      </c>
      <c r="AL17" s="70"/>
    </row>
    <row r="18" spans="1:38" customFormat="1" ht="19.95" customHeight="1" x14ac:dyDescent="0.25">
      <c r="A18" s="68">
        <v>40601</v>
      </c>
      <c r="B18" s="68" t="s">
        <v>251</v>
      </c>
      <c r="C18" s="68" t="s">
        <v>192</v>
      </c>
      <c r="D18" s="68" t="s">
        <v>191</v>
      </c>
      <c r="E18" s="68" t="s">
        <v>60</v>
      </c>
      <c r="F18" s="68">
        <v>5</v>
      </c>
      <c r="G18" s="1">
        <v>1680</v>
      </c>
      <c r="H18" s="1">
        <v>203</v>
      </c>
      <c r="I18" s="1">
        <v>10</v>
      </c>
      <c r="J18" s="1">
        <v>1893</v>
      </c>
      <c r="K18" s="1">
        <f t="shared" si="0"/>
        <v>1883</v>
      </c>
      <c r="L18" s="176">
        <v>378.6</v>
      </c>
      <c r="M18" s="176">
        <f t="shared" si="1"/>
        <v>376.6</v>
      </c>
      <c r="N18" s="70">
        <v>9675</v>
      </c>
      <c r="O18" s="70">
        <v>1230.45</v>
      </c>
      <c r="P18" s="70">
        <v>0</v>
      </c>
      <c r="Q18" s="70">
        <v>0</v>
      </c>
      <c r="R18" s="70">
        <v>0</v>
      </c>
      <c r="S18" s="70">
        <v>1230.45</v>
      </c>
      <c r="T18" s="70">
        <v>8444.5499999999993</v>
      </c>
      <c r="U18" s="70">
        <v>8444.5499999999993</v>
      </c>
      <c r="V18" s="70">
        <v>0</v>
      </c>
      <c r="W18" s="68" t="s">
        <v>64</v>
      </c>
      <c r="X18" s="68">
        <v>1</v>
      </c>
      <c r="Y18" s="68">
        <v>0</v>
      </c>
      <c r="Z18" s="68">
        <v>1</v>
      </c>
      <c r="AA18" s="68" t="s">
        <v>63</v>
      </c>
      <c r="AB18" s="68">
        <v>2</v>
      </c>
      <c r="AC18" s="1">
        <v>0</v>
      </c>
      <c r="AD18" s="1">
        <v>0</v>
      </c>
      <c r="AE18" s="68">
        <v>0</v>
      </c>
      <c r="AF18" s="68">
        <v>10</v>
      </c>
      <c r="AG18" s="1">
        <v>10</v>
      </c>
      <c r="AH18" s="68">
        <v>189</v>
      </c>
      <c r="AI18" s="176">
        <v>99.5</v>
      </c>
      <c r="AJ18" s="1">
        <v>199</v>
      </c>
      <c r="AK18" s="70">
        <v>1020</v>
      </c>
      <c r="AL18" s="70"/>
    </row>
    <row r="19" spans="1:38" customFormat="1" ht="19.95" customHeight="1" x14ac:dyDescent="0.25">
      <c r="A19" s="68">
        <v>40740</v>
      </c>
      <c r="B19" s="68" t="s">
        <v>251</v>
      </c>
      <c r="C19" s="68" t="s">
        <v>192</v>
      </c>
      <c r="D19" s="68" t="s">
        <v>191</v>
      </c>
      <c r="E19" s="68" t="s">
        <v>60</v>
      </c>
      <c r="F19" s="68">
        <v>8</v>
      </c>
      <c r="G19" s="1">
        <v>2244</v>
      </c>
      <c r="H19" s="1">
        <v>564</v>
      </c>
      <c r="I19" s="1">
        <v>34</v>
      </c>
      <c r="J19" s="1">
        <v>2842</v>
      </c>
      <c r="K19" s="1">
        <f t="shared" si="0"/>
        <v>2808</v>
      </c>
      <c r="L19" s="176">
        <v>355.25</v>
      </c>
      <c r="M19" s="176">
        <f t="shared" si="1"/>
        <v>351</v>
      </c>
      <c r="N19" s="70">
        <v>14470</v>
      </c>
      <c r="O19" s="70">
        <v>1847.3</v>
      </c>
      <c r="P19" s="70">
        <v>0</v>
      </c>
      <c r="Q19" s="70">
        <v>0</v>
      </c>
      <c r="R19" s="70">
        <v>56.84</v>
      </c>
      <c r="S19" s="70">
        <v>1904.14</v>
      </c>
      <c r="T19" s="70">
        <v>12565.86</v>
      </c>
      <c r="U19" s="70">
        <v>12565.86</v>
      </c>
      <c r="V19" s="70">
        <v>0</v>
      </c>
      <c r="W19" s="68" t="s">
        <v>64</v>
      </c>
      <c r="X19" s="68">
        <v>1</v>
      </c>
      <c r="Y19" s="68">
        <v>0</v>
      </c>
      <c r="Z19" s="68">
        <v>1</v>
      </c>
      <c r="AA19" s="68" t="s">
        <v>63</v>
      </c>
      <c r="AB19" s="68">
        <v>2</v>
      </c>
      <c r="AC19" s="1">
        <v>0</v>
      </c>
      <c r="AD19" s="1">
        <v>24</v>
      </c>
      <c r="AE19" s="68">
        <v>0</v>
      </c>
      <c r="AF19" s="68">
        <v>21</v>
      </c>
      <c r="AG19" s="1">
        <v>21</v>
      </c>
      <c r="AH19" s="68">
        <v>113</v>
      </c>
      <c r="AI19" s="176">
        <v>79</v>
      </c>
      <c r="AJ19" s="1">
        <v>158</v>
      </c>
      <c r="AK19" s="70">
        <v>808</v>
      </c>
      <c r="AL19" s="70"/>
    </row>
    <row r="20" spans="1:38" customFormat="1" ht="19.95" customHeight="1" x14ac:dyDescent="0.25">
      <c r="A20" s="68">
        <v>40749</v>
      </c>
      <c r="B20" s="68" t="s">
        <v>251</v>
      </c>
      <c r="C20" s="68" t="s">
        <v>192</v>
      </c>
      <c r="D20" s="68" t="s">
        <v>191</v>
      </c>
      <c r="E20" s="68" t="s">
        <v>20</v>
      </c>
      <c r="F20" s="68">
        <v>9</v>
      </c>
      <c r="G20" s="1">
        <v>3048</v>
      </c>
      <c r="H20" s="1">
        <v>251</v>
      </c>
      <c r="I20" s="1">
        <v>1</v>
      </c>
      <c r="J20" s="1">
        <v>3300</v>
      </c>
      <c r="K20" s="1">
        <f t="shared" si="0"/>
        <v>3299</v>
      </c>
      <c r="L20" s="176">
        <v>366.66669999999999</v>
      </c>
      <c r="M20" s="176">
        <f t="shared" si="1"/>
        <v>366.6</v>
      </c>
      <c r="N20" s="70">
        <v>16981</v>
      </c>
      <c r="O20" s="70">
        <v>2145</v>
      </c>
      <c r="P20" s="70">
        <v>0</v>
      </c>
      <c r="Q20" s="70">
        <v>0</v>
      </c>
      <c r="R20" s="70">
        <v>66</v>
      </c>
      <c r="S20" s="70">
        <v>2211</v>
      </c>
      <c r="T20" s="70">
        <v>14770</v>
      </c>
      <c r="U20" s="70">
        <v>14770</v>
      </c>
      <c r="V20" s="70">
        <v>0</v>
      </c>
      <c r="W20" s="68" t="s">
        <v>64</v>
      </c>
      <c r="X20" s="68">
        <v>1</v>
      </c>
      <c r="Y20" s="68">
        <v>0</v>
      </c>
      <c r="Z20" s="68">
        <v>1</v>
      </c>
      <c r="AA20" s="68" t="s">
        <v>63</v>
      </c>
      <c r="AB20" s="68">
        <v>5</v>
      </c>
      <c r="AC20" s="1">
        <v>0</v>
      </c>
      <c r="AD20" s="1">
        <v>105</v>
      </c>
      <c r="AE20" s="68">
        <v>0</v>
      </c>
      <c r="AF20" s="68">
        <v>1</v>
      </c>
      <c r="AG20" s="1">
        <v>1</v>
      </c>
      <c r="AH20" s="68">
        <v>501</v>
      </c>
      <c r="AI20" s="176">
        <v>121.4</v>
      </c>
      <c r="AJ20" s="1">
        <v>607</v>
      </c>
      <c r="AK20" s="70">
        <v>3090</v>
      </c>
      <c r="AL20" s="70"/>
    </row>
    <row r="21" spans="1:38" customFormat="1" ht="19.95" customHeight="1" x14ac:dyDescent="0.25">
      <c r="A21" s="68">
        <v>40904</v>
      </c>
      <c r="B21" s="68" t="s">
        <v>251</v>
      </c>
      <c r="C21" s="68" t="s">
        <v>192</v>
      </c>
      <c r="D21" s="68" t="s">
        <v>191</v>
      </c>
      <c r="E21" s="68" t="s">
        <v>20</v>
      </c>
      <c r="F21" s="68">
        <v>8</v>
      </c>
      <c r="G21" s="1">
        <v>2304</v>
      </c>
      <c r="H21" s="1">
        <v>983</v>
      </c>
      <c r="I21" s="1">
        <v>0</v>
      </c>
      <c r="J21" s="1">
        <v>3287</v>
      </c>
      <c r="K21" s="1">
        <f t="shared" si="0"/>
        <v>3287</v>
      </c>
      <c r="L21" s="176">
        <v>410.875</v>
      </c>
      <c r="M21" s="176">
        <f t="shared" si="1"/>
        <v>410.9</v>
      </c>
      <c r="N21" s="70">
        <v>16845</v>
      </c>
      <c r="O21" s="70">
        <v>2136.5500000000002</v>
      </c>
      <c r="P21" s="70">
        <v>0</v>
      </c>
      <c r="Q21" s="70">
        <v>0</v>
      </c>
      <c r="R21" s="70">
        <v>0</v>
      </c>
      <c r="S21" s="70">
        <v>2136.5500000000002</v>
      </c>
      <c r="T21" s="70">
        <v>14708.45</v>
      </c>
      <c r="U21" s="70">
        <v>14708.45</v>
      </c>
      <c r="V21" s="70">
        <v>0</v>
      </c>
      <c r="W21" s="68" t="s">
        <v>64</v>
      </c>
      <c r="X21" s="68">
        <v>1</v>
      </c>
      <c r="Y21" s="68">
        <v>0</v>
      </c>
      <c r="Z21" s="68">
        <v>1</v>
      </c>
      <c r="AA21" s="68" t="s">
        <v>63</v>
      </c>
      <c r="AB21" s="68">
        <v>3</v>
      </c>
      <c r="AC21" s="1">
        <v>0</v>
      </c>
      <c r="AD21" s="1">
        <v>12</v>
      </c>
      <c r="AE21" s="68">
        <v>0</v>
      </c>
      <c r="AF21" s="68">
        <v>0</v>
      </c>
      <c r="AG21" s="1">
        <v>0</v>
      </c>
      <c r="AH21" s="68">
        <v>193</v>
      </c>
      <c r="AI21" s="176">
        <v>68.333299999999994</v>
      </c>
      <c r="AJ21" s="1">
        <v>205</v>
      </c>
      <c r="AK21" s="70">
        <v>1056</v>
      </c>
      <c r="AL21" s="70"/>
    </row>
    <row r="22" spans="1:38" customFormat="1" ht="19.95" customHeight="1" x14ac:dyDescent="0.25">
      <c r="A22" s="68">
        <v>41219</v>
      </c>
      <c r="B22" s="68" t="s">
        <v>251</v>
      </c>
      <c r="C22" s="68" t="s">
        <v>192</v>
      </c>
      <c r="D22" s="68" t="s">
        <v>191</v>
      </c>
      <c r="E22" s="68" t="s">
        <v>60</v>
      </c>
      <c r="F22" s="68">
        <v>13</v>
      </c>
      <c r="G22" s="1">
        <v>3516</v>
      </c>
      <c r="H22" s="1">
        <v>1483</v>
      </c>
      <c r="I22" s="1">
        <v>85</v>
      </c>
      <c r="J22" s="1">
        <v>5084</v>
      </c>
      <c r="K22" s="1">
        <f t="shared" si="0"/>
        <v>4999</v>
      </c>
      <c r="L22" s="176">
        <v>391.07690000000002</v>
      </c>
      <c r="M22" s="176">
        <f t="shared" si="1"/>
        <v>384.5</v>
      </c>
      <c r="N22" s="70">
        <v>25959</v>
      </c>
      <c r="O22" s="70">
        <v>3304.6</v>
      </c>
      <c r="P22" s="70">
        <v>0</v>
      </c>
      <c r="Q22" s="70">
        <v>0</v>
      </c>
      <c r="R22" s="70">
        <v>101.68</v>
      </c>
      <c r="S22" s="70">
        <v>3406.28</v>
      </c>
      <c r="T22" s="70">
        <v>22552.720000000001</v>
      </c>
      <c r="U22" s="70">
        <v>22552.720000000001</v>
      </c>
      <c r="V22" s="70">
        <v>0</v>
      </c>
      <c r="W22" s="68" t="s">
        <v>64</v>
      </c>
      <c r="X22" s="68">
        <v>1</v>
      </c>
      <c r="Y22" s="68">
        <v>0</v>
      </c>
      <c r="Z22" s="68">
        <v>1</v>
      </c>
      <c r="AA22" s="68" t="s">
        <v>63</v>
      </c>
      <c r="AB22" s="68">
        <v>12</v>
      </c>
      <c r="AC22" s="1">
        <v>0</v>
      </c>
      <c r="AD22" s="1">
        <v>113</v>
      </c>
      <c r="AE22" s="68">
        <v>0</v>
      </c>
      <c r="AF22" s="68">
        <v>34</v>
      </c>
      <c r="AG22" s="1">
        <v>34</v>
      </c>
      <c r="AH22" s="68">
        <v>1314</v>
      </c>
      <c r="AI22" s="176">
        <v>121.75</v>
      </c>
      <c r="AJ22" s="1">
        <v>1461</v>
      </c>
      <c r="AK22" s="70">
        <v>7477</v>
      </c>
      <c r="AL22" s="70"/>
    </row>
    <row r="23" spans="1:38" customFormat="1" ht="19.95" customHeight="1" x14ac:dyDescent="0.25">
      <c r="A23" s="68">
        <v>41318</v>
      </c>
      <c r="B23" s="68" t="s">
        <v>251</v>
      </c>
      <c r="C23" s="68" t="s">
        <v>192</v>
      </c>
      <c r="D23" s="68" t="s">
        <v>191</v>
      </c>
      <c r="E23" s="68" t="s">
        <v>20</v>
      </c>
      <c r="F23" s="68">
        <v>9</v>
      </c>
      <c r="G23" s="1">
        <v>1656</v>
      </c>
      <c r="H23" s="1">
        <v>582</v>
      </c>
      <c r="I23" s="1">
        <v>18</v>
      </c>
      <c r="J23" s="1">
        <v>2256</v>
      </c>
      <c r="K23" s="1">
        <f t="shared" si="0"/>
        <v>2238</v>
      </c>
      <c r="L23" s="176">
        <v>250.66669999999999</v>
      </c>
      <c r="M23" s="176">
        <f t="shared" si="1"/>
        <v>248.7</v>
      </c>
      <c r="N23" s="70">
        <v>11514</v>
      </c>
      <c r="O23" s="70">
        <v>1466.4</v>
      </c>
      <c r="P23" s="70">
        <v>0</v>
      </c>
      <c r="Q23" s="70">
        <v>0</v>
      </c>
      <c r="R23" s="70">
        <v>45.12</v>
      </c>
      <c r="S23" s="70">
        <v>1511.52</v>
      </c>
      <c r="T23" s="70">
        <v>10002.48</v>
      </c>
      <c r="U23" s="70">
        <v>10002.48</v>
      </c>
      <c r="V23" s="70">
        <v>0</v>
      </c>
      <c r="W23" s="68" t="s">
        <v>64</v>
      </c>
      <c r="X23" s="68">
        <v>1</v>
      </c>
      <c r="Y23" s="68">
        <v>0</v>
      </c>
      <c r="Z23" s="68">
        <v>1</v>
      </c>
      <c r="AA23" s="68" t="s">
        <v>63</v>
      </c>
      <c r="AB23" s="68">
        <v>8</v>
      </c>
      <c r="AC23" s="1">
        <v>0</v>
      </c>
      <c r="AD23" s="1">
        <v>54</v>
      </c>
      <c r="AE23" s="68">
        <v>0</v>
      </c>
      <c r="AF23" s="68">
        <v>18</v>
      </c>
      <c r="AG23" s="1">
        <v>18</v>
      </c>
      <c r="AH23" s="68">
        <v>582</v>
      </c>
      <c r="AI23" s="176">
        <v>81.75</v>
      </c>
      <c r="AJ23" s="1">
        <v>654</v>
      </c>
      <c r="AK23" s="70">
        <v>3349</v>
      </c>
      <c r="AL23" s="70"/>
    </row>
    <row r="24" spans="1:38" customFormat="1" ht="19.95" customHeight="1" x14ac:dyDescent="0.25">
      <c r="A24" s="68">
        <v>44025</v>
      </c>
      <c r="B24" s="68" t="s">
        <v>251</v>
      </c>
      <c r="C24" s="68" t="s">
        <v>192</v>
      </c>
      <c r="D24" s="68" t="s">
        <v>191</v>
      </c>
      <c r="E24" s="68" t="s">
        <v>60</v>
      </c>
      <c r="F24" s="68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0"/>
        <v>0</v>
      </c>
      <c r="L24" s="176">
        <v>0</v>
      </c>
      <c r="M24" s="176" t="e">
        <f t="shared" si="1"/>
        <v>#DIV/0!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68" t="s">
        <v>64</v>
      </c>
      <c r="X24" s="68">
        <v>0</v>
      </c>
      <c r="Y24" s="68">
        <v>1</v>
      </c>
      <c r="Z24" s="68">
        <v>1</v>
      </c>
      <c r="AA24" s="68" t="s">
        <v>63</v>
      </c>
      <c r="AB24" s="68">
        <v>0</v>
      </c>
      <c r="AC24" s="1">
        <v>0</v>
      </c>
      <c r="AD24" s="1">
        <v>0</v>
      </c>
      <c r="AE24" s="68">
        <v>0</v>
      </c>
      <c r="AF24" s="68">
        <v>0</v>
      </c>
      <c r="AG24" s="1">
        <v>0</v>
      </c>
      <c r="AH24" s="68">
        <v>0</v>
      </c>
      <c r="AI24" s="176">
        <v>0</v>
      </c>
      <c r="AJ24" s="1">
        <v>0</v>
      </c>
      <c r="AK24" s="70">
        <v>0</v>
      </c>
      <c r="AL24" s="70"/>
    </row>
    <row r="25" spans="1:38" customFormat="1" ht="19.95" customHeight="1" x14ac:dyDescent="0.25">
      <c r="A25" s="68">
        <v>50710</v>
      </c>
      <c r="B25" s="68" t="s">
        <v>251</v>
      </c>
      <c r="C25" s="68" t="s">
        <v>192</v>
      </c>
      <c r="D25" s="68" t="s">
        <v>191</v>
      </c>
      <c r="E25" s="68" t="s">
        <v>60</v>
      </c>
      <c r="F25" s="68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0"/>
        <v>0</v>
      </c>
      <c r="L25" s="176">
        <v>0</v>
      </c>
      <c r="M25" s="176" t="e">
        <f t="shared" si="1"/>
        <v>#DIV/0!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68" t="s">
        <v>64</v>
      </c>
      <c r="X25" s="68">
        <v>0</v>
      </c>
      <c r="Y25" s="68">
        <v>1</v>
      </c>
      <c r="Z25" s="68">
        <v>1</v>
      </c>
      <c r="AA25" s="68" t="s">
        <v>63</v>
      </c>
      <c r="AB25" s="68">
        <v>0</v>
      </c>
      <c r="AC25" s="1">
        <v>0</v>
      </c>
      <c r="AD25" s="1">
        <v>0</v>
      </c>
      <c r="AE25" s="68">
        <v>0</v>
      </c>
      <c r="AF25" s="68">
        <v>0</v>
      </c>
      <c r="AG25" s="1">
        <v>0</v>
      </c>
      <c r="AH25" s="68">
        <v>0</v>
      </c>
      <c r="AI25" s="176">
        <v>0</v>
      </c>
      <c r="AJ25" s="1">
        <v>0</v>
      </c>
      <c r="AK25" s="70">
        <v>0</v>
      </c>
      <c r="AL25" s="70"/>
    </row>
    <row r="26" spans="1:38" customFormat="1" ht="19.95" customHeight="1" x14ac:dyDescent="0.25">
      <c r="A26" s="68">
        <v>50716</v>
      </c>
      <c r="B26" s="68" t="s">
        <v>251</v>
      </c>
      <c r="C26" s="68" t="s">
        <v>192</v>
      </c>
      <c r="D26" s="68" t="s">
        <v>191</v>
      </c>
      <c r="E26" s="68" t="s">
        <v>22</v>
      </c>
      <c r="F26" s="68">
        <v>6</v>
      </c>
      <c r="G26" s="1">
        <v>840</v>
      </c>
      <c r="H26" s="1">
        <v>832</v>
      </c>
      <c r="I26" s="1">
        <v>7</v>
      </c>
      <c r="J26" s="1">
        <v>1679</v>
      </c>
      <c r="K26" s="1">
        <f t="shared" si="0"/>
        <v>1672</v>
      </c>
      <c r="L26" s="176">
        <v>279.83330000000001</v>
      </c>
      <c r="M26" s="176">
        <f t="shared" si="1"/>
        <v>278.7</v>
      </c>
      <c r="N26" s="70">
        <v>8594</v>
      </c>
      <c r="O26" s="70">
        <v>1091.3499999999999</v>
      </c>
      <c r="P26" s="70">
        <v>0</v>
      </c>
      <c r="Q26" s="70">
        <v>0</v>
      </c>
      <c r="R26" s="70">
        <v>33.58</v>
      </c>
      <c r="S26" s="70">
        <v>1124.93</v>
      </c>
      <c r="T26" s="70">
        <v>7469.07</v>
      </c>
      <c r="U26" s="70">
        <v>7469.07</v>
      </c>
      <c r="V26" s="70">
        <v>0</v>
      </c>
      <c r="W26" s="68" t="s">
        <v>64</v>
      </c>
      <c r="X26" s="68">
        <v>1</v>
      </c>
      <c r="Y26" s="68">
        <v>0</v>
      </c>
      <c r="Z26" s="68">
        <v>1</v>
      </c>
      <c r="AA26" s="68" t="s">
        <v>63</v>
      </c>
      <c r="AB26" s="68">
        <v>4</v>
      </c>
      <c r="AC26" s="1">
        <v>0</v>
      </c>
      <c r="AD26" s="1">
        <v>10</v>
      </c>
      <c r="AE26" s="68">
        <v>0</v>
      </c>
      <c r="AF26" s="68">
        <v>7</v>
      </c>
      <c r="AG26" s="1">
        <v>7</v>
      </c>
      <c r="AH26" s="68">
        <v>620</v>
      </c>
      <c r="AI26" s="176">
        <v>159.25</v>
      </c>
      <c r="AJ26" s="1">
        <v>637</v>
      </c>
      <c r="AK26" s="70">
        <v>3268</v>
      </c>
      <c r="AL26" s="70"/>
    </row>
    <row r="27" spans="1:38" customFormat="1" ht="19.95" customHeight="1" x14ac:dyDescent="0.25">
      <c r="A27" s="68">
        <v>50718</v>
      </c>
      <c r="B27" s="68" t="s">
        <v>251</v>
      </c>
      <c r="C27" s="68" t="s">
        <v>192</v>
      </c>
      <c r="D27" s="68" t="s">
        <v>191</v>
      </c>
      <c r="E27" s="68" t="s">
        <v>19</v>
      </c>
      <c r="F27" s="68">
        <v>7</v>
      </c>
      <c r="G27" s="1">
        <v>1488</v>
      </c>
      <c r="H27" s="1">
        <v>384</v>
      </c>
      <c r="I27" s="1">
        <v>13</v>
      </c>
      <c r="J27" s="1">
        <v>1885</v>
      </c>
      <c r="K27" s="1">
        <f t="shared" si="0"/>
        <v>1872</v>
      </c>
      <c r="L27" s="176">
        <v>269.28570000000002</v>
      </c>
      <c r="M27" s="176">
        <f t="shared" si="1"/>
        <v>267.39999999999998</v>
      </c>
      <c r="N27" s="70">
        <v>9679</v>
      </c>
      <c r="O27" s="70">
        <v>1225.25</v>
      </c>
      <c r="P27" s="70">
        <v>0</v>
      </c>
      <c r="Q27" s="70">
        <v>0</v>
      </c>
      <c r="R27" s="70">
        <v>0</v>
      </c>
      <c r="S27" s="70">
        <v>1225.25</v>
      </c>
      <c r="T27" s="70">
        <v>8453.75</v>
      </c>
      <c r="U27" s="70">
        <v>8453.75</v>
      </c>
      <c r="V27" s="70">
        <v>0</v>
      </c>
      <c r="W27" s="68" t="s">
        <v>64</v>
      </c>
      <c r="X27" s="68">
        <v>1</v>
      </c>
      <c r="Y27" s="68">
        <v>0</v>
      </c>
      <c r="Z27" s="68">
        <v>1</v>
      </c>
      <c r="AA27" s="68" t="s">
        <v>63</v>
      </c>
      <c r="AB27" s="68">
        <v>6</v>
      </c>
      <c r="AC27" s="1">
        <v>0</v>
      </c>
      <c r="AD27" s="1">
        <v>38</v>
      </c>
      <c r="AE27" s="68">
        <v>0</v>
      </c>
      <c r="AF27" s="68">
        <v>13</v>
      </c>
      <c r="AG27" s="1">
        <v>13</v>
      </c>
      <c r="AH27" s="68">
        <v>760</v>
      </c>
      <c r="AI27" s="176">
        <v>135.16669999999999</v>
      </c>
      <c r="AJ27" s="1">
        <v>811</v>
      </c>
      <c r="AK27" s="70">
        <v>4162</v>
      </c>
      <c r="AL27" s="70"/>
    </row>
    <row r="28" spans="1:38" customFormat="1" ht="19.95" customHeight="1" x14ac:dyDescent="0.25">
      <c r="A28" s="68">
        <v>50719</v>
      </c>
      <c r="B28" s="68" t="s">
        <v>251</v>
      </c>
      <c r="C28" s="68" t="s">
        <v>192</v>
      </c>
      <c r="D28" s="68" t="s">
        <v>191</v>
      </c>
      <c r="E28" s="68" t="s">
        <v>60</v>
      </c>
      <c r="F28" s="68">
        <v>5</v>
      </c>
      <c r="G28" s="1">
        <v>1260</v>
      </c>
      <c r="H28" s="1">
        <v>-278</v>
      </c>
      <c r="I28" s="1">
        <v>8</v>
      </c>
      <c r="J28" s="1">
        <v>990</v>
      </c>
      <c r="K28" s="1">
        <f t="shared" si="0"/>
        <v>982</v>
      </c>
      <c r="L28" s="176">
        <v>198</v>
      </c>
      <c r="M28" s="176">
        <f t="shared" si="1"/>
        <v>196.4</v>
      </c>
      <c r="N28" s="70">
        <v>5063</v>
      </c>
      <c r="O28" s="70">
        <v>643.5</v>
      </c>
      <c r="P28" s="70">
        <v>0</v>
      </c>
      <c r="Q28" s="70">
        <v>0</v>
      </c>
      <c r="R28" s="70">
        <v>0</v>
      </c>
      <c r="S28" s="70">
        <v>643.5</v>
      </c>
      <c r="T28" s="70">
        <v>4419.5</v>
      </c>
      <c r="U28" s="70">
        <v>4419.5</v>
      </c>
      <c r="V28" s="70">
        <v>0</v>
      </c>
      <c r="W28" s="68" t="s">
        <v>64</v>
      </c>
      <c r="X28" s="68">
        <v>1</v>
      </c>
      <c r="Y28" s="68">
        <v>0</v>
      </c>
      <c r="Z28" s="68">
        <v>1</v>
      </c>
      <c r="AA28" s="68" t="s">
        <v>63</v>
      </c>
      <c r="AB28" s="68">
        <v>5</v>
      </c>
      <c r="AC28" s="1">
        <v>0</v>
      </c>
      <c r="AD28" s="1">
        <v>27</v>
      </c>
      <c r="AE28" s="68">
        <v>0</v>
      </c>
      <c r="AF28" s="68">
        <v>0</v>
      </c>
      <c r="AG28" s="1">
        <v>0</v>
      </c>
      <c r="AH28" s="68">
        <v>195</v>
      </c>
      <c r="AI28" s="176">
        <v>44.4</v>
      </c>
      <c r="AJ28" s="1">
        <v>222</v>
      </c>
      <c r="AK28" s="70">
        <v>1133</v>
      </c>
      <c r="AL28" s="70"/>
    </row>
    <row r="29" spans="1:38" customFormat="1" ht="19.95" customHeight="1" x14ac:dyDescent="0.25">
      <c r="A29" s="68">
        <v>50726</v>
      </c>
      <c r="B29" s="68" t="s">
        <v>251</v>
      </c>
      <c r="C29" s="68" t="s">
        <v>192</v>
      </c>
      <c r="D29" s="68" t="s">
        <v>191</v>
      </c>
      <c r="E29" s="68" t="s">
        <v>22</v>
      </c>
      <c r="F29" s="68">
        <v>11</v>
      </c>
      <c r="G29" s="1">
        <v>0</v>
      </c>
      <c r="H29" s="1">
        <v>1859</v>
      </c>
      <c r="I29" s="1">
        <v>0</v>
      </c>
      <c r="J29" s="1">
        <v>1859</v>
      </c>
      <c r="K29" s="1">
        <f t="shared" si="0"/>
        <v>1859</v>
      </c>
      <c r="L29" s="176">
        <v>169</v>
      </c>
      <c r="M29" s="176">
        <f t="shared" si="1"/>
        <v>169</v>
      </c>
      <c r="N29" s="70">
        <v>9547</v>
      </c>
      <c r="O29" s="70">
        <v>1208.3499999999999</v>
      </c>
      <c r="P29" s="70">
        <v>0</v>
      </c>
      <c r="Q29" s="70">
        <v>0</v>
      </c>
      <c r="R29" s="70">
        <v>0</v>
      </c>
      <c r="S29" s="70">
        <v>1208.3499999999999</v>
      </c>
      <c r="T29" s="70">
        <v>8338.65</v>
      </c>
      <c r="U29" s="70">
        <v>8338.65</v>
      </c>
      <c r="V29" s="70">
        <v>0</v>
      </c>
      <c r="W29" s="68" t="s">
        <v>64</v>
      </c>
      <c r="X29" s="68">
        <v>1</v>
      </c>
      <c r="Y29" s="68">
        <v>0</v>
      </c>
      <c r="Z29" s="68">
        <v>1</v>
      </c>
      <c r="AA29" s="68" t="s">
        <v>63</v>
      </c>
      <c r="AB29" s="68">
        <v>3</v>
      </c>
      <c r="AC29" s="1">
        <v>0</v>
      </c>
      <c r="AD29" s="1">
        <v>26</v>
      </c>
      <c r="AE29" s="68">
        <v>0</v>
      </c>
      <c r="AF29" s="68">
        <v>0</v>
      </c>
      <c r="AG29" s="1">
        <v>0</v>
      </c>
      <c r="AH29" s="68">
        <v>20</v>
      </c>
      <c r="AI29" s="176">
        <v>15.333299999999999</v>
      </c>
      <c r="AJ29" s="1">
        <v>46</v>
      </c>
      <c r="AK29" s="70">
        <v>234</v>
      </c>
      <c r="AL29" s="70"/>
    </row>
    <row r="30" spans="1:38" customFormat="1" ht="19.95" customHeight="1" x14ac:dyDescent="0.25">
      <c r="A30" s="68">
        <v>50740</v>
      </c>
      <c r="B30" s="68" t="s">
        <v>251</v>
      </c>
      <c r="C30" s="68" t="s">
        <v>192</v>
      </c>
      <c r="D30" s="68" t="s">
        <v>191</v>
      </c>
      <c r="E30" s="68" t="s">
        <v>22</v>
      </c>
      <c r="F30" s="68">
        <v>8</v>
      </c>
      <c r="G30" s="1">
        <v>1164</v>
      </c>
      <c r="H30" s="1">
        <v>1149</v>
      </c>
      <c r="I30" s="1">
        <v>24</v>
      </c>
      <c r="J30" s="1">
        <v>2337</v>
      </c>
      <c r="K30" s="1">
        <f t="shared" si="0"/>
        <v>2313</v>
      </c>
      <c r="L30" s="176">
        <v>292.125</v>
      </c>
      <c r="M30" s="176">
        <f t="shared" si="1"/>
        <v>289.10000000000002</v>
      </c>
      <c r="N30" s="70">
        <v>11913</v>
      </c>
      <c r="O30" s="70">
        <v>1519.05</v>
      </c>
      <c r="P30" s="70">
        <v>0</v>
      </c>
      <c r="Q30" s="70">
        <v>0</v>
      </c>
      <c r="R30" s="70">
        <v>0</v>
      </c>
      <c r="S30" s="70">
        <v>1519.05</v>
      </c>
      <c r="T30" s="70">
        <v>10393.950000000001</v>
      </c>
      <c r="U30" s="70">
        <v>10393.950000000001</v>
      </c>
      <c r="V30" s="70">
        <v>0</v>
      </c>
      <c r="W30" s="68" t="s">
        <v>64</v>
      </c>
      <c r="X30" s="68">
        <v>1</v>
      </c>
      <c r="Y30" s="68">
        <v>0</v>
      </c>
      <c r="Z30" s="68">
        <v>1</v>
      </c>
      <c r="AA30" s="68" t="s">
        <v>63</v>
      </c>
      <c r="AB30" s="68">
        <v>7</v>
      </c>
      <c r="AC30" s="1">
        <v>0</v>
      </c>
      <c r="AD30" s="1">
        <v>103</v>
      </c>
      <c r="AE30" s="68">
        <v>0</v>
      </c>
      <c r="AF30" s="68">
        <v>24</v>
      </c>
      <c r="AG30" s="1">
        <v>24</v>
      </c>
      <c r="AH30" s="68">
        <v>749</v>
      </c>
      <c r="AI30" s="176">
        <v>125.1429</v>
      </c>
      <c r="AJ30" s="1">
        <v>876</v>
      </c>
      <c r="AK30" s="70">
        <v>4472</v>
      </c>
      <c r="AL30" s="70"/>
    </row>
    <row r="31" spans="1:38" customFormat="1" ht="19.95" customHeight="1" x14ac:dyDescent="0.25">
      <c r="A31" s="68">
        <v>50741</v>
      </c>
      <c r="B31" s="68" t="s">
        <v>251</v>
      </c>
      <c r="C31" s="68" t="s">
        <v>192</v>
      </c>
      <c r="D31" s="68" t="s">
        <v>191</v>
      </c>
      <c r="E31" s="68" t="s">
        <v>22</v>
      </c>
      <c r="F31" s="68">
        <v>0</v>
      </c>
      <c r="G31" s="1">
        <v>0</v>
      </c>
      <c r="H31" s="1">
        <v>0</v>
      </c>
      <c r="I31" s="1">
        <v>0</v>
      </c>
      <c r="J31" s="1">
        <v>0</v>
      </c>
      <c r="K31" s="1">
        <f t="shared" si="0"/>
        <v>0</v>
      </c>
      <c r="L31" s="176">
        <v>0</v>
      </c>
      <c r="M31" s="176" t="e">
        <f t="shared" si="1"/>
        <v>#DIV/0!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68" t="s">
        <v>64</v>
      </c>
      <c r="X31" s="68">
        <v>0</v>
      </c>
      <c r="Y31" s="68">
        <v>1</v>
      </c>
      <c r="Z31" s="68">
        <v>1</v>
      </c>
      <c r="AA31" s="68" t="s">
        <v>63</v>
      </c>
      <c r="AB31" s="68">
        <v>0</v>
      </c>
      <c r="AC31" s="1">
        <v>0</v>
      </c>
      <c r="AD31" s="1">
        <v>0</v>
      </c>
      <c r="AE31" s="68">
        <v>0</v>
      </c>
      <c r="AF31" s="68">
        <v>0</v>
      </c>
      <c r="AG31" s="1">
        <v>0</v>
      </c>
      <c r="AH31" s="68">
        <v>0</v>
      </c>
      <c r="AI31" s="176">
        <v>0</v>
      </c>
      <c r="AJ31" s="1">
        <v>0</v>
      </c>
      <c r="AK31" s="70">
        <v>0</v>
      </c>
      <c r="AL31" s="70"/>
    </row>
    <row r="32" spans="1:38" customFormat="1" ht="19.95" customHeight="1" x14ac:dyDescent="0.25">
      <c r="A32" s="68">
        <v>50742</v>
      </c>
      <c r="B32" s="68" t="s">
        <v>251</v>
      </c>
      <c r="C32" s="68" t="s">
        <v>192</v>
      </c>
      <c r="D32" s="68" t="s">
        <v>191</v>
      </c>
      <c r="E32" s="68" t="s">
        <v>19</v>
      </c>
      <c r="F32" s="68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0"/>
        <v>0</v>
      </c>
      <c r="L32" s="176">
        <v>0</v>
      </c>
      <c r="M32" s="176" t="e">
        <f t="shared" si="1"/>
        <v>#DIV/0!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68" t="s">
        <v>64</v>
      </c>
      <c r="X32" s="68">
        <v>0</v>
      </c>
      <c r="Y32" s="68">
        <v>1</v>
      </c>
      <c r="Z32" s="68">
        <v>1</v>
      </c>
      <c r="AA32" s="68" t="s">
        <v>63</v>
      </c>
      <c r="AB32" s="68">
        <v>0</v>
      </c>
      <c r="AC32" s="1">
        <v>0</v>
      </c>
      <c r="AD32" s="1">
        <v>0</v>
      </c>
      <c r="AE32" s="68">
        <v>0</v>
      </c>
      <c r="AF32" s="68">
        <v>0</v>
      </c>
      <c r="AG32" s="1">
        <v>0</v>
      </c>
      <c r="AH32" s="68">
        <v>0</v>
      </c>
      <c r="AI32" s="176">
        <v>0</v>
      </c>
      <c r="AJ32" s="1">
        <v>0</v>
      </c>
      <c r="AK32" s="70">
        <v>0</v>
      </c>
      <c r="AL32" s="70"/>
    </row>
    <row r="33" spans="1:38" customFormat="1" ht="19.95" customHeight="1" x14ac:dyDescent="0.25">
      <c r="A33" s="68">
        <v>50743</v>
      </c>
      <c r="B33" s="68" t="s">
        <v>251</v>
      </c>
      <c r="C33" s="68" t="s">
        <v>192</v>
      </c>
      <c r="D33" s="68" t="s">
        <v>191</v>
      </c>
      <c r="E33" s="68" t="s">
        <v>60</v>
      </c>
      <c r="F33" s="68">
        <v>0</v>
      </c>
      <c r="G33" s="1">
        <v>0</v>
      </c>
      <c r="H33" s="1">
        <v>0</v>
      </c>
      <c r="I33" s="1">
        <v>0</v>
      </c>
      <c r="J33" s="1">
        <v>0</v>
      </c>
      <c r="K33" s="1">
        <f t="shared" si="0"/>
        <v>0</v>
      </c>
      <c r="L33" s="176">
        <v>0</v>
      </c>
      <c r="M33" s="176" t="e">
        <f t="shared" si="1"/>
        <v>#DIV/0!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68" t="s">
        <v>64</v>
      </c>
      <c r="X33" s="68">
        <v>0</v>
      </c>
      <c r="Y33" s="68">
        <v>1</v>
      </c>
      <c r="Z33" s="68">
        <v>1</v>
      </c>
      <c r="AA33" s="68" t="s">
        <v>63</v>
      </c>
      <c r="AB33" s="68">
        <v>0</v>
      </c>
      <c r="AC33" s="1">
        <v>0</v>
      </c>
      <c r="AD33" s="1">
        <v>0</v>
      </c>
      <c r="AE33" s="68">
        <v>0</v>
      </c>
      <c r="AF33" s="68">
        <v>0</v>
      </c>
      <c r="AG33" s="1">
        <v>0</v>
      </c>
      <c r="AH33" s="68">
        <v>0</v>
      </c>
      <c r="AI33" s="176">
        <v>0</v>
      </c>
      <c r="AJ33" s="1">
        <v>0</v>
      </c>
      <c r="AK33" s="70">
        <v>0</v>
      </c>
      <c r="AL33" s="70"/>
    </row>
    <row r="34" spans="1:38" customFormat="1" ht="19.95" customHeight="1" x14ac:dyDescent="0.25">
      <c r="A34" s="68">
        <v>90402</v>
      </c>
      <c r="B34" s="68" t="s">
        <v>251</v>
      </c>
      <c r="C34" s="68" t="s">
        <v>192</v>
      </c>
      <c r="D34" s="68" t="s">
        <v>191</v>
      </c>
      <c r="E34" s="68" t="s">
        <v>60</v>
      </c>
      <c r="F34" s="68">
        <v>1</v>
      </c>
      <c r="G34" s="1">
        <v>264</v>
      </c>
      <c r="H34" s="1">
        <v>142</v>
      </c>
      <c r="I34" s="1">
        <v>20</v>
      </c>
      <c r="J34" s="1">
        <v>426</v>
      </c>
      <c r="K34" s="1">
        <f t="shared" si="0"/>
        <v>406</v>
      </c>
      <c r="L34" s="176">
        <v>426</v>
      </c>
      <c r="M34" s="176">
        <f t="shared" si="1"/>
        <v>406</v>
      </c>
      <c r="N34" s="70">
        <v>2163</v>
      </c>
      <c r="O34" s="70">
        <v>276.89999999999998</v>
      </c>
      <c r="P34" s="70">
        <v>0</v>
      </c>
      <c r="Q34" s="70">
        <v>0</v>
      </c>
      <c r="R34" s="70">
        <v>-276.89999999999998</v>
      </c>
      <c r="S34" s="70">
        <v>0</v>
      </c>
      <c r="T34" s="70">
        <v>2163</v>
      </c>
      <c r="U34" s="70">
        <v>325</v>
      </c>
      <c r="V34" s="70">
        <v>1838</v>
      </c>
      <c r="W34" s="68" t="s">
        <v>63</v>
      </c>
      <c r="X34" s="68">
        <v>1</v>
      </c>
      <c r="Y34" s="68">
        <v>0</v>
      </c>
      <c r="Z34" s="68">
        <v>1</v>
      </c>
      <c r="AA34" s="68" t="s">
        <v>63</v>
      </c>
      <c r="AB34" s="68">
        <v>1</v>
      </c>
      <c r="AC34" s="1">
        <v>0</v>
      </c>
      <c r="AD34" s="1">
        <v>0</v>
      </c>
      <c r="AE34" s="68">
        <v>0</v>
      </c>
      <c r="AF34" s="68">
        <v>20</v>
      </c>
      <c r="AG34" s="1">
        <v>20</v>
      </c>
      <c r="AH34" s="68">
        <v>45</v>
      </c>
      <c r="AI34" s="176">
        <v>65</v>
      </c>
      <c r="AJ34" s="1">
        <v>65</v>
      </c>
      <c r="AK34" s="70">
        <v>325</v>
      </c>
      <c r="AL34" s="70"/>
    </row>
    <row r="35" spans="1:38" customFormat="1" ht="19.95" customHeight="1" x14ac:dyDescent="0.25">
      <c r="A35" s="68">
        <v>40233</v>
      </c>
      <c r="B35" s="68" t="s">
        <v>250</v>
      </c>
      <c r="C35" s="68" t="s">
        <v>263</v>
      </c>
      <c r="D35" s="68" t="s">
        <v>190</v>
      </c>
      <c r="E35" s="68" t="s">
        <v>60</v>
      </c>
      <c r="F35" s="68">
        <v>8</v>
      </c>
      <c r="G35" s="1">
        <v>948</v>
      </c>
      <c r="H35" s="1">
        <v>330</v>
      </c>
      <c r="I35" s="1">
        <v>8</v>
      </c>
      <c r="J35" s="1">
        <v>1286</v>
      </c>
      <c r="K35" s="1">
        <f t="shared" si="0"/>
        <v>1278</v>
      </c>
      <c r="L35" s="176">
        <v>160.75</v>
      </c>
      <c r="M35" s="176">
        <f t="shared" si="1"/>
        <v>159.80000000000001</v>
      </c>
      <c r="N35" s="70">
        <v>6635</v>
      </c>
      <c r="O35" s="70">
        <v>835.9</v>
      </c>
      <c r="P35" s="70">
        <v>0</v>
      </c>
      <c r="Q35" s="70">
        <v>0</v>
      </c>
      <c r="R35" s="70">
        <v>0</v>
      </c>
      <c r="S35" s="70">
        <v>835.9</v>
      </c>
      <c r="T35" s="70">
        <v>5799.1</v>
      </c>
      <c r="U35" s="70">
        <v>5799.1</v>
      </c>
      <c r="V35" s="70">
        <v>0</v>
      </c>
      <c r="W35" s="68" t="s">
        <v>64</v>
      </c>
      <c r="X35" s="68">
        <v>1</v>
      </c>
      <c r="Y35" s="68">
        <v>0</v>
      </c>
      <c r="Z35" s="68">
        <v>1</v>
      </c>
      <c r="AA35" s="68" t="s">
        <v>63</v>
      </c>
      <c r="AB35" s="68">
        <v>2</v>
      </c>
      <c r="AC35" s="1">
        <v>0</v>
      </c>
      <c r="AD35" s="1">
        <v>10</v>
      </c>
      <c r="AE35" s="68">
        <v>0</v>
      </c>
      <c r="AF35" s="68">
        <v>8</v>
      </c>
      <c r="AG35" s="1">
        <v>8</v>
      </c>
      <c r="AH35" s="68">
        <v>17</v>
      </c>
      <c r="AI35" s="176">
        <v>17.5</v>
      </c>
      <c r="AJ35" s="1">
        <v>35</v>
      </c>
      <c r="AK35" s="70">
        <v>176</v>
      </c>
      <c r="AL35" s="70"/>
    </row>
    <row r="36" spans="1:38" customFormat="1" ht="19.95" customHeight="1" x14ac:dyDescent="0.25">
      <c r="A36" s="68">
        <v>40704</v>
      </c>
      <c r="B36" s="68" t="s">
        <v>250</v>
      </c>
      <c r="C36" s="68" t="s">
        <v>263</v>
      </c>
      <c r="D36" s="68" t="s">
        <v>190</v>
      </c>
      <c r="E36" s="68" t="s">
        <v>24</v>
      </c>
      <c r="F36" s="68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0"/>
        <v>0</v>
      </c>
      <c r="L36" s="176">
        <v>0</v>
      </c>
      <c r="M36" s="176" t="e">
        <f t="shared" si="1"/>
        <v>#DIV/0!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68" t="s">
        <v>64</v>
      </c>
      <c r="X36" s="68">
        <v>0</v>
      </c>
      <c r="Y36" s="68">
        <v>1</v>
      </c>
      <c r="Z36" s="68">
        <v>1</v>
      </c>
      <c r="AA36" s="68" t="s">
        <v>63</v>
      </c>
      <c r="AB36" s="68">
        <v>0</v>
      </c>
      <c r="AC36" s="1">
        <v>0</v>
      </c>
      <c r="AD36" s="1">
        <v>0</v>
      </c>
      <c r="AE36" s="68">
        <v>0</v>
      </c>
      <c r="AF36" s="68">
        <v>0</v>
      </c>
      <c r="AG36" s="1">
        <v>0</v>
      </c>
      <c r="AH36" s="68">
        <v>0</v>
      </c>
      <c r="AI36" s="176">
        <v>0</v>
      </c>
      <c r="AJ36" s="1">
        <v>0</v>
      </c>
      <c r="AK36" s="70">
        <v>0</v>
      </c>
      <c r="AL36" s="70"/>
    </row>
    <row r="37" spans="1:38" customFormat="1" ht="19.95" customHeight="1" x14ac:dyDescent="0.25">
      <c r="A37" s="68">
        <v>40705</v>
      </c>
      <c r="B37" s="68" t="s">
        <v>250</v>
      </c>
      <c r="C37" s="68" t="s">
        <v>263</v>
      </c>
      <c r="D37" s="68" t="s">
        <v>190</v>
      </c>
      <c r="E37" s="68" t="s">
        <v>21</v>
      </c>
      <c r="F37" s="68">
        <v>0</v>
      </c>
      <c r="G37" s="1">
        <v>0</v>
      </c>
      <c r="H37" s="1">
        <v>0</v>
      </c>
      <c r="I37" s="1">
        <v>0</v>
      </c>
      <c r="J37" s="1">
        <v>0</v>
      </c>
      <c r="K37" s="1">
        <f t="shared" si="0"/>
        <v>0</v>
      </c>
      <c r="L37" s="176">
        <v>0</v>
      </c>
      <c r="M37" s="176" t="e">
        <f t="shared" si="1"/>
        <v>#DIV/0!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68" t="s">
        <v>64</v>
      </c>
      <c r="X37" s="68">
        <v>0</v>
      </c>
      <c r="Y37" s="68">
        <v>1</v>
      </c>
      <c r="Z37" s="68">
        <v>1</v>
      </c>
      <c r="AA37" s="68" t="s">
        <v>63</v>
      </c>
      <c r="AB37" s="68">
        <v>0</v>
      </c>
      <c r="AC37" s="1">
        <v>0</v>
      </c>
      <c r="AD37" s="1">
        <v>0</v>
      </c>
      <c r="AE37" s="68">
        <v>0</v>
      </c>
      <c r="AF37" s="68">
        <v>0</v>
      </c>
      <c r="AG37" s="1">
        <v>0</v>
      </c>
      <c r="AH37" s="68">
        <v>0</v>
      </c>
      <c r="AI37" s="176">
        <v>0</v>
      </c>
      <c r="AJ37" s="1">
        <v>0</v>
      </c>
      <c r="AK37" s="70">
        <v>0</v>
      </c>
      <c r="AL37" s="70"/>
    </row>
    <row r="38" spans="1:38" customFormat="1" ht="19.95" customHeight="1" x14ac:dyDescent="0.25">
      <c r="A38" s="68">
        <v>90453</v>
      </c>
      <c r="B38" s="68" t="s">
        <v>250</v>
      </c>
      <c r="C38" s="68" t="s">
        <v>263</v>
      </c>
      <c r="D38" s="68" t="s">
        <v>190</v>
      </c>
      <c r="E38" s="68" t="s">
        <v>60</v>
      </c>
      <c r="F38" s="68">
        <v>0</v>
      </c>
      <c r="G38" s="1">
        <v>0</v>
      </c>
      <c r="H38" s="1">
        <v>0</v>
      </c>
      <c r="I38" s="1">
        <v>0</v>
      </c>
      <c r="J38" s="1">
        <v>0</v>
      </c>
      <c r="K38" s="1">
        <f t="shared" si="0"/>
        <v>0</v>
      </c>
      <c r="L38" s="176">
        <v>0</v>
      </c>
      <c r="M38" s="176" t="e">
        <f t="shared" si="1"/>
        <v>#DIV/0!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68" t="s">
        <v>64</v>
      </c>
      <c r="X38" s="68">
        <v>0</v>
      </c>
      <c r="Y38" s="68">
        <v>1</v>
      </c>
      <c r="Z38" s="68">
        <v>1</v>
      </c>
      <c r="AA38" s="68" t="s">
        <v>63</v>
      </c>
      <c r="AB38" s="68">
        <v>0</v>
      </c>
      <c r="AC38" s="1">
        <v>0</v>
      </c>
      <c r="AD38" s="1">
        <v>0</v>
      </c>
      <c r="AE38" s="68">
        <v>0</v>
      </c>
      <c r="AF38" s="68">
        <v>0</v>
      </c>
      <c r="AG38" s="1">
        <v>0</v>
      </c>
      <c r="AH38" s="68">
        <v>0</v>
      </c>
      <c r="AI38" s="176">
        <v>0</v>
      </c>
      <c r="AJ38" s="1">
        <v>0</v>
      </c>
      <c r="AK38" s="70">
        <v>0</v>
      </c>
      <c r="AL38" s="70"/>
    </row>
    <row r="39" spans="1:38" customFormat="1" ht="19.95" customHeight="1" x14ac:dyDescent="0.25">
      <c r="A39" s="68">
        <v>30627</v>
      </c>
      <c r="B39" s="68" t="s">
        <v>252</v>
      </c>
      <c r="C39" s="68" t="s">
        <v>189</v>
      </c>
      <c r="D39" s="68" t="s">
        <v>188</v>
      </c>
      <c r="E39" s="68" t="s">
        <v>18</v>
      </c>
      <c r="F39" s="68">
        <v>0</v>
      </c>
      <c r="G39" s="1">
        <v>0</v>
      </c>
      <c r="H39" s="1">
        <v>0</v>
      </c>
      <c r="I39" s="1">
        <v>0</v>
      </c>
      <c r="J39" s="1">
        <v>0</v>
      </c>
      <c r="K39" s="1">
        <f t="shared" si="0"/>
        <v>0</v>
      </c>
      <c r="L39" s="176">
        <v>0</v>
      </c>
      <c r="M39" s="176" t="e">
        <f t="shared" si="1"/>
        <v>#DIV/0!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68" t="s">
        <v>64</v>
      </c>
      <c r="X39" s="68">
        <v>0</v>
      </c>
      <c r="Y39" s="68">
        <v>1</v>
      </c>
      <c r="Z39" s="68">
        <v>1</v>
      </c>
      <c r="AA39" s="68" t="s">
        <v>63</v>
      </c>
      <c r="AB39" s="68">
        <v>0</v>
      </c>
      <c r="AC39" s="1">
        <v>0</v>
      </c>
      <c r="AD39" s="1">
        <v>0</v>
      </c>
      <c r="AE39" s="68">
        <v>0</v>
      </c>
      <c r="AF39" s="68">
        <v>0</v>
      </c>
      <c r="AG39" s="1">
        <v>0</v>
      </c>
      <c r="AH39" s="68">
        <v>0</v>
      </c>
      <c r="AI39" s="176">
        <v>0</v>
      </c>
      <c r="AJ39" s="1">
        <v>0</v>
      </c>
      <c r="AK39" s="70">
        <v>0</v>
      </c>
      <c r="AL39" s="70"/>
    </row>
    <row r="40" spans="1:38" customFormat="1" ht="19.95" customHeight="1" x14ac:dyDescent="0.25">
      <c r="A40" s="68">
        <v>31027</v>
      </c>
      <c r="B40" s="68" t="s">
        <v>252</v>
      </c>
      <c r="C40" s="68" t="s">
        <v>189</v>
      </c>
      <c r="D40" s="68" t="s">
        <v>188</v>
      </c>
      <c r="E40" s="68" t="s">
        <v>60</v>
      </c>
      <c r="F40" s="68">
        <v>13</v>
      </c>
      <c r="G40" s="1">
        <v>3012</v>
      </c>
      <c r="H40" s="1">
        <v>1694</v>
      </c>
      <c r="I40" s="1">
        <v>35</v>
      </c>
      <c r="J40" s="1">
        <v>4741</v>
      </c>
      <c r="K40" s="1">
        <f t="shared" si="0"/>
        <v>4706</v>
      </c>
      <c r="L40" s="176">
        <v>364.69229999999999</v>
      </c>
      <c r="M40" s="176">
        <f t="shared" si="1"/>
        <v>362</v>
      </c>
      <c r="N40" s="70">
        <v>24223</v>
      </c>
      <c r="O40" s="70">
        <v>3081.65</v>
      </c>
      <c r="P40" s="70">
        <v>0</v>
      </c>
      <c r="Q40" s="70">
        <v>0</v>
      </c>
      <c r="R40" s="70">
        <v>0</v>
      </c>
      <c r="S40" s="70">
        <v>3081.65</v>
      </c>
      <c r="T40" s="70">
        <v>21141.35</v>
      </c>
      <c r="U40" s="70">
        <v>21141.35</v>
      </c>
      <c r="V40" s="70">
        <v>0</v>
      </c>
      <c r="W40" s="68" t="s">
        <v>64</v>
      </c>
      <c r="X40" s="68">
        <v>1</v>
      </c>
      <c r="Y40" s="68">
        <v>0</v>
      </c>
      <c r="Z40" s="68">
        <v>1</v>
      </c>
      <c r="AA40" s="68" t="s">
        <v>63</v>
      </c>
      <c r="AB40" s="68">
        <v>10</v>
      </c>
      <c r="AC40" s="1">
        <v>0</v>
      </c>
      <c r="AD40" s="1">
        <v>118</v>
      </c>
      <c r="AE40" s="68">
        <v>0</v>
      </c>
      <c r="AF40" s="68">
        <v>35</v>
      </c>
      <c r="AG40" s="1">
        <v>35</v>
      </c>
      <c r="AH40" s="68">
        <v>542</v>
      </c>
      <c r="AI40" s="176">
        <v>69.5</v>
      </c>
      <c r="AJ40" s="1">
        <v>695</v>
      </c>
      <c r="AK40" s="70">
        <v>3544</v>
      </c>
      <c r="AL40" s="70"/>
    </row>
    <row r="41" spans="1:38" customFormat="1" ht="19.95" customHeight="1" x14ac:dyDescent="0.25">
      <c r="A41" s="68">
        <v>90271</v>
      </c>
      <c r="B41" s="68" t="s">
        <v>252</v>
      </c>
      <c r="C41" s="68" t="s">
        <v>189</v>
      </c>
      <c r="D41" s="68" t="s">
        <v>188</v>
      </c>
      <c r="E41" s="68" t="s">
        <v>60</v>
      </c>
      <c r="F41" s="68">
        <v>1</v>
      </c>
      <c r="G41" s="1">
        <v>0</v>
      </c>
      <c r="H41" s="1">
        <v>123</v>
      </c>
      <c r="I41" s="1">
        <v>2</v>
      </c>
      <c r="J41" s="1">
        <v>125</v>
      </c>
      <c r="K41" s="1">
        <f t="shared" si="0"/>
        <v>123</v>
      </c>
      <c r="L41" s="176">
        <v>125</v>
      </c>
      <c r="M41" s="176">
        <f t="shared" si="1"/>
        <v>123</v>
      </c>
      <c r="N41" s="70">
        <v>643</v>
      </c>
      <c r="O41" s="70">
        <v>81.25</v>
      </c>
      <c r="P41" s="70">
        <v>0</v>
      </c>
      <c r="Q41" s="70">
        <v>0</v>
      </c>
      <c r="R41" s="70">
        <v>-81.25</v>
      </c>
      <c r="S41" s="70">
        <v>0</v>
      </c>
      <c r="T41" s="70">
        <v>643</v>
      </c>
      <c r="U41" s="70">
        <v>643</v>
      </c>
      <c r="V41" s="70">
        <v>0</v>
      </c>
      <c r="W41" s="68" t="s">
        <v>64</v>
      </c>
      <c r="X41" s="68">
        <v>1</v>
      </c>
      <c r="Y41" s="68">
        <v>0</v>
      </c>
      <c r="Z41" s="68">
        <v>1</v>
      </c>
      <c r="AA41" s="68" t="s">
        <v>63</v>
      </c>
      <c r="AB41" s="68">
        <v>1</v>
      </c>
      <c r="AC41" s="1">
        <v>0</v>
      </c>
      <c r="AD41" s="1">
        <v>0</v>
      </c>
      <c r="AE41" s="68">
        <v>0</v>
      </c>
      <c r="AF41" s="68">
        <v>2</v>
      </c>
      <c r="AG41" s="1">
        <v>2</v>
      </c>
      <c r="AH41" s="68">
        <v>123</v>
      </c>
      <c r="AI41" s="176">
        <v>125</v>
      </c>
      <c r="AJ41" s="1">
        <v>125</v>
      </c>
      <c r="AK41" s="70">
        <v>643</v>
      </c>
      <c r="AL41" s="70"/>
    </row>
    <row r="42" spans="1:38" customFormat="1" ht="19.95" customHeight="1" x14ac:dyDescent="0.25">
      <c r="A42" s="68">
        <v>10026</v>
      </c>
      <c r="B42" s="68" t="s">
        <v>253</v>
      </c>
      <c r="C42" s="68" t="s">
        <v>186</v>
      </c>
      <c r="D42" s="68" t="s">
        <v>185</v>
      </c>
      <c r="E42" s="68" t="s">
        <v>60</v>
      </c>
      <c r="F42" s="68">
        <v>1</v>
      </c>
      <c r="G42" s="1">
        <v>372</v>
      </c>
      <c r="H42" s="1">
        <v>207</v>
      </c>
      <c r="I42" s="1">
        <v>0</v>
      </c>
      <c r="J42" s="1">
        <v>579</v>
      </c>
      <c r="K42" s="1">
        <f t="shared" si="0"/>
        <v>579</v>
      </c>
      <c r="L42" s="176">
        <v>579</v>
      </c>
      <c r="M42" s="176">
        <f t="shared" si="1"/>
        <v>579</v>
      </c>
      <c r="N42" s="70">
        <v>2949</v>
      </c>
      <c r="O42" s="70">
        <v>376.35</v>
      </c>
      <c r="P42" s="70">
        <v>0</v>
      </c>
      <c r="Q42" s="70">
        <v>0</v>
      </c>
      <c r="R42" s="70">
        <v>11.58</v>
      </c>
      <c r="S42" s="70">
        <v>387.93</v>
      </c>
      <c r="T42" s="70">
        <v>2561.0700000000002</v>
      </c>
      <c r="U42" s="70">
        <v>2561.0700000000002</v>
      </c>
      <c r="V42" s="70">
        <v>0</v>
      </c>
      <c r="W42" s="68" t="s">
        <v>64</v>
      </c>
      <c r="X42" s="68">
        <v>1</v>
      </c>
      <c r="Y42" s="68">
        <v>0</v>
      </c>
      <c r="Z42" s="68">
        <v>1</v>
      </c>
      <c r="AA42" s="68" t="s">
        <v>63</v>
      </c>
      <c r="AB42" s="68">
        <v>0</v>
      </c>
      <c r="AC42" s="1">
        <v>0</v>
      </c>
      <c r="AD42" s="1">
        <v>0</v>
      </c>
      <c r="AE42" s="68">
        <v>0</v>
      </c>
      <c r="AF42" s="68">
        <v>0</v>
      </c>
      <c r="AG42" s="1">
        <v>0</v>
      </c>
      <c r="AH42" s="68">
        <v>0</v>
      </c>
      <c r="AI42" s="176">
        <v>0</v>
      </c>
      <c r="AJ42" s="1">
        <v>0</v>
      </c>
      <c r="AK42" s="70">
        <v>0</v>
      </c>
      <c r="AL42" s="70"/>
    </row>
    <row r="43" spans="1:38" customFormat="1" ht="19.95" customHeight="1" x14ac:dyDescent="0.25">
      <c r="A43" s="68">
        <v>10048</v>
      </c>
      <c r="B43" s="68" t="s">
        <v>253</v>
      </c>
      <c r="C43" s="68" t="s">
        <v>186</v>
      </c>
      <c r="D43" s="68" t="s">
        <v>185</v>
      </c>
      <c r="E43" s="68" t="s">
        <v>18</v>
      </c>
      <c r="F43" s="68">
        <v>5</v>
      </c>
      <c r="G43" s="1">
        <v>1920</v>
      </c>
      <c r="H43" s="1">
        <v>41</v>
      </c>
      <c r="I43" s="1">
        <v>4</v>
      </c>
      <c r="J43" s="1">
        <v>1965</v>
      </c>
      <c r="K43" s="1">
        <f t="shared" si="0"/>
        <v>1961</v>
      </c>
      <c r="L43" s="176">
        <v>393</v>
      </c>
      <c r="M43" s="176">
        <f t="shared" si="1"/>
        <v>392.2</v>
      </c>
      <c r="N43" s="70">
        <v>9996</v>
      </c>
      <c r="O43" s="70">
        <v>1277.25</v>
      </c>
      <c r="P43" s="70">
        <v>0</v>
      </c>
      <c r="Q43" s="70">
        <v>0</v>
      </c>
      <c r="R43" s="70">
        <v>0</v>
      </c>
      <c r="S43" s="70">
        <v>1277.25</v>
      </c>
      <c r="T43" s="70">
        <v>8718.75</v>
      </c>
      <c r="U43" s="70">
        <v>8718.75</v>
      </c>
      <c r="V43" s="70">
        <v>0</v>
      </c>
      <c r="W43" s="68" t="s">
        <v>64</v>
      </c>
      <c r="X43" s="68">
        <v>1</v>
      </c>
      <c r="Y43" s="68">
        <v>0</v>
      </c>
      <c r="Z43" s="68">
        <v>1</v>
      </c>
      <c r="AA43" s="68" t="s">
        <v>63</v>
      </c>
      <c r="AB43" s="68">
        <v>1</v>
      </c>
      <c r="AC43" s="1">
        <v>0</v>
      </c>
      <c r="AD43" s="1">
        <v>41</v>
      </c>
      <c r="AE43" s="68">
        <v>0</v>
      </c>
      <c r="AF43" s="68">
        <v>4</v>
      </c>
      <c r="AG43" s="1">
        <v>4</v>
      </c>
      <c r="AH43" s="68">
        <v>4</v>
      </c>
      <c r="AI43" s="176">
        <v>49</v>
      </c>
      <c r="AJ43" s="1">
        <v>49</v>
      </c>
      <c r="AK43" s="70">
        <v>249</v>
      </c>
      <c r="AL43" s="70"/>
    </row>
    <row r="44" spans="1:38" customFormat="1" ht="19.95" customHeight="1" x14ac:dyDescent="0.25">
      <c r="A44" s="68">
        <v>10309</v>
      </c>
      <c r="B44" s="68" t="s">
        <v>253</v>
      </c>
      <c r="C44" s="68" t="s">
        <v>186</v>
      </c>
      <c r="D44" s="68" t="s">
        <v>185</v>
      </c>
      <c r="E44" s="68" t="s">
        <v>22</v>
      </c>
      <c r="F44" s="68">
        <v>9</v>
      </c>
      <c r="G44" s="1">
        <v>1248</v>
      </c>
      <c r="H44" s="1">
        <v>8</v>
      </c>
      <c r="I44" s="1">
        <v>6</v>
      </c>
      <c r="J44" s="1">
        <v>1262</v>
      </c>
      <c r="K44" s="1">
        <f t="shared" si="0"/>
        <v>1256</v>
      </c>
      <c r="L44" s="176">
        <v>140.22219999999999</v>
      </c>
      <c r="M44" s="176">
        <f t="shared" si="1"/>
        <v>139.6</v>
      </c>
      <c r="N44" s="70">
        <v>6442</v>
      </c>
      <c r="O44" s="70">
        <v>820.3</v>
      </c>
      <c r="P44" s="70">
        <v>0</v>
      </c>
      <c r="Q44" s="70">
        <v>0</v>
      </c>
      <c r="R44" s="70">
        <v>25.24</v>
      </c>
      <c r="S44" s="70">
        <v>845.54</v>
      </c>
      <c r="T44" s="70">
        <v>5596.46</v>
      </c>
      <c r="U44" s="70">
        <v>5596.46</v>
      </c>
      <c r="V44" s="70">
        <v>0</v>
      </c>
      <c r="W44" s="68" t="s">
        <v>64</v>
      </c>
      <c r="X44" s="68">
        <v>1</v>
      </c>
      <c r="Y44" s="68">
        <v>0</v>
      </c>
      <c r="Z44" s="68">
        <v>1</v>
      </c>
      <c r="AA44" s="68" t="s">
        <v>63</v>
      </c>
      <c r="AB44" s="68">
        <v>2</v>
      </c>
      <c r="AC44" s="1">
        <v>0</v>
      </c>
      <c r="AD44" s="1">
        <v>8</v>
      </c>
      <c r="AE44" s="68">
        <v>0</v>
      </c>
      <c r="AF44" s="68">
        <v>6</v>
      </c>
      <c r="AG44" s="1">
        <v>6</v>
      </c>
      <c r="AH44" s="68">
        <v>4</v>
      </c>
      <c r="AI44" s="176">
        <v>9</v>
      </c>
      <c r="AJ44" s="1">
        <v>18</v>
      </c>
      <c r="AK44" s="70">
        <v>90</v>
      </c>
      <c r="AL44" s="70"/>
    </row>
    <row r="45" spans="1:38" customFormat="1" ht="19.95" customHeight="1" x14ac:dyDescent="0.25">
      <c r="A45" s="68">
        <v>90101</v>
      </c>
      <c r="B45" s="68" t="s">
        <v>253</v>
      </c>
      <c r="C45" s="68" t="s">
        <v>186</v>
      </c>
      <c r="D45" s="68" t="s">
        <v>185</v>
      </c>
      <c r="E45" s="68" t="s">
        <v>60</v>
      </c>
      <c r="F45" s="68">
        <v>0</v>
      </c>
      <c r="G45" s="1">
        <v>0</v>
      </c>
      <c r="H45" s="1">
        <v>0</v>
      </c>
      <c r="I45" s="1">
        <v>0</v>
      </c>
      <c r="J45" s="1">
        <v>0</v>
      </c>
      <c r="K45" s="1">
        <f t="shared" si="0"/>
        <v>0</v>
      </c>
      <c r="L45" s="176">
        <v>0</v>
      </c>
      <c r="M45" s="176" t="e">
        <f t="shared" si="1"/>
        <v>#DIV/0!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68" t="s">
        <v>64</v>
      </c>
      <c r="X45" s="68">
        <v>0</v>
      </c>
      <c r="Y45" s="68">
        <v>1</v>
      </c>
      <c r="Z45" s="68">
        <v>1</v>
      </c>
      <c r="AA45" s="68" t="s">
        <v>63</v>
      </c>
      <c r="AB45" s="68">
        <v>0</v>
      </c>
      <c r="AC45" s="1">
        <v>0</v>
      </c>
      <c r="AD45" s="1">
        <v>0</v>
      </c>
      <c r="AE45" s="68">
        <v>0</v>
      </c>
      <c r="AF45" s="68">
        <v>0</v>
      </c>
      <c r="AG45" s="1">
        <v>0</v>
      </c>
      <c r="AH45" s="68">
        <v>0</v>
      </c>
      <c r="AI45" s="176">
        <v>0</v>
      </c>
      <c r="AJ45" s="1">
        <v>0</v>
      </c>
      <c r="AK45" s="70">
        <v>0</v>
      </c>
      <c r="AL45" s="70"/>
    </row>
    <row r="46" spans="1:38" customFormat="1" ht="19.95" customHeight="1" x14ac:dyDescent="0.25">
      <c r="A46" s="68">
        <v>41214</v>
      </c>
      <c r="B46" s="68" t="s">
        <v>251</v>
      </c>
      <c r="C46" s="68" t="s">
        <v>184</v>
      </c>
      <c r="D46" s="68" t="s">
        <v>183</v>
      </c>
      <c r="E46" s="68" t="s">
        <v>60</v>
      </c>
      <c r="F46" s="68">
        <v>11</v>
      </c>
      <c r="G46" s="1">
        <v>0</v>
      </c>
      <c r="H46" s="1">
        <v>1017</v>
      </c>
      <c r="I46" s="1">
        <v>1</v>
      </c>
      <c r="J46" s="1">
        <v>1018</v>
      </c>
      <c r="K46" s="1">
        <f t="shared" si="0"/>
        <v>1017</v>
      </c>
      <c r="L46" s="176">
        <v>92.545500000000004</v>
      </c>
      <c r="M46" s="176">
        <f t="shared" si="1"/>
        <v>92.5</v>
      </c>
      <c r="N46" s="70">
        <v>5208</v>
      </c>
      <c r="O46" s="70">
        <v>661.7</v>
      </c>
      <c r="P46" s="70">
        <v>0</v>
      </c>
      <c r="Q46" s="70">
        <v>0</v>
      </c>
      <c r="R46" s="70">
        <v>0</v>
      </c>
      <c r="S46" s="70">
        <v>661.7</v>
      </c>
      <c r="T46" s="70">
        <v>4546.3</v>
      </c>
      <c r="U46" s="70">
        <v>4546.3</v>
      </c>
      <c r="V46" s="70">
        <v>0</v>
      </c>
      <c r="W46" s="68" t="s">
        <v>64</v>
      </c>
      <c r="X46" s="68">
        <v>1</v>
      </c>
      <c r="Y46" s="68">
        <v>0</v>
      </c>
      <c r="Z46" s="68">
        <v>1</v>
      </c>
      <c r="AA46" s="68" t="s">
        <v>63</v>
      </c>
      <c r="AB46" s="68">
        <v>1</v>
      </c>
      <c r="AC46" s="1">
        <v>0</v>
      </c>
      <c r="AD46" s="1">
        <v>0</v>
      </c>
      <c r="AE46" s="68">
        <v>0</v>
      </c>
      <c r="AF46" s="68">
        <v>0</v>
      </c>
      <c r="AG46" s="1">
        <v>0</v>
      </c>
      <c r="AH46" s="68">
        <v>55</v>
      </c>
      <c r="AI46" s="176">
        <v>55</v>
      </c>
      <c r="AJ46" s="1">
        <v>55</v>
      </c>
      <c r="AK46" s="70">
        <v>278</v>
      </c>
      <c r="AL46" s="70"/>
    </row>
    <row r="47" spans="1:38" customFormat="1" ht="19.95" customHeight="1" x14ac:dyDescent="0.25">
      <c r="A47" s="68">
        <v>90405</v>
      </c>
      <c r="B47" s="68" t="s">
        <v>251</v>
      </c>
      <c r="C47" s="68" t="s">
        <v>184</v>
      </c>
      <c r="D47" s="68" t="s">
        <v>183</v>
      </c>
      <c r="E47" s="68" t="s">
        <v>60</v>
      </c>
      <c r="F47" s="68">
        <v>0</v>
      </c>
      <c r="G47" s="1">
        <v>0</v>
      </c>
      <c r="H47" s="1">
        <v>0</v>
      </c>
      <c r="I47" s="1">
        <v>0</v>
      </c>
      <c r="J47" s="1">
        <v>0</v>
      </c>
      <c r="K47" s="1">
        <f t="shared" si="0"/>
        <v>0</v>
      </c>
      <c r="L47" s="176">
        <v>0</v>
      </c>
      <c r="M47" s="176" t="e">
        <f t="shared" si="1"/>
        <v>#DIV/0!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68" t="s">
        <v>64</v>
      </c>
      <c r="X47" s="68">
        <v>0</v>
      </c>
      <c r="Y47" s="68">
        <v>1</v>
      </c>
      <c r="Z47" s="68">
        <v>1</v>
      </c>
      <c r="AA47" s="68" t="s">
        <v>63</v>
      </c>
      <c r="AB47" s="68">
        <v>0</v>
      </c>
      <c r="AC47" s="1">
        <v>0</v>
      </c>
      <c r="AD47" s="1">
        <v>0</v>
      </c>
      <c r="AE47" s="68">
        <v>0</v>
      </c>
      <c r="AF47" s="68">
        <v>0</v>
      </c>
      <c r="AG47" s="1">
        <v>0</v>
      </c>
      <c r="AH47" s="68">
        <v>0</v>
      </c>
      <c r="AI47" s="176">
        <v>0</v>
      </c>
      <c r="AJ47" s="1">
        <v>0</v>
      </c>
      <c r="AK47" s="70">
        <v>0</v>
      </c>
      <c r="AL47" s="70"/>
    </row>
    <row r="48" spans="1:38" customFormat="1" ht="19.95" customHeight="1" x14ac:dyDescent="0.25">
      <c r="A48" s="68">
        <v>40058</v>
      </c>
      <c r="B48" s="68" t="s">
        <v>250</v>
      </c>
      <c r="C48" s="68" t="s">
        <v>182</v>
      </c>
      <c r="D48" s="68" t="s">
        <v>181</v>
      </c>
      <c r="E48" s="68" t="s">
        <v>24</v>
      </c>
      <c r="F48" s="68">
        <v>2</v>
      </c>
      <c r="G48" s="1">
        <v>552</v>
      </c>
      <c r="H48" s="1">
        <v>478</v>
      </c>
      <c r="I48" s="1">
        <v>0</v>
      </c>
      <c r="J48" s="1">
        <v>1030</v>
      </c>
      <c r="K48" s="1">
        <f t="shared" si="0"/>
        <v>1030</v>
      </c>
      <c r="L48" s="176">
        <v>515</v>
      </c>
      <c r="M48" s="176">
        <f t="shared" si="1"/>
        <v>515</v>
      </c>
      <c r="N48" s="70">
        <v>5245</v>
      </c>
      <c r="O48" s="70">
        <v>669.5</v>
      </c>
      <c r="P48" s="70">
        <v>0</v>
      </c>
      <c r="Q48" s="70">
        <v>0</v>
      </c>
      <c r="R48" s="70">
        <v>0</v>
      </c>
      <c r="S48" s="70">
        <v>669.5</v>
      </c>
      <c r="T48" s="70">
        <v>4575.5</v>
      </c>
      <c r="U48" s="70">
        <v>4575.5</v>
      </c>
      <c r="V48" s="70">
        <v>0</v>
      </c>
      <c r="W48" s="68" t="s">
        <v>64</v>
      </c>
      <c r="X48" s="68">
        <v>1</v>
      </c>
      <c r="Y48" s="68">
        <v>0</v>
      </c>
      <c r="Z48" s="68">
        <v>1</v>
      </c>
      <c r="AA48" s="68" t="s">
        <v>63</v>
      </c>
      <c r="AB48" s="68">
        <v>2</v>
      </c>
      <c r="AC48" s="1">
        <v>0</v>
      </c>
      <c r="AD48" s="1">
        <v>14</v>
      </c>
      <c r="AE48" s="68">
        <v>0</v>
      </c>
      <c r="AF48" s="68">
        <v>0</v>
      </c>
      <c r="AG48" s="1">
        <v>0</v>
      </c>
      <c r="AH48" s="68">
        <v>345</v>
      </c>
      <c r="AI48" s="176">
        <v>179.5</v>
      </c>
      <c r="AJ48" s="1">
        <v>359</v>
      </c>
      <c r="AK48" s="70">
        <v>1834</v>
      </c>
      <c r="AL48" s="70"/>
    </row>
    <row r="49" spans="1:38" customFormat="1" ht="19.95" customHeight="1" x14ac:dyDescent="0.25">
      <c r="A49" s="68">
        <v>40219</v>
      </c>
      <c r="B49" s="68" t="s">
        <v>250</v>
      </c>
      <c r="C49" s="68" t="s">
        <v>182</v>
      </c>
      <c r="D49" s="68" t="s">
        <v>181</v>
      </c>
      <c r="E49" s="68" t="s">
        <v>18</v>
      </c>
      <c r="F49" s="68">
        <v>9</v>
      </c>
      <c r="G49" s="1">
        <v>3720</v>
      </c>
      <c r="H49" s="1">
        <v>1477</v>
      </c>
      <c r="I49" s="1">
        <v>178</v>
      </c>
      <c r="J49" s="1">
        <v>5375</v>
      </c>
      <c r="K49" s="1">
        <f t="shared" si="0"/>
        <v>5197</v>
      </c>
      <c r="L49" s="176">
        <v>597.22220000000004</v>
      </c>
      <c r="M49" s="176">
        <f t="shared" si="1"/>
        <v>577.4</v>
      </c>
      <c r="N49" s="70">
        <v>27436</v>
      </c>
      <c r="O49" s="70">
        <v>3493.75</v>
      </c>
      <c r="P49" s="70">
        <v>0</v>
      </c>
      <c r="Q49" s="70">
        <v>0</v>
      </c>
      <c r="R49" s="70">
        <v>107.5</v>
      </c>
      <c r="S49" s="70">
        <v>3601.25</v>
      </c>
      <c r="T49" s="70">
        <v>23834.75</v>
      </c>
      <c r="U49" s="70">
        <v>23834.75</v>
      </c>
      <c r="V49" s="70">
        <v>0</v>
      </c>
      <c r="W49" s="68" t="s">
        <v>64</v>
      </c>
      <c r="X49" s="68">
        <v>1</v>
      </c>
      <c r="Y49" s="68">
        <v>0</v>
      </c>
      <c r="Z49" s="68">
        <v>1</v>
      </c>
      <c r="AA49" s="68" t="s">
        <v>63</v>
      </c>
      <c r="AB49" s="68">
        <v>7</v>
      </c>
      <c r="AC49" s="1">
        <v>0</v>
      </c>
      <c r="AD49" s="1">
        <v>252</v>
      </c>
      <c r="AE49" s="68">
        <v>0</v>
      </c>
      <c r="AF49" s="68">
        <v>119</v>
      </c>
      <c r="AG49" s="1">
        <v>119</v>
      </c>
      <c r="AH49" s="68">
        <v>2217</v>
      </c>
      <c r="AI49" s="176">
        <v>369.71429999999998</v>
      </c>
      <c r="AJ49" s="1">
        <v>2588</v>
      </c>
      <c r="AK49" s="70">
        <v>13212</v>
      </c>
      <c r="AL49" s="70"/>
    </row>
    <row r="50" spans="1:38" customFormat="1" ht="19.95" customHeight="1" x14ac:dyDescent="0.25">
      <c r="A50" s="68">
        <v>40243</v>
      </c>
      <c r="B50" s="68" t="s">
        <v>250</v>
      </c>
      <c r="C50" s="68" t="s">
        <v>182</v>
      </c>
      <c r="D50" s="68" t="s">
        <v>181</v>
      </c>
      <c r="E50" s="68" t="s">
        <v>18</v>
      </c>
      <c r="F50" s="68">
        <v>10</v>
      </c>
      <c r="G50" s="1">
        <v>2328</v>
      </c>
      <c r="H50" s="1">
        <v>807</v>
      </c>
      <c r="I50" s="1">
        <v>31</v>
      </c>
      <c r="J50" s="1">
        <v>3166</v>
      </c>
      <c r="K50" s="1">
        <f t="shared" si="0"/>
        <v>3135</v>
      </c>
      <c r="L50" s="176">
        <v>316.60000000000002</v>
      </c>
      <c r="M50" s="176">
        <f t="shared" si="1"/>
        <v>313.5</v>
      </c>
      <c r="N50" s="70">
        <v>16183</v>
      </c>
      <c r="O50" s="70">
        <v>2057.9</v>
      </c>
      <c r="P50" s="70">
        <v>0</v>
      </c>
      <c r="Q50" s="70">
        <v>0</v>
      </c>
      <c r="R50" s="70">
        <v>63.32</v>
      </c>
      <c r="S50" s="70">
        <v>2121.2199999999998</v>
      </c>
      <c r="T50" s="70">
        <v>14061.78</v>
      </c>
      <c r="U50" s="70">
        <v>14061.78</v>
      </c>
      <c r="V50" s="70">
        <v>0</v>
      </c>
      <c r="W50" s="68" t="s">
        <v>64</v>
      </c>
      <c r="X50" s="68">
        <v>1</v>
      </c>
      <c r="Y50" s="68">
        <v>0</v>
      </c>
      <c r="Z50" s="68">
        <v>1</v>
      </c>
      <c r="AA50" s="68" t="s">
        <v>63</v>
      </c>
      <c r="AB50" s="68">
        <v>8</v>
      </c>
      <c r="AC50" s="1">
        <v>0</v>
      </c>
      <c r="AD50" s="1">
        <v>21</v>
      </c>
      <c r="AE50" s="68">
        <v>0</v>
      </c>
      <c r="AF50" s="68">
        <v>20</v>
      </c>
      <c r="AG50" s="1">
        <v>20</v>
      </c>
      <c r="AH50" s="68">
        <v>842</v>
      </c>
      <c r="AI50" s="176">
        <v>110.375</v>
      </c>
      <c r="AJ50" s="1">
        <v>883</v>
      </c>
      <c r="AK50" s="70">
        <v>4529</v>
      </c>
      <c r="AL50" s="70"/>
    </row>
    <row r="51" spans="1:38" customFormat="1" ht="19.95" customHeight="1" x14ac:dyDescent="0.25">
      <c r="A51" s="68">
        <v>40703</v>
      </c>
      <c r="B51" s="68" t="s">
        <v>250</v>
      </c>
      <c r="C51" s="68" t="s">
        <v>182</v>
      </c>
      <c r="D51" s="68" t="s">
        <v>181</v>
      </c>
      <c r="E51" s="68" t="s">
        <v>20</v>
      </c>
      <c r="F51" s="68">
        <v>7</v>
      </c>
      <c r="G51" s="1">
        <v>1920</v>
      </c>
      <c r="H51" s="1">
        <v>389</v>
      </c>
      <c r="I51" s="1">
        <v>13</v>
      </c>
      <c r="J51" s="1">
        <v>2322</v>
      </c>
      <c r="K51" s="1">
        <f t="shared" si="0"/>
        <v>2309</v>
      </c>
      <c r="L51" s="176">
        <v>331.71429999999998</v>
      </c>
      <c r="M51" s="176">
        <f t="shared" si="1"/>
        <v>329.9</v>
      </c>
      <c r="N51" s="70">
        <v>11877</v>
      </c>
      <c r="O51" s="70">
        <v>1509.3</v>
      </c>
      <c r="P51" s="70">
        <v>0</v>
      </c>
      <c r="Q51" s="70">
        <v>0</v>
      </c>
      <c r="R51" s="70">
        <v>46.44</v>
      </c>
      <c r="S51" s="70">
        <v>1555.74</v>
      </c>
      <c r="T51" s="70">
        <v>10321.26</v>
      </c>
      <c r="U51" s="70">
        <v>10321.26</v>
      </c>
      <c r="V51" s="70">
        <v>0</v>
      </c>
      <c r="W51" s="68" t="s">
        <v>64</v>
      </c>
      <c r="X51" s="68">
        <v>1</v>
      </c>
      <c r="Y51" s="68">
        <v>0</v>
      </c>
      <c r="Z51" s="68">
        <v>1</v>
      </c>
      <c r="AA51" s="68" t="s">
        <v>63</v>
      </c>
      <c r="AB51" s="68">
        <v>7</v>
      </c>
      <c r="AC51" s="1">
        <v>0</v>
      </c>
      <c r="AD51" s="1">
        <v>40</v>
      </c>
      <c r="AE51" s="68">
        <v>0</v>
      </c>
      <c r="AF51" s="68">
        <v>0</v>
      </c>
      <c r="AG51" s="1">
        <v>0</v>
      </c>
      <c r="AH51" s="68">
        <v>844</v>
      </c>
      <c r="AI51" s="176">
        <v>126.28570000000001</v>
      </c>
      <c r="AJ51" s="1">
        <v>884</v>
      </c>
      <c r="AK51" s="70">
        <v>4521</v>
      </c>
      <c r="AL51" s="70"/>
    </row>
    <row r="52" spans="1:38" customFormat="1" ht="19.95" customHeight="1" x14ac:dyDescent="0.25">
      <c r="A52" s="68">
        <v>40921</v>
      </c>
      <c r="B52" s="68" t="s">
        <v>250</v>
      </c>
      <c r="C52" s="68" t="s">
        <v>182</v>
      </c>
      <c r="D52" s="68" t="s">
        <v>181</v>
      </c>
      <c r="E52" s="68" t="s">
        <v>20</v>
      </c>
      <c r="F52" s="68">
        <v>9</v>
      </c>
      <c r="G52" s="1">
        <v>2004</v>
      </c>
      <c r="H52" s="1">
        <v>306</v>
      </c>
      <c r="I52" s="1">
        <v>29</v>
      </c>
      <c r="J52" s="1">
        <v>2339</v>
      </c>
      <c r="K52" s="1">
        <f t="shared" si="0"/>
        <v>2310</v>
      </c>
      <c r="L52" s="176">
        <v>259.88889999999998</v>
      </c>
      <c r="M52" s="176">
        <f t="shared" si="1"/>
        <v>256.7</v>
      </c>
      <c r="N52" s="70">
        <v>11961</v>
      </c>
      <c r="O52" s="70">
        <v>1520.35</v>
      </c>
      <c r="P52" s="70">
        <v>0</v>
      </c>
      <c r="Q52" s="70">
        <v>0</v>
      </c>
      <c r="R52" s="70">
        <v>46.78</v>
      </c>
      <c r="S52" s="70">
        <v>1567.13</v>
      </c>
      <c r="T52" s="70">
        <v>10393.870000000001</v>
      </c>
      <c r="U52" s="70">
        <v>10393.870000000001</v>
      </c>
      <c r="V52" s="70">
        <v>0</v>
      </c>
      <c r="W52" s="68" t="s">
        <v>64</v>
      </c>
      <c r="X52" s="68">
        <v>1</v>
      </c>
      <c r="Y52" s="68">
        <v>0</v>
      </c>
      <c r="Z52" s="68">
        <v>1</v>
      </c>
      <c r="AA52" s="68" t="s">
        <v>63</v>
      </c>
      <c r="AB52" s="68">
        <v>8</v>
      </c>
      <c r="AC52" s="1">
        <v>0</v>
      </c>
      <c r="AD52" s="1">
        <v>46</v>
      </c>
      <c r="AE52" s="68">
        <v>0</v>
      </c>
      <c r="AF52" s="68">
        <v>18</v>
      </c>
      <c r="AG52" s="1">
        <v>18</v>
      </c>
      <c r="AH52" s="68">
        <v>664</v>
      </c>
      <c r="AI52" s="176">
        <v>91</v>
      </c>
      <c r="AJ52" s="1">
        <v>728</v>
      </c>
      <c r="AK52" s="70">
        <v>3785</v>
      </c>
      <c r="AL52" s="70"/>
    </row>
    <row r="53" spans="1:38" customFormat="1" ht="19.95" customHeight="1" x14ac:dyDescent="0.25">
      <c r="A53" s="68">
        <v>40938</v>
      </c>
      <c r="B53" s="68" t="s">
        <v>250</v>
      </c>
      <c r="C53" s="68" t="s">
        <v>182</v>
      </c>
      <c r="D53" s="68" t="s">
        <v>181</v>
      </c>
      <c r="E53" s="68" t="s">
        <v>19</v>
      </c>
      <c r="F53" s="68">
        <v>9</v>
      </c>
      <c r="G53" s="1">
        <v>2040</v>
      </c>
      <c r="H53" s="1">
        <v>533</v>
      </c>
      <c r="I53" s="1">
        <v>19</v>
      </c>
      <c r="J53" s="1">
        <v>2592</v>
      </c>
      <c r="K53" s="1">
        <f t="shared" si="0"/>
        <v>2573</v>
      </c>
      <c r="L53" s="176">
        <v>288</v>
      </c>
      <c r="M53" s="176">
        <f t="shared" si="1"/>
        <v>285.89999999999998</v>
      </c>
      <c r="N53" s="70">
        <v>13248</v>
      </c>
      <c r="O53" s="70">
        <v>1684.8</v>
      </c>
      <c r="P53" s="70">
        <v>0</v>
      </c>
      <c r="Q53" s="70">
        <v>0</v>
      </c>
      <c r="R53" s="70">
        <v>0</v>
      </c>
      <c r="S53" s="70">
        <v>1684.8</v>
      </c>
      <c r="T53" s="70">
        <v>11563.2</v>
      </c>
      <c r="U53" s="70">
        <v>11563.2</v>
      </c>
      <c r="V53" s="70">
        <v>0</v>
      </c>
      <c r="W53" s="68" t="s">
        <v>64</v>
      </c>
      <c r="X53" s="68">
        <v>1</v>
      </c>
      <c r="Y53" s="68">
        <v>0</v>
      </c>
      <c r="Z53" s="68">
        <v>1</v>
      </c>
      <c r="AA53" s="68" t="s">
        <v>63</v>
      </c>
      <c r="AB53" s="68">
        <v>7</v>
      </c>
      <c r="AC53" s="1">
        <v>0</v>
      </c>
      <c r="AD53" s="1">
        <v>10</v>
      </c>
      <c r="AE53" s="68">
        <v>0</v>
      </c>
      <c r="AF53" s="68">
        <v>9</v>
      </c>
      <c r="AG53" s="1">
        <v>9</v>
      </c>
      <c r="AH53" s="68">
        <v>654</v>
      </c>
      <c r="AI53" s="176">
        <v>96.142899999999997</v>
      </c>
      <c r="AJ53" s="1">
        <v>673</v>
      </c>
      <c r="AK53" s="70">
        <v>3418</v>
      </c>
      <c r="AL53" s="70"/>
    </row>
    <row r="54" spans="1:38" customFormat="1" ht="19.95" customHeight="1" x14ac:dyDescent="0.25">
      <c r="A54" s="68">
        <v>41109</v>
      </c>
      <c r="B54" s="68" t="s">
        <v>250</v>
      </c>
      <c r="C54" s="68" t="s">
        <v>182</v>
      </c>
      <c r="D54" s="68" t="s">
        <v>181</v>
      </c>
      <c r="E54" s="68" t="s">
        <v>20</v>
      </c>
      <c r="F54" s="68">
        <v>7</v>
      </c>
      <c r="G54" s="1">
        <v>1320</v>
      </c>
      <c r="H54" s="1">
        <v>316</v>
      </c>
      <c r="I54" s="1">
        <v>16</v>
      </c>
      <c r="J54" s="1">
        <v>1652</v>
      </c>
      <c r="K54" s="1">
        <f t="shared" si="0"/>
        <v>1636</v>
      </c>
      <c r="L54" s="176">
        <v>236</v>
      </c>
      <c r="M54" s="176">
        <f t="shared" si="1"/>
        <v>233.7</v>
      </c>
      <c r="N54" s="70">
        <v>8443</v>
      </c>
      <c r="O54" s="70">
        <v>1073.8</v>
      </c>
      <c r="P54" s="70">
        <v>0</v>
      </c>
      <c r="Q54" s="70">
        <v>0</v>
      </c>
      <c r="R54" s="70">
        <v>0</v>
      </c>
      <c r="S54" s="70">
        <v>1073.8</v>
      </c>
      <c r="T54" s="70">
        <v>7369.2</v>
      </c>
      <c r="U54" s="70">
        <v>7369.2</v>
      </c>
      <c r="V54" s="70">
        <v>0</v>
      </c>
      <c r="W54" s="68" t="s">
        <v>64</v>
      </c>
      <c r="X54" s="68">
        <v>1</v>
      </c>
      <c r="Y54" s="68">
        <v>0</v>
      </c>
      <c r="Z54" s="68">
        <v>1</v>
      </c>
      <c r="AA54" s="68" t="s">
        <v>63</v>
      </c>
      <c r="AB54" s="68">
        <v>5</v>
      </c>
      <c r="AC54" s="1">
        <v>0</v>
      </c>
      <c r="AD54" s="1">
        <v>24</v>
      </c>
      <c r="AE54" s="68">
        <v>0</v>
      </c>
      <c r="AF54" s="68">
        <v>7</v>
      </c>
      <c r="AG54" s="1">
        <v>7</v>
      </c>
      <c r="AH54" s="68">
        <v>377</v>
      </c>
      <c r="AI54" s="176">
        <v>81.599999999999994</v>
      </c>
      <c r="AJ54" s="1">
        <v>408</v>
      </c>
      <c r="AK54" s="70">
        <v>2080</v>
      </c>
      <c r="AL54" s="70"/>
    </row>
    <row r="55" spans="1:38" customFormat="1" ht="19.95" customHeight="1" x14ac:dyDescent="0.25">
      <c r="A55" s="68">
        <v>41203</v>
      </c>
      <c r="B55" s="68" t="s">
        <v>250</v>
      </c>
      <c r="C55" s="68" t="s">
        <v>182</v>
      </c>
      <c r="D55" s="68" t="s">
        <v>181</v>
      </c>
      <c r="E55" s="68" t="s">
        <v>20</v>
      </c>
      <c r="F55" s="68">
        <v>6</v>
      </c>
      <c r="G55" s="1">
        <v>1320</v>
      </c>
      <c r="H55" s="1">
        <v>596</v>
      </c>
      <c r="I55" s="1">
        <v>0</v>
      </c>
      <c r="J55" s="1">
        <v>1916</v>
      </c>
      <c r="K55" s="1">
        <f t="shared" si="0"/>
        <v>1916</v>
      </c>
      <c r="L55" s="176">
        <v>319.33330000000001</v>
      </c>
      <c r="M55" s="176">
        <f t="shared" si="1"/>
        <v>319.3</v>
      </c>
      <c r="N55" s="70">
        <v>9819</v>
      </c>
      <c r="O55" s="70">
        <v>1245.4000000000001</v>
      </c>
      <c r="P55" s="70">
        <v>0</v>
      </c>
      <c r="Q55" s="70">
        <v>0</v>
      </c>
      <c r="R55" s="70">
        <v>38.32</v>
      </c>
      <c r="S55" s="70">
        <v>1283.72</v>
      </c>
      <c r="T55" s="70">
        <v>8535.2800000000007</v>
      </c>
      <c r="U55" s="70">
        <v>8535.2800000000007</v>
      </c>
      <c r="V55" s="70">
        <v>0</v>
      </c>
      <c r="W55" s="68" t="s">
        <v>64</v>
      </c>
      <c r="X55" s="68">
        <v>1</v>
      </c>
      <c r="Y55" s="68">
        <v>0</v>
      </c>
      <c r="Z55" s="68">
        <v>1</v>
      </c>
      <c r="AA55" s="68" t="s">
        <v>63</v>
      </c>
      <c r="AB55" s="68">
        <v>5</v>
      </c>
      <c r="AC55" s="1">
        <v>0</v>
      </c>
      <c r="AD55" s="1">
        <v>12</v>
      </c>
      <c r="AE55" s="68">
        <v>0</v>
      </c>
      <c r="AF55" s="68">
        <v>0</v>
      </c>
      <c r="AG55" s="1">
        <v>0</v>
      </c>
      <c r="AH55" s="68">
        <v>551</v>
      </c>
      <c r="AI55" s="176">
        <v>112.6</v>
      </c>
      <c r="AJ55" s="1">
        <v>563</v>
      </c>
      <c r="AK55" s="70">
        <v>2864</v>
      </c>
      <c r="AL55" s="70"/>
    </row>
    <row r="56" spans="1:38" customFormat="1" ht="19.95" customHeight="1" x14ac:dyDescent="0.25">
      <c r="A56" s="68">
        <v>41435</v>
      </c>
      <c r="B56" s="68" t="s">
        <v>250</v>
      </c>
      <c r="C56" s="68" t="s">
        <v>182</v>
      </c>
      <c r="D56" s="68" t="s">
        <v>181</v>
      </c>
      <c r="E56" s="68" t="s">
        <v>19</v>
      </c>
      <c r="F56" s="68">
        <v>10</v>
      </c>
      <c r="G56" s="1">
        <v>2340</v>
      </c>
      <c r="H56" s="1">
        <v>777</v>
      </c>
      <c r="I56" s="1">
        <v>126</v>
      </c>
      <c r="J56" s="1">
        <v>3243</v>
      </c>
      <c r="K56" s="1">
        <f t="shared" si="0"/>
        <v>3117</v>
      </c>
      <c r="L56" s="176">
        <v>324.3</v>
      </c>
      <c r="M56" s="176">
        <f t="shared" si="1"/>
        <v>311.7</v>
      </c>
      <c r="N56" s="70">
        <v>16568</v>
      </c>
      <c r="O56" s="70">
        <v>2107.9499999999998</v>
      </c>
      <c r="P56" s="70">
        <v>0</v>
      </c>
      <c r="Q56" s="70">
        <v>0</v>
      </c>
      <c r="R56" s="70">
        <v>0</v>
      </c>
      <c r="S56" s="70">
        <v>2107.9499999999998</v>
      </c>
      <c r="T56" s="70">
        <v>14460.05</v>
      </c>
      <c r="U56" s="70">
        <v>14460.05</v>
      </c>
      <c r="V56" s="70">
        <v>0</v>
      </c>
      <c r="W56" s="68" t="s">
        <v>64</v>
      </c>
      <c r="X56" s="68">
        <v>1</v>
      </c>
      <c r="Y56" s="68">
        <v>0</v>
      </c>
      <c r="Z56" s="68">
        <v>1</v>
      </c>
      <c r="AA56" s="68" t="s">
        <v>63</v>
      </c>
      <c r="AB56" s="68">
        <v>9</v>
      </c>
      <c r="AC56" s="1">
        <v>0</v>
      </c>
      <c r="AD56" s="1">
        <v>106</v>
      </c>
      <c r="AE56" s="68">
        <v>0</v>
      </c>
      <c r="AF56" s="68">
        <v>121</v>
      </c>
      <c r="AG56" s="1">
        <v>121</v>
      </c>
      <c r="AH56" s="68">
        <v>1672</v>
      </c>
      <c r="AI56" s="176">
        <v>211</v>
      </c>
      <c r="AJ56" s="1">
        <v>1899</v>
      </c>
      <c r="AK56" s="70">
        <v>9693</v>
      </c>
      <c r="AL56" s="70"/>
    </row>
    <row r="57" spans="1:38" customFormat="1" ht="19.95" customHeight="1" x14ac:dyDescent="0.25">
      <c r="A57" s="68">
        <v>41460</v>
      </c>
      <c r="B57" s="68" t="s">
        <v>250</v>
      </c>
      <c r="C57" s="68" t="s">
        <v>182</v>
      </c>
      <c r="D57" s="68" t="s">
        <v>181</v>
      </c>
      <c r="E57" s="68" t="s">
        <v>60</v>
      </c>
      <c r="F57" s="68">
        <v>8</v>
      </c>
      <c r="G57" s="1">
        <v>1440</v>
      </c>
      <c r="H57" s="1">
        <v>887</v>
      </c>
      <c r="I57" s="1">
        <v>25</v>
      </c>
      <c r="J57" s="1">
        <v>2352</v>
      </c>
      <c r="K57" s="1">
        <f t="shared" si="0"/>
        <v>2327</v>
      </c>
      <c r="L57" s="176">
        <v>294</v>
      </c>
      <c r="M57" s="176">
        <f t="shared" si="1"/>
        <v>290.89999999999998</v>
      </c>
      <c r="N57" s="70">
        <v>11989</v>
      </c>
      <c r="O57" s="70">
        <v>1528.8</v>
      </c>
      <c r="P57" s="70">
        <v>0</v>
      </c>
      <c r="Q57" s="70">
        <v>0</v>
      </c>
      <c r="R57" s="70">
        <v>0</v>
      </c>
      <c r="S57" s="70">
        <v>1528.8</v>
      </c>
      <c r="T57" s="70">
        <v>10460.200000000001</v>
      </c>
      <c r="U57" s="70">
        <v>10460.200000000001</v>
      </c>
      <c r="V57" s="70">
        <v>0</v>
      </c>
      <c r="W57" s="68" t="s">
        <v>64</v>
      </c>
      <c r="X57" s="68">
        <v>1</v>
      </c>
      <c r="Y57" s="68">
        <v>0</v>
      </c>
      <c r="Z57" s="68">
        <v>1</v>
      </c>
      <c r="AA57" s="68" t="s">
        <v>63</v>
      </c>
      <c r="AB57" s="68">
        <v>8</v>
      </c>
      <c r="AC57" s="1">
        <v>0</v>
      </c>
      <c r="AD57" s="1">
        <v>12</v>
      </c>
      <c r="AE57" s="68">
        <v>0</v>
      </c>
      <c r="AF57" s="68">
        <v>13</v>
      </c>
      <c r="AG57" s="1">
        <v>13</v>
      </c>
      <c r="AH57" s="68">
        <v>681</v>
      </c>
      <c r="AI57" s="176">
        <v>88.25</v>
      </c>
      <c r="AJ57" s="1">
        <v>706</v>
      </c>
      <c r="AK57" s="70">
        <v>3604</v>
      </c>
      <c r="AL57" s="70"/>
    </row>
    <row r="58" spans="1:38" customFormat="1" ht="19.95" customHeight="1" x14ac:dyDescent="0.25">
      <c r="A58" s="68">
        <v>41706</v>
      </c>
      <c r="B58" s="68" t="s">
        <v>250</v>
      </c>
      <c r="C58" s="68" t="s">
        <v>182</v>
      </c>
      <c r="D58" s="68" t="s">
        <v>181</v>
      </c>
      <c r="E58" s="68" t="s">
        <v>22</v>
      </c>
      <c r="F58" s="68">
        <v>5</v>
      </c>
      <c r="G58" s="1">
        <v>828</v>
      </c>
      <c r="H58" s="1">
        <v>910</v>
      </c>
      <c r="I58" s="1">
        <v>28</v>
      </c>
      <c r="J58" s="1">
        <v>1766</v>
      </c>
      <c r="K58" s="1">
        <f t="shared" si="0"/>
        <v>1738</v>
      </c>
      <c r="L58" s="176">
        <v>353.2</v>
      </c>
      <c r="M58" s="176">
        <f t="shared" si="1"/>
        <v>347.6</v>
      </c>
      <c r="N58" s="70">
        <v>9051</v>
      </c>
      <c r="O58" s="70">
        <v>1147.9000000000001</v>
      </c>
      <c r="P58" s="70">
        <v>0</v>
      </c>
      <c r="Q58" s="70">
        <v>0</v>
      </c>
      <c r="R58" s="70">
        <v>0</v>
      </c>
      <c r="S58" s="70">
        <v>1147.9000000000001</v>
      </c>
      <c r="T58" s="70">
        <v>7903.1</v>
      </c>
      <c r="U58" s="70">
        <v>7903.1</v>
      </c>
      <c r="V58" s="70">
        <v>0</v>
      </c>
      <c r="W58" s="68" t="s">
        <v>64</v>
      </c>
      <c r="X58" s="68">
        <v>1</v>
      </c>
      <c r="Y58" s="68">
        <v>0</v>
      </c>
      <c r="Z58" s="68">
        <v>1</v>
      </c>
      <c r="AA58" s="68" t="s">
        <v>63</v>
      </c>
      <c r="AB58" s="68">
        <v>5</v>
      </c>
      <c r="AC58" s="1">
        <v>0</v>
      </c>
      <c r="AD58" s="1">
        <v>109</v>
      </c>
      <c r="AE58" s="68">
        <v>0</v>
      </c>
      <c r="AF58" s="68">
        <v>28</v>
      </c>
      <c r="AG58" s="1">
        <v>28</v>
      </c>
      <c r="AH58" s="68">
        <v>976</v>
      </c>
      <c r="AI58" s="176">
        <v>222.6</v>
      </c>
      <c r="AJ58" s="1">
        <v>1113</v>
      </c>
      <c r="AK58" s="70">
        <v>5697</v>
      </c>
      <c r="AL58" s="70"/>
    </row>
    <row r="59" spans="1:38" customFormat="1" ht="19.95" customHeight="1" x14ac:dyDescent="0.25">
      <c r="A59" s="68">
        <v>44104</v>
      </c>
      <c r="B59" s="68" t="s">
        <v>250</v>
      </c>
      <c r="C59" s="68" t="s">
        <v>182</v>
      </c>
      <c r="D59" s="68" t="s">
        <v>181</v>
      </c>
      <c r="E59" s="68" t="s">
        <v>22</v>
      </c>
      <c r="F59" s="68">
        <v>9</v>
      </c>
      <c r="G59" s="1">
        <v>1632</v>
      </c>
      <c r="H59" s="1">
        <v>813</v>
      </c>
      <c r="I59" s="1">
        <v>6</v>
      </c>
      <c r="J59" s="1">
        <v>2451</v>
      </c>
      <c r="K59" s="1">
        <f t="shared" si="0"/>
        <v>2445</v>
      </c>
      <c r="L59" s="176">
        <v>272.33330000000001</v>
      </c>
      <c r="M59" s="176">
        <f t="shared" si="1"/>
        <v>271.7</v>
      </c>
      <c r="N59" s="70">
        <v>12524</v>
      </c>
      <c r="O59" s="70">
        <v>1593.15</v>
      </c>
      <c r="P59" s="70">
        <v>0</v>
      </c>
      <c r="Q59" s="70">
        <v>0</v>
      </c>
      <c r="R59" s="70">
        <v>0</v>
      </c>
      <c r="S59" s="70">
        <v>1593.15</v>
      </c>
      <c r="T59" s="70">
        <v>10930.85</v>
      </c>
      <c r="U59" s="70">
        <v>10930.85</v>
      </c>
      <c r="V59" s="70">
        <v>0</v>
      </c>
      <c r="W59" s="68" t="s">
        <v>64</v>
      </c>
      <c r="X59" s="68">
        <v>1</v>
      </c>
      <c r="Y59" s="68">
        <v>0</v>
      </c>
      <c r="Z59" s="68">
        <v>1</v>
      </c>
      <c r="AA59" s="68" t="s">
        <v>63</v>
      </c>
      <c r="AB59" s="68">
        <v>9</v>
      </c>
      <c r="AC59" s="1">
        <v>0</v>
      </c>
      <c r="AD59" s="1">
        <v>45</v>
      </c>
      <c r="AE59" s="68">
        <v>0</v>
      </c>
      <c r="AF59" s="68">
        <v>5</v>
      </c>
      <c r="AG59" s="1">
        <v>5</v>
      </c>
      <c r="AH59" s="68">
        <v>864</v>
      </c>
      <c r="AI59" s="176">
        <v>101.5556</v>
      </c>
      <c r="AJ59" s="1">
        <v>914</v>
      </c>
      <c r="AK59" s="70">
        <v>4657</v>
      </c>
      <c r="AL59" s="70"/>
    </row>
    <row r="60" spans="1:38" customFormat="1" ht="19.95" customHeight="1" x14ac:dyDescent="0.25">
      <c r="A60" s="68">
        <v>44105</v>
      </c>
      <c r="B60" s="68" t="s">
        <v>250</v>
      </c>
      <c r="C60" s="68" t="s">
        <v>182</v>
      </c>
      <c r="D60" s="68" t="s">
        <v>181</v>
      </c>
      <c r="E60" s="68" t="s">
        <v>22</v>
      </c>
      <c r="F60" s="68">
        <v>6</v>
      </c>
      <c r="G60" s="1">
        <v>840</v>
      </c>
      <c r="H60" s="1">
        <v>1090</v>
      </c>
      <c r="I60" s="1">
        <v>10</v>
      </c>
      <c r="J60" s="1">
        <v>1940</v>
      </c>
      <c r="K60" s="1">
        <f t="shared" si="0"/>
        <v>1930</v>
      </c>
      <c r="L60" s="176">
        <v>323.33330000000001</v>
      </c>
      <c r="M60" s="176">
        <f t="shared" si="1"/>
        <v>321.7</v>
      </c>
      <c r="N60" s="70">
        <v>9933</v>
      </c>
      <c r="O60" s="70">
        <v>1261</v>
      </c>
      <c r="P60" s="70">
        <v>0</v>
      </c>
      <c r="Q60" s="70">
        <v>0</v>
      </c>
      <c r="R60" s="70">
        <v>0</v>
      </c>
      <c r="S60" s="70">
        <v>1261</v>
      </c>
      <c r="T60" s="70">
        <v>8672</v>
      </c>
      <c r="U60" s="70">
        <v>8672</v>
      </c>
      <c r="V60" s="70">
        <v>0</v>
      </c>
      <c r="W60" s="68" t="s">
        <v>64</v>
      </c>
      <c r="X60" s="68">
        <v>1</v>
      </c>
      <c r="Y60" s="68">
        <v>0</v>
      </c>
      <c r="Z60" s="68">
        <v>1</v>
      </c>
      <c r="AA60" s="68" t="s">
        <v>63</v>
      </c>
      <c r="AB60" s="68">
        <v>5</v>
      </c>
      <c r="AC60" s="1">
        <v>0</v>
      </c>
      <c r="AD60" s="1">
        <v>26</v>
      </c>
      <c r="AE60" s="68">
        <v>0</v>
      </c>
      <c r="AF60" s="68">
        <v>8</v>
      </c>
      <c r="AG60" s="1">
        <v>8</v>
      </c>
      <c r="AH60" s="68">
        <v>698</v>
      </c>
      <c r="AI60" s="176">
        <v>146.4</v>
      </c>
      <c r="AJ60" s="1">
        <v>732</v>
      </c>
      <c r="AK60" s="70">
        <v>3747</v>
      </c>
      <c r="AL60" s="70"/>
    </row>
    <row r="61" spans="1:38" customFormat="1" ht="19.95" customHeight="1" x14ac:dyDescent="0.25">
      <c r="A61" s="68">
        <v>50616</v>
      </c>
      <c r="B61" s="68" t="s">
        <v>250</v>
      </c>
      <c r="C61" s="68" t="s">
        <v>182</v>
      </c>
      <c r="D61" s="68" t="s">
        <v>181</v>
      </c>
      <c r="E61" s="68" t="s">
        <v>24</v>
      </c>
      <c r="F61" s="68">
        <v>1</v>
      </c>
      <c r="G61" s="1">
        <v>0</v>
      </c>
      <c r="H61" s="1">
        <v>33</v>
      </c>
      <c r="I61" s="1">
        <v>0</v>
      </c>
      <c r="J61" s="1">
        <v>33</v>
      </c>
      <c r="K61" s="1">
        <f t="shared" si="0"/>
        <v>33</v>
      </c>
      <c r="L61" s="176">
        <v>33</v>
      </c>
      <c r="M61" s="176">
        <f t="shared" si="1"/>
        <v>33</v>
      </c>
      <c r="N61" s="70">
        <v>165</v>
      </c>
      <c r="O61" s="70">
        <v>21.45</v>
      </c>
      <c r="P61" s="70">
        <v>0</v>
      </c>
      <c r="Q61" s="70">
        <v>0</v>
      </c>
      <c r="R61" s="70">
        <v>0</v>
      </c>
      <c r="S61" s="70">
        <v>21.45</v>
      </c>
      <c r="T61" s="70">
        <v>143.55000000000001</v>
      </c>
      <c r="U61" s="70">
        <v>143.55000000000001</v>
      </c>
      <c r="V61" s="70">
        <v>0</v>
      </c>
      <c r="W61" s="68" t="s">
        <v>64</v>
      </c>
      <c r="X61" s="68">
        <v>1</v>
      </c>
      <c r="Y61" s="68">
        <v>0</v>
      </c>
      <c r="Z61" s="68">
        <v>1</v>
      </c>
      <c r="AA61" s="68" t="s">
        <v>63</v>
      </c>
      <c r="AB61" s="68">
        <v>0</v>
      </c>
      <c r="AC61" s="1">
        <v>0</v>
      </c>
      <c r="AD61" s="1">
        <v>0</v>
      </c>
      <c r="AE61" s="68">
        <v>0</v>
      </c>
      <c r="AF61" s="68">
        <v>0</v>
      </c>
      <c r="AG61" s="1">
        <v>0</v>
      </c>
      <c r="AH61" s="68">
        <v>0</v>
      </c>
      <c r="AI61" s="176">
        <v>0</v>
      </c>
      <c r="AJ61" s="1">
        <v>0</v>
      </c>
      <c r="AK61" s="70">
        <v>0</v>
      </c>
      <c r="AL61" s="70"/>
    </row>
    <row r="62" spans="1:38" customFormat="1" ht="19.95" customHeight="1" x14ac:dyDescent="0.25">
      <c r="A62" s="68">
        <v>50643</v>
      </c>
      <c r="B62" s="68" t="s">
        <v>250</v>
      </c>
      <c r="C62" s="68" t="s">
        <v>182</v>
      </c>
      <c r="D62" s="68" t="s">
        <v>181</v>
      </c>
      <c r="E62" s="68" t="s">
        <v>60</v>
      </c>
      <c r="F62" s="68">
        <v>8</v>
      </c>
      <c r="G62" s="1">
        <v>216</v>
      </c>
      <c r="H62" s="1">
        <v>1384</v>
      </c>
      <c r="I62" s="1">
        <v>13</v>
      </c>
      <c r="J62" s="1">
        <v>1613</v>
      </c>
      <c r="K62" s="1">
        <f t="shared" si="0"/>
        <v>1600</v>
      </c>
      <c r="L62" s="176">
        <v>201.625</v>
      </c>
      <c r="M62" s="176">
        <f t="shared" si="1"/>
        <v>200</v>
      </c>
      <c r="N62" s="70">
        <v>8290</v>
      </c>
      <c r="O62" s="70">
        <v>1048.45</v>
      </c>
      <c r="P62" s="70">
        <v>0</v>
      </c>
      <c r="Q62" s="70">
        <v>0</v>
      </c>
      <c r="R62" s="70">
        <v>0</v>
      </c>
      <c r="S62" s="70">
        <v>1048.45</v>
      </c>
      <c r="T62" s="70">
        <v>7241.55</v>
      </c>
      <c r="U62" s="70">
        <v>7241.55</v>
      </c>
      <c r="V62" s="70">
        <v>0</v>
      </c>
      <c r="W62" s="68" t="s">
        <v>64</v>
      </c>
      <c r="X62" s="68">
        <v>1</v>
      </c>
      <c r="Y62" s="68">
        <v>0</v>
      </c>
      <c r="Z62" s="68">
        <v>1</v>
      </c>
      <c r="AA62" s="68" t="s">
        <v>63</v>
      </c>
      <c r="AB62" s="68">
        <v>5</v>
      </c>
      <c r="AC62" s="1">
        <v>0</v>
      </c>
      <c r="AD62" s="1">
        <v>17</v>
      </c>
      <c r="AE62" s="68">
        <v>0</v>
      </c>
      <c r="AF62" s="68">
        <v>9</v>
      </c>
      <c r="AG62" s="1">
        <v>9</v>
      </c>
      <c r="AH62" s="68">
        <v>604</v>
      </c>
      <c r="AI62" s="176">
        <v>126</v>
      </c>
      <c r="AJ62" s="1">
        <v>630</v>
      </c>
      <c r="AK62" s="70">
        <v>3243</v>
      </c>
      <c r="AL62" s="70"/>
    </row>
    <row r="63" spans="1:38" customFormat="1" ht="19.95" customHeight="1" x14ac:dyDescent="0.25">
      <c r="A63" s="68">
        <v>68217</v>
      </c>
      <c r="B63" s="68" t="s">
        <v>250</v>
      </c>
      <c r="C63" s="68" t="s">
        <v>182</v>
      </c>
      <c r="D63" s="68" t="s">
        <v>181</v>
      </c>
      <c r="E63" s="68" t="s">
        <v>24</v>
      </c>
      <c r="F63" s="68">
        <v>0</v>
      </c>
      <c r="G63" s="1">
        <v>0</v>
      </c>
      <c r="H63" s="1">
        <v>0</v>
      </c>
      <c r="I63" s="1">
        <v>0</v>
      </c>
      <c r="J63" s="1">
        <v>0</v>
      </c>
      <c r="K63" s="1">
        <f t="shared" si="0"/>
        <v>0</v>
      </c>
      <c r="L63" s="176">
        <v>0</v>
      </c>
      <c r="M63" s="176" t="e">
        <f t="shared" si="1"/>
        <v>#DIV/0!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68" t="s">
        <v>64</v>
      </c>
      <c r="X63" s="68">
        <v>0</v>
      </c>
      <c r="Y63" s="68">
        <v>1</v>
      </c>
      <c r="Z63" s="68">
        <v>1</v>
      </c>
      <c r="AA63" s="68" t="s">
        <v>63</v>
      </c>
      <c r="AB63" s="68">
        <v>0</v>
      </c>
      <c r="AC63" s="1">
        <v>0</v>
      </c>
      <c r="AD63" s="1">
        <v>0</v>
      </c>
      <c r="AE63" s="68">
        <v>0</v>
      </c>
      <c r="AF63" s="68">
        <v>0</v>
      </c>
      <c r="AG63" s="1">
        <v>0</v>
      </c>
      <c r="AH63" s="68">
        <v>0</v>
      </c>
      <c r="AI63" s="176">
        <v>0</v>
      </c>
      <c r="AJ63" s="1">
        <v>0</v>
      </c>
      <c r="AK63" s="70">
        <v>0</v>
      </c>
      <c r="AL63" s="70"/>
    </row>
    <row r="64" spans="1:38" customFormat="1" ht="19.95" customHeight="1" x14ac:dyDescent="0.25">
      <c r="A64" s="68">
        <v>90492</v>
      </c>
      <c r="B64" s="68" t="s">
        <v>250</v>
      </c>
      <c r="C64" s="68" t="s">
        <v>182</v>
      </c>
      <c r="D64" s="68" t="s">
        <v>181</v>
      </c>
      <c r="E64" s="68" t="s">
        <v>60</v>
      </c>
      <c r="F64" s="68">
        <v>0</v>
      </c>
      <c r="G64" s="1">
        <v>0</v>
      </c>
      <c r="H64" s="1">
        <v>0</v>
      </c>
      <c r="I64" s="1">
        <v>0</v>
      </c>
      <c r="J64" s="1">
        <v>0</v>
      </c>
      <c r="K64" s="1">
        <f t="shared" si="0"/>
        <v>0</v>
      </c>
      <c r="L64" s="176">
        <v>0</v>
      </c>
      <c r="M64" s="176" t="e">
        <f t="shared" si="1"/>
        <v>#DIV/0!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68" t="s">
        <v>64</v>
      </c>
      <c r="X64" s="68">
        <v>0</v>
      </c>
      <c r="Y64" s="68">
        <v>1</v>
      </c>
      <c r="Z64" s="68">
        <v>1</v>
      </c>
      <c r="AA64" s="68" t="s">
        <v>63</v>
      </c>
      <c r="AB64" s="68">
        <v>0</v>
      </c>
      <c r="AC64" s="1">
        <v>0</v>
      </c>
      <c r="AD64" s="1">
        <v>0</v>
      </c>
      <c r="AE64" s="68">
        <v>0</v>
      </c>
      <c r="AF64" s="68">
        <v>0</v>
      </c>
      <c r="AG64" s="1">
        <v>0</v>
      </c>
      <c r="AH64" s="68">
        <v>0</v>
      </c>
      <c r="AI64" s="176">
        <v>0</v>
      </c>
      <c r="AJ64" s="1">
        <v>0</v>
      </c>
      <c r="AK64" s="70">
        <v>0</v>
      </c>
      <c r="AL64" s="70"/>
    </row>
    <row r="65" spans="1:38" customFormat="1" ht="19.95" customHeight="1" x14ac:dyDescent="0.25">
      <c r="A65" s="68">
        <v>40053</v>
      </c>
      <c r="B65" s="68" t="s">
        <v>251</v>
      </c>
      <c r="C65" s="68" t="s">
        <v>180</v>
      </c>
      <c r="D65" s="68" t="s">
        <v>179</v>
      </c>
      <c r="E65" s="68" t="s">
        <v>18</v>
      </c>
      <c r="F65" s="68">
        <v>1</v>
      </c>
      <c r="G65" s="1">
        <v>648</v>
      </c>
      <c r="H65" s="1">
        <v>0</v>
      </c>
      <c r="I65" s="1">
        <v>1</v>
      </c>
      <c r="J65" s="1">
        <v>649</v>
      </c>
      <c r="K65" s="1">
        <f t="shared" si="0"/>
        <v>648</v>
      </c>
      <c r="L65" s="176">
        <v>649</v>
      </c>
      <c r="M65" s="176">
        <f t="shared" si="1"/>
        <v>648</v>
      </c>
      <c r="N65" s="70">
        <v>3305</v>
      </c>
      <c r="O65" s="70">
        <v>421.85</v>
      </c>
      <c r="P65" s="70">
        <v>0</v>
      </c>
      <c r="Q65" s="70">
        <v>0</v>
      </c>
      <c r="R65" s="70">
        <v>0</v>
      </c>
      <c r="S65" s="70">
        <v>421.85</v>
      </c>
      <c r="T65" s="70">
        <v>2883.15</v>
      </c>
      <c r="U65" s="70">
        <v>2883.15</v>
      </c>
      <c r="V65" s="70">
        <v>0</v>
      </c>
      <c r="W65" s="68" t="s">
        <v>64</v>
      </c>
      <c r="X65" s="68">
        <v>1</v>
      </c>
      <c r="Y65" s="68">
        <v>0</v>
      </c>
      <c r="Z65" s="68">
        <v>1</v>
      </c>
      <c r="AA65" s="68" t="s">
        <v>63</v>
      </c>
      <c r="AB65" s="68">
        <v>1</v>
      </c>
      <c r="AC65" s="1">
        <v>0</v>
      </c>
      <c r="AD65" s="1">
        <v>0</v>
      </c>
      <c r="AE65" s="68">
        <v>0</v>
      </c>
      <c r="AF65" s="68">
        <v>1</v>
      </c>
      <c r="AG65" s="1">
        <v>1</v>
      </c>
      <c r="AH65" s="68">
        <v>126</v>
      </c>
      <c r="AI65" s="176">
        <v>127</v>
      </c>
      <c r="AJ65" s="1">
        <v>127</v>
      </c>
      <c r="AK65" s="70">
        <v>644</v>
      </c>
      <c r="AL65" s="70"/>
    </row>
    <row r="66" spans="1:38" customFormat="1" ht="19.95" customHeight="1" x14ac:dyDescent="0.25">
      <c r="A66" s="68">
        <v>40298</v>
      </c>
      <c r="B66" s="68" t="s">
        <v>251</v>
      </c>
      <c r="C66" s="68" t="s">
        <v>180</v>
      </c>
      <c r="D66" s="68" t="s">
        <v>179</v>
      </c>
      <c r="E66" s="68" t="s">
        <v>60</v>
      </c>
      <c r="F66" s="68">
        <v>8</v>
      </c>
      <c r="G66" s="1">
        <v>1608</v>
      </c>
      <c r="H66" s="1">
        <v>19</v>
      </c>
      <c r="I66" s="1">
        <v>3</v>
      </c>
      <c r="J66" s="1">
        <v>1630</v>
      </c>
      <c r="K66" s="1">
        <f t="shared" si="0"/>
        <v>1627</v>
      </c>
      <c r="L66" s="176">
        <v>203.75</v>
      </c>
      <c r="M66" s="176">
        <f t="shared" si="1"/>
        <v>203.4</v>
      </c>
      <c r="N66" s="70">
        <v>8393</v>
      </c>
      <c r="O66" s="70">
        <v>1059.5</v>
      </c>
      <c r="P66" s="70">
        <v>0</v>
      </c>
      <c r="Q66" s="70">
        <v>0</v>
      </c>
      <c r="R66" s="70">
        <v>0</v>
      </c>
      <c r="S66" s="70">
        <v>1059.5</v>
      </c>
      <c r="T66" s="70">
        <v>7333.5</v>
      </c>
      <c r="U66" s="70">
        <v>7333.5</v>
      </c>
      <c r="V66" s="70">
        <v>0</v>
      </c>
      <c r="W66" s="68" t="s">
        <v>64</v>
      </c>
      <c r="X66" s="68">
        <v>1</v>
      </c>
      <c r="Y66" s="68">
        <v>0</v>
      </c>
      <c r="Z66" s="68">
        <v>1</v>
      </c>
      <c r="AA66" s="68" t="s">
        <v>63</v>
      </c>
      <c r="AB66" s="68">
        <v>8</v>
      </c>
      <c r="AC66" s="1">
        <v>0</v>
      </c>
      <c r="AD66" s="1">
        <v>19</v>
      </c>
      <c r="AE66" s="68">
        <v>0</v>
      </c>
      <c r="AF66" s="68">
        <v>1</v>
      </c>
      <c r="AG66" s="1">
        <v>1</v>
      </c>
      <c r="AH66" s="68">
        <v>465</v>
      </c>
      <c r="AI66" s="176">
        <v>60.625</v>
      </c>
      <c r="AJ66" s="1">
        <v>485</v>
      </c>
      <c r="AK66" s="70">
        <v>2517</v>
      </c>
      <c r="AL66" s="70"/>
    </row>
    <row r="67" spans="1:38" customFormat="1" ht="19.95" customHeight="1" x14ac:dyDescent="0.25">
      <c r="A67" s="68">
        <v>90410</v>
      </c>
      <c r="B67" s="68" t="s">
        <v>251</v>
      </c>
      <c r="C67" s="68" t="s">
        <v>180</v>
      </c>
      <c r="D67" s="68" t="s">
        <v>179</v>
      </c>
      <c r="E67" s="68" t="s">
        <v>60</v>
      </c>
      <c r="F67" s="68">
        <v>0</v>
      </c>
      <c r="G67" s="1">
        <v>0</v>
      </c>
      <c r="H67" s="1">
        <v>0</v>
      </c>
      <c r="I67" s="1">
        <v>0</v>
      </c>
      <c r="J67" s="1">
        <v>0</v>
      </c>
      <c r="K67" s="1">
        <f t="shared" si="0"/>
        <v>0</v>
      </c>
      <c r="L67" s="176">
        <v>0</v>
      </c>
      <c r="M67" s="176" t="e">
        <f t="shared" si="1"/>
        <v>#DIV/0!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68" t="s">
        <v>64</v>
      </c>
      <c r="X67" s="68">
        <v>0</v>
      </c>
      <c r="Y67" s="68">
        <v>1</v>
      </c>
      <c r="Z67" s="68">
        <v>1</v>
      </c>
      <c r="AA67" s="68" t="s">
        <v>63</v>
      </c>
      <c r="AB67" s="68">
        <v>0</v>
      </c>
      <c r="AC67" s="1">
        <v>0</v>
      </c>
      <c r="AD67" s="1">
        <v>0</v>
      </c>
      <c r="AE67" s="68">
        <v>0</v>
      </c>
      <c r="AF67" s="68">
        <v>0</v>
      </c>
      <c r="AG67" s="1">
        <v>0</v>
      </c>
      <c r="AH67" s="68">
        <v>0</v>
      </c>
      <c r="AI67" s="176">
        <v>0</v>
      </c>
      <c r="AJ67" s="1">
        <v>0</v>
      </c>
      <c r="AK67" s="70">
        <v>0</v>
      </c>
      <c r="AL67" s="70"/>
    </row>
    <row r="68" spans="1:38" customFormat="1" ht="19.95" customHeight="1" x14ac:dyDescent="0.25">
      <c r="A68" s="68">
        <v>40031</v>
      </c>
      <c r="B68" s="68" t="s">
        <v>254</v>
      </c>
      <c r="C68" s="68" t="s">
        <v>178</v>
      </c>
      <c r="D68" s="68" t="s">
        <v>177</v>
      </c>
      <c r="E68" s="68" t="s">
        <v>24</v>
      </c>
      <c r="F68" s="68">
        <v>7</v>
      </c>
      <c r="G68" s="1">
        <v>2280</v>
      </c>
      <c r="H68" s="1">
        <v>560</v>
      </c>
      <c r="I68" s="1">
        <v>10</v>
      </c>
      <c r="J68" s="1">
        <v>2850</v>
      </c>
      <c r="K68" s="1">
        <f t="shared" si="0"/>
        <v>2840</v>
      </c>
      <c r="L68" s="176">
        <v>407.1429</v>
      </c>
      <c r="M68" s="176">
        <f t="shared" si="1"/>
        <v>405.7</v>
      </c>
      <c r="N68" s="70">
        <v>14558</v>
      </c>
      <c r="O68" s="70">
        <v>1852.5</v>
      </c>
      <c r="P68" s="70">
        <v>0</v>
      </c>
      <c r="Q68" s="70">
        <v>0</v>
      </c>
      <c r="R68" s="70">
        <v>57</v>
      </c>
      <c r="S68" s="70">
        <v>1909.5</v>
      </c>
      <c r="T68" s="70">
        <v>12648.5</v>
      </c>
      <c r="U68" s="70">
        <v>12648.5</v>
      </c>
      <c r="V68" s="70">
        <v>0</v>
      </c>
      <c r="W68" s="68" t="s">
        <v>64</v>
      </c>
      <c r="X68" s="68">
        <v>1</v>
      </c>
      <c r="Y68" s="68">
        <v>0</v>
      </c>
      <c r="Z68" s="68">
        <v>1</v>
      </c>
      <c r="AA68" s="68" t="s">
        <v>63</v>
      </c>
      <c r="AB68" s="68">
        <v>5</v>
      </c>
      <c r="AC68" s="1">
        <v>0</v>
      </c>
      <c r="AD68" s="1">
        <v>15</v>
      </c>
      <c r="AE68" s="68">
        <v>0</v>
      </c>
      <c r="AF68" s="68">
        <v>9</v>
      </c>
      <c r="AG68" s="1">
        <v>9</v>
      </c>
      <c r="AH68" s="68">
        <v>615</v>
      </c>
      <c r="AI68" s="176">
        <v>127.8</v>
      </c>
      <c r="AJ68" s="1">
        <v>639</v>
      </c>
      <c r="AK68" s="70">
        <v>3257</v>
      </c>
      <c r="AL68" s="70"/>
    </row>
    <row r="69" spans="1:38" customFormat="1" ht="19.95" customHeight="1" x14ac:dyDescent="0.25">
      <c r="A69" s="68">
        <v>40323</v>
      </c>
      <c r="B69" s="68" t="s">
        <v>254</v>
      </c>
      <c r="C69" s="68" t="s">
        <v>178</v>
      </c>
      <c r="D69" s="68" t="s">
        <v>177</v>
      </c>
      <c r="E69" s="68" t="s">
        <v>60</v>
      </c>
      <c r="F69" s="68">
        <v>5</v>
      </c>
      <c r="G69" s="1">
        <v>1008</v>
      </c>
      <c r="H69" s="1">
        <v>0</v>
      </c>
      <c r="I69" s="1">
        <v>0</v>
      </c>
      <c r="J69" s="1">
        <v>1008</v>
      </c>
      <c r="K69" s="1">
        <f t="shared" si="0"/>
        <v>1008</v>
      </c>
      <c r="L69" s="176">
        <v>201.6</v>
      </c>
      <c r="M69" s="176">
        <f t="shared" si="1"/>
        <v>201.6</v>
      </c>
      <c r="N69" s="70">
        <v>5148</v>
      </c>
      <c r="O69" s="70">
        <v>655.20000000000005</v>
      </c>
      <c r="P69" s="70">
        <v>0</v>
      </c>
      <c r="Q69" s="70">
        <v>0</v>
      </c>
      <c r="R69" s="70">
        <v>0</v>
      </c>
      <c r="S69" s="70">
        <v>655.20000000000005</v>
      </c>
      <c r="T69" s="70">
        <v>4492.8</v>
      </c>
      <c r="U69" s="70">
        <v>4492.8</v>
      </c>
      <c r="V69" s="70">
        <v>0</v>
      </c>
      <c r="W69" s="68" t="s">
        <v>64</v>
      </c>
      <c r="X69" s="68">
        <v>1</v>
      </c>
      <c r="Y69" s="68">
        <v>0</v>
      </c>
      <c r="Z69" s="68">
        <v>1</v>
      </c>
      <c r="AA69" s="68" t="s">
        <v>63</v>
      </c>
      <c r="AB69" s="68">
        <v>4</v>
      </c>
      <c r="AC69" s="1">
        <v>0</v>
      </c>
      <c r="AD69" s="1">
        <v>0</v>
      </c>
      <c r="AE69" s="68">
        <v>0</v>
      </c>
      <c r="AF69" s="68">
        <v>0</v>
      </c>
      <c r="AG69" s="1">
        <v>0</v>
      </c>
      <c r="AH69" s="68">
        <v>336</v>
      </c>
      <c r="AI69" s="176">
        <v>84</v>
      </c>
      <c r="AJ69" s="1">
        <v>336</v>
      </c>
      <c r="AK69" s="70">
        <v>1726</v>
      </c>
      <c r="AL69" s="70"/>
    </row>
    <row r="70" spans="1:38" customFormat="1" ht="19.95" customHeight="1" x14ac:dyDescent="0.25">
      <c r="A70" s="68">
        <v>40324</v>
      </c>
      <c r="B70" s="68" t="s">
        <v>254</v>
      </c>
      <c r="C70" s="68" t="s">
        <v>178</v>
      </c>
      <c r="D70" s="68" t="s">
        <v>177</v>
      </c>
      <c r="E70" s="68" t="s">
        <v>20</v>
      </c>
      <c r="F70" s="68">
        <v>9</v>
      </c>
      <c r="G70" s="1">
        <v>2028</v>
      </c>
      <c r="H70" s="1">
        <v>927</v>
      </c>
      <c r="I70" s="1">
        <v>53</v>
      </c>
      <c r="J70" s="1">
        <v>3008</v>
      </c>
      <c r="K70" s="1">
        <f t="shared" si="0"/>
        <v>2955</v>
      </c>
      <c r="L70" s="176">
        <v>334.22219999999999</v>
      </c>
      <c r="M70" s="176">
        <f t="shared" si="1"/>
        <v>328.3</v>
      </c>
      <c r="N70" s="70">
        <v>15423</v>
      </c>
      <c r="O70" s="70">
        <v>1955.2</v>
      </c>
      <c r="P70" s="70">
        <v>0</v>
      </c>
      <c r="Q70" s="70">
        <v>0</v>
      </c>
      <c r="R70" s="70">
        <v>60.16</v>
      </c>
      <c r="S70" s="70">
        <v>2015.36</v>
      </c>
      <c r="T70" s="70">
        <v>13407.64</v>
      </c>
      <c r="U70" s="70">
        <v>13407.64</v>
      </c>
      <c r="V70" s="70">
        <v>0</v>
      </c>
      <c r="W70" s="68" t="s">
        <v>64</v>
      </c>
      <c r="X70" s="68">
        <v>1</v>
      </c>
      <c r="Y70" s="68">
        <v>0</v>
      </c>
      <c r="Z70" s="68">
        <v>1</v>
      </c>
      <c r="AA70" s="68" t="s">
        <v>63</v>
      </c>
      <c r="AB70" s="68">
        <v>5</v>
      </c>
      <c r="AC70" s="1">
        <v>0</v>
      </c>
      <c r="AD70" s="1">
        <v>18</v>
      </c>
      <c r="AE70" s="68">
        <v>0</v>
      </c>
      <c r="AF70" s="68">
        <v>2</v>
      </c>
      <c r="AG70" s="1">
        <v>2</v>
      </c>
      <c r="AH70" s="68">
        <v>445</v>
      </c>
      <c r="AI70" s="176">
        <v>93</v>
      </c>
      <c r="AJ70" s="1">
        <v>465</v>
      </c>
      <c r="AK70" s="70">
        <v>2382</v>
      </c>
      <c r="AL70" s="70"/>
    </row>
    <row r="71" spans="1:38" customFormat="1" ht="19.95" customHeight="1" x14ac:dyDescent="0.25">
      <c r="A71" s="68">
        <v>40748</v>
      </c>
      <c r="B71" s="68" t="s">
        <v>254</v>
      </c>
      <c r="C71" s="68" t="s">
        <v>178</v>
      </c>
      <c r="D71" s="68" t="s">
        <v>177</v>
      </c>
      <c r="E71" s="68" t="s">
        <v>60</v>
      </c>
      <c r="F71" s="68">
        <v>3</v>
      </c>
      <c r="G71" s="1">
        <v>0</v>
      </c>
      <c r="H71" s="1">
        <v>1302</v>
      </c>
      <c r="I71" s="1">
        <v>62</v>
      </c>
      <c r="J71" s="1">
        <v>1364</v>
      </c>
      <c r="K71" s="1">
        <f t="shared" ref="K71:K134" si="2">SUM(J71-I71)</f>
        <v>1302</v>
      </c>
      <c r="L71" s="176">
        <v>454.66669999999999</v>
      </c>
      <c r="M71" s="176">
        <f t="shared" ref="M71:M134" si="3">ROUND(K71/F71,1)</f>
        <v>434</v>
      </c>
      <c r="N71" s="70">
        <v>6912</v>
      </c>
      <c r="O71" s="70">
        <v>886.6</v>
      </c>
      <c r="P71" s="70">
        <v>0</v>
      </c>
      <c r="Q71" s="70">
        <v>0</v>
      </c>
      <c r="R71" s="70">
        <v>27.28</v>
      </c>
      <c r="S71" s="70">
        <v>913.88</v>
      </c>
      <c r="T71" s="70">
        <v>5998.12</v>
      </c>
      <c r="U71" s="70">
        <v>5998.12</v>
      </c>
      <c r="V71" s="70">
        <v>0</v>
      </c>
      <c r="W71" s="68" t="s">
        <v>64</v>
      </c>
      <c r="X71" s="68">
        <v>1</v>
      </c>
      <c r="Y71" s="68">
        <v>0</v>
      </c>
      <c r="Z71" s="68">
        <v>1</v>
      </c>
      <c r="AA71" s="68" t="s">
        <v>63</v>
      </c>
      <c r="AB71" s="68">
        <v>3</v>
      </c>
      <c r="AC71" s="1">
        <v>0</v>
      </c>
      <c r="AD71" s="1">
        <v>51</v>
      </c>
      <c r="AE71" s="68">
        <v>0</v>
      </c>
      <c r="AF71" s="68">
        <v>62</v>
      </c>
      <c r="AG71" s="1">
        <v>62</v>
      </c>
      <c r="AH71" s="68">
        <v>370</v>
      </c>
      <c r="AI71" s="176">
        <v>161</v>
      </c>
      <c r="AJ71" s="1">
        <v>483</v>
      </c>
      <c r="AK71" s="70">
        <v>2466</v>
      </c>
      <c r="AL71" s="70"/>
    </row>
    <row r="72" spans="1:38" customFormat="1" ht="19.95" customHeight="1" x14ac:dyDescent="0.25">
      <c r="A72" s="68">
        <v>40950</v>
      </c>
      <c r="B72" s="68" t="s">
        <v>254</v>
      </c>
      <c r="C72" s="68" t="s">
        <v>178</v>
      </c>
      <c r="D72" s="68" t="s">
        <v>177</v>
      </c>
      <c r="E72" s="68" t="s">
        <v>20</v>
      </c>
      <c r="F72" s="68">
        <v>5</v>
      </c>
      <c r="G72" s="1">
        <v>1620</v>
      </c>
      <c r="H72" s="1">
        <v>534</v>
      </c>
      <c r="I72" s="1">
        <v>35</v>
      </c>
      <c r="J72" s="1">
        <v>2189</v>
      </c>
      <c r="K72" s="1">
        <f t="shared" si="2"/>
        <v>2154</v>
      </c>
      <c r="L72" s="176">
        <v>437.8</v>
      </c>
      <c r="M72" s="176">
        <f t="shared" si="3"/>
        <v>430.8</v>
      </c>
      <c r="N72" s="70">
        <v>11159</v>
      </c>
      <c r="O72" s="70">
        <v>1422.85</v>
      </c>
      <c r="P72" s="70">
        <v>0</v>
      </c>
      <c r="Q72" s="70">
        <v>0</v>
      </c>
      <c r="R72" s="70">
        <v>43.78</v>
      </c>
      <c r="S72" s="70">
        <v>1466.63</v>
      </c>
      <c r="T72" s="70">
        <v>9692.3700000000008</v>
      </c>
      <c r="U72" s="70">
        <v>9692.3700000000008</v>
      </c>
      <c r="V72" s="70">
        <v>0</v>
      </c>
      <c r="W72" s="68" t="s">
        <v>64</v>
      </c>
      <c r="X72" s="68">
        <v>1</v>
      </c>
      <c r="Y72" s="68">
        <v>0</v>
      </c>
      <c r="Z72" s="68">
        <v>1</v>
      </c>
      <c r="AA72" s="68" t="s">
        <v>63</v>
      </c>
      <c r="AB72" s="68">
        <v>5</v>
      </c>
      <c r="AC72" s="1">
        <v>0</v>
      </c>
      <c r="AD72" s="1">
        <v>31</v>
      </c>
      <c r="AE72" s="68">
        <v>0</v>
      </c>
      <c r="AF72" s="68">
        <v>16</v>
      </c>
      <c r="AG72" s="1">
        <v>16</v>
      </c>
      <c r="AH72" s="68">
        <v>668</v>
      </c>
      <c r="AI72" s="176">
        <v>143</v>
      </c>
      <c r="AJ72" s="1">
        <v>715</v>
      </c>
      <c r="AK72" s="70">
        <v>3673</v>
      </c>
      <c r="AL72" s="70"/>
    </row>
    <row r="73" spans="1:38" customFormat="1" ht="19.95" customHeight="1" x14ac:dyDescent="0.25">
      <c r="A73" s="68">
        <v>44221</v>
      </c>
      <c r="B73" s="68" t="s">
        <v>254</v>
      </c>
      <c r="C73" s="68" t="s">
        <v>178</v>
      </c>
      <c r="D73" s="68" t="s">
        <v>177</v>
      </c>
      <c r="E73" s="68" t="s">
        <v>18</v>
      </c>
      <c r="F73" s="68">
        <v>4</v>
      </c>
      <c r="G73" s="1">
        <v>1896</v>
      </c>
      <c r="H73" s="1">
        <v>-860</v>
      </c>
      <c r="I73" s="1">
        <v>34</v>
      </c>
      <c r="J73" s="1">
        <v>1070</v>
      </c>
      <c r="K73" s="1">
        <f t="shared" si="2"/>
        <v>1036</v>
      </c>
      <c r="L73" s="176">
        <v>267.5</v>
      </c>
      <c r="M73" s="176">
        <f t="shared" si="3"/>
        <v>259</v>
      </c>
      <c r="N73" s="70">
        <v>5461</v>
      </c>
      <c r="O73" s="70">
        <v>695.5</v>
      </c>
      <c r="P73" s="70">
        <v>0</v>
      </c>
      <c r="Q73" s="70">
        <v>0</v>
      </c>
      <c r="R73" s="70">
        <v>21.4</v>
      </c>
      <c r="S73" s="70">
        <v>716.9</v>
      </c>
      <c r="T73" s="70">
        <v>4744.1000000000004</v>
      </c>
      <c r="U73" s="70">
        <v>4744.1000000000004</v>
      </c>
      <c r="V73" s="70">
        <v>0</v>
      </c>
      <c r="W73" s="68" t="s">
        <v>64</v>
      </c>
      <c r="X73" s="68">
        <v>1</v>
      </c>
      <c r="Y73" s="68">
        <v>0</v>
      </c>
      <c r="Z73" s="68">
        <v>1</v>
      </c>
      <c r="AA73" s="68" t="s">
        <v>63</v>
      </c>
      <c r="AB73" s="68">
        <v>2</v>
      </c>
      <c r="AC73" s="1">
        <v>0</v>
      </c>
      <c r="AD73" s="1">
        <v>0</v>
      </c>
      <c r="AE73" s="68">
        <v>0</v>
      </c>
      <c r="AF73" s="68">
        <v>2</v>
      </c>
      <c r="AG73" s="1">
        <v>2</v>
      </c>
      <c r="AH73" s="68">
        <v>235</v>
      </c>
      <c r="AI73" s="176">
        <v>118.5</v>
      </c>
      <c r="AJ73" s="1">
        <v>237</v>
      </c>
      <c r="AK73" s="70">
        <v>1220</v>
      </c>
      <c r="AL73" s="70"/>
    </row>
    <row r="74" spans="1:38" customFormat="1" ht="19.95" customHeight="1" x14ac:dyDescent="0.25">
      <c r="A74" s="68">
        <v>50015</v>
      </c>
      <c r="B74" s="68" t="s">
        <v>254</v>
      </c>
      <c r="C74" s="68" t="s">
        <v>178</v>
      </c>
      <c r="D74" s="68" t="s">
        <v>177</v>
      </c>
      <c r="E74" s="68" t="s">
        <v>24</v>
      </c>
      <c r="F74" s="68">
        <v>0</v>
      </c>
      <c r="G74" s="1">
        <v>0</v>
      </c>
      <c r="H74" s="1">
        <v>0</v>
      </c>
      <c r="I74" s="1">
        <v>0</v>
      </c>
      <c r="J74" s="1">
        <v>0</v>
      </c>
      <c r="K74" s="1">
        <f t="shared" si="2"/>
        <v>0</v>
      </c>
      <c r="L74" s="176">
        <v>0</v>
      </c>
      <c r="M74" s="176" t="e">
        <f t="shared" si="3"/>
        <v>#DIV/0!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68" t="s">
        <v>64</v>
      </c>
      <c r="X74" s="68">
        <v>0</v>
      </c>
      <c r="Y74" s="68">
        <v>1</v>
      </c>
      <c r="Z74" s="68">
        <v>1</v>
      </c>
      <c r="AA74" s="68" t="s">
        <v>63</v>
      </c>
      <c r="AB74" s="68">
        <v>0</v>
      </c>
      <c r="AC74" s="1">
        <v>0</v>
      </c>
      <c r="AD74" s="1">
        <v>0</v>
      </c>
      <c r="AE74" s="68">
        <v>0</v>
      </c>
      <c r="AF74" s="68">
        <v>0</v>
      </c>
      <c r="AG74" s="1">
        <v>0</v>
      </c>
      <c r="AH74" s="68">
        <v>0</v>
      </c>
      <c r="AI74" s="176">
        <v>0</v>
      </c>
      <c r="AJ74" s="1">
        <v>0</v>
      </c>
      <c r="AK74" s="70">
        <v>0</v>
      </c>
      <c r="AL74" s="70"/>
    </row>
    <row r="75" spans="1:38" customFormat="1" ht="19.95" customHeight="1" x14ac:dyDescent="0.25">
      <c r="A75" s="68">
        <v>50611</v>
      </c>
      <c r="B75" s="68" t="s">
        <v>254</v>
      </c>
      <c r="C75" s="68" t="s">
        <v>178</v>
      </c>
      <c r="D75" s="68" t="s">
        <v>177</v>
      </c>
      <c r="E75" s="68" t="s">
        <v>60</v>
      </c>
      <c r="F75" s="68">
        <v>5</v>
      </c>
      <c r="G75" s="1">
        <v>1764</v>
      </c>
      <c r="H75" s="1">
        <v>114</v>
      </c>
      <c r="I75" s="1">
        <v>9</v>
      </c>
      <c r="J75" s="1">
        <v>1887</v>
      </c>
      <c r="K75" s="1">
        <f t="shared" si="2"/>
        <v>1878</v>
      </c>
      <c r="L75" s="176">
        <v>377.4</v>
      </c>
      <c r="M75" s="176">
        <f t="shared" si="3"/>
        <v>375.6</v>
      </c>
      <c r="N75" s="70">
        <v>9727</v>
      </c>
      <c r="O75" s="70">
        <v>1226.55</v>
      </c>
      <c r="P75" s="70">
        <v>0</v>
      </c>
      <c r="Q75" s="70">
        <v>0</v>
      </c>
      <c r="R75" s="70">
        <v>37.74</v>
      </c>
      <c r="S75" s="70">
        <v>1264.29</v>
      </c>
      <c r="T75" s="70">
        <v>8462.7099999999991</v>
      </c>
      <c r="U75" s="70">
        <v>8462.7099999999991</v>
      </c>
      <c r="V75" s="70">
        <v>0</v>
      </c>
      <c r="W75" s="68" t="s">
        <v>64</v>
      </c>
      <c r="X75" s="68">
        <v>1</v>
      </c>
      <c r="Y75" s="68">
        <v>0</v>
      </c>
      <c r="Z75" s="68">
        <v>1</v>
      </c>
      <c r="AA75" s="68" t="s">
        <v>63</v>
      </c>
      <c r="AB75" s="68">
        <v>4</v>
      </c>
      <c r="AC75" s="1">
        <v>0</v>
      </c>
      <c r="AD75" s="1">
        <v>0</v>
      </c>
      <c r="AE75" s="68">
        <v>0</v>
      </c>
      <c r="AF75" s="68">
        <v>4</v>
      </c>
      <c r="AG75" s="1">
        <v>4</v>
      </c>
      <c r="AH75" s="68">
        <v>199</v>
      </c>
      <c r="AI75" s="176">
        <v>50.75</v>
      </c>
      <c r="AJ75" s="1">
        <v>203</v>
      </c>
      <c r="AK75" s="70">
        <v>1047</v>
      </c>
      <c r="AL75" s="70"/>
    </row>
    <row r="76" spans="1:38" customFormat="1" ht="19.95" customHeight="1" x14ac:dyDescent="0.25">
      <c r="A76" s="68">
        <v>50634</v>
      </c>
      <c r="B76" s="68" t="s">
        <v>254</v>
      </c>
      <c r="C76" s="68" t="s">
        <v>178</v>
      </c>
      <c r="D76" s="68" t="s">
        <v>177</v>
      </c>
      <c r="E76" s="68" t="s">
        <v>18</v>
      </c>
      <c r="F76" s="68">
        <v>14</v>
      </c>
      <c r="G76" s="1">
        <v>3516</v>
      </c>
      <c r="H76" s="1">
        <v>237</v>
      </c>
      <c r="I76" s="1">
        <v>45</v>
      </c>
      <c r="J76" s="1">
        <v>3798</v>
      </c>
      <c r="K76" s="1">
        <f t="shared" si="2"/>
        <v>3753</v>
      </c>
      <c r="L76" s="176">
        <v>271.28570000000002</v>
      </c>
      <c r="M76" s="176">
        <f t="shared" si="3"/>
        <v>268.10000000000002</v>
      </c>
      <c r="N76" s="70">
        <v>19533</v>
      </c>
      <c r="O76" s="70">
        <v>2468.6999999999998</v>
      </c>
      <c r="P76" s="70">
        <v>0</v>
      </c>
      <c r="Q76" s="70">
        <v>0</v>
      </c>
      <c r="R76" s="70">
        <v>75.959999999999994</v>
      </c>
      <c r="S76" s="70">
        <v>2544.66</v>
      </c>
      <c r="T76" s="70">
        <v>16988.34</v>
      </c>
      <c r="U76" s="70">
        <v>16988.34</v>
      </c>
      <c r="V76" s="70">
        <v>0</v>
      </c>
      <c r="W76" s="68" t="s">
        <v>64</v>
      </c>
      <c r="X76" s="68">
        <v>1</v>
      </c>
      <c r="Y76" s="68">
        <v>0</v>
      </c>
      <c r="Z76" s="68">
        <v>1</v>
      </c>
      <c r="AA76" s="68" t="s">
        <v>63</v>
      </c>
      <c r="AB76" s="68">
        <v>11</v>
      </c>
      <c r="AC76" s="1">
        <v>0</v>
      </c>
      <c r="AD76" s="1">
        <v>177</v>
      </c>
      <c r="AE76" s="68">
        <v>0</v>
      </c>
      <c r="AF76" s="68">
        <v>45</v>
      </c>
      <c r="AG76" s="1">
        <v>45</v>
      </c>
      <c r="AH76" s="68">
        <v>1094</v>
      </c>
      <c r="AI76" s="176">
        <v>119.63639999999999</v>
      </c>
      <c r="AJ76" s="1">
        <v>1316</v>
      </c>
      <c r="AK76" s="70">
        <v>6724</v>
      </c>
      <c r="AL76" s="70"/>
    </row>
    <row r="77" spans="1:38" customFormat="1" ht="19.95" customHeight="1" x14ac:dyDescent="0.25">
      <c r="A77" s="68">
        <v>50636</v>
      </c>
      <c r="B77" s="68" t="s">
        <v>254</v>
      </c>
      <c r="C77" s="68" t="s">
        <v>178</v>
      </c>
      <c r="D77" s="68" t="s">
        <v>177</v>
      </c>
      <c r="E77" s="68" t="s">
        <v>60</v>
      </c>
      <c r="F77" s="68">
        <v>17</v>
      </c>
      <c r="G77" s="1">
        <v>3636</v>
      </c>
      <c r="H77" s="1">
        <v>1096</v>
      </c>
      <c r="I77" s="1">
        <v>17</v>
      </c>
      <c r="J77" s="1">
        <v>4749</v>
      </c>
      <c r="K77" s="1">
        <f t="shared" si="2"/>
        <v>4732</v>
      </c>
      <c r="L77" s="176">
        <v>279.35289999999998</v>
      </c>
      <c r="M77" s="176">
        <f t="shared" si="3"/>
        <v>278.39999999999998</v>
      </c>
      <c r="N77" s="70">
        <v>24290</v>
      </c>
      <c r="O77" s="70">
        <v>3086.85</v>
      </c>
      <c r="P77" s="70">
        <v>0</v>
      </c>
      <c r="Q77" s="70">
        <v>0</v>
      </c>
      <c r="R77" s="70">
        <v>94.98</v>
      </c>
      <c r="S77" s="70">
        <v>3181.83</v>
      </c>
      <c r="T77" s="70">
        <v>21108.17</v>
      </c>
      <c r="U77" s="70">
        <v>21108.17</v>
      </c>
      <c r="V77" s="70">
        <v>0</v>
      </c>
      <c r="W77" s="68" t="s">
        <v>64</v>
      </c>
      <c r="X77" s="68">
        <v>1</v>
      </c>
      <c r="Y77" s="68">
        <v>0</v>
      </c>
      <c r="Z77" s="68">
        <v>1</v>
      </c>
      <c r="AA77" s="68" t="s">
        <v>63</v>
      </c>
      <c r="AB77" s="68">
        <v>10</v>
      </c>
      <c r="AC77" s="1">
        <v>0</v>
      </c>
      <c r="AD77" s="1">
        <v>45</v>
      </c>
      <c r="AE77" s="68">
        <v>0</v>
      </c>
      <c r="AF77" s="68">
        <v>17</v>
      </c>
      <c r="AG77" s="1">
        <v>17</v>
      </c>
      <c r="AH77" s="68">
        <v>1201</v>
      </c>
      <c r="AI77" s="176">
        <v>126.3</v>
      </c>
      <c r="AJ77" s="1">
        <v>1263</v>
      </c>
      <c r="AK77" s="70">
        <v>6438</v>
      </c>
      <c r="AL77" s="70"/>
    </row>
    <row r="78" spans="1:38" customFormat="1" ht="19.95" customHeight="1" x14ac:dyDescent="0.25">
      <c r="A78" s="68">
        <v>50720</v>
      </c>
      <c r="B78" s="68" t="s">
        <v>254</v>
      </c>
      <c r="C78" s="68" t="s">
        <v>178</v>
      </c>
      <c r="D78" s="68" t="s">
        <v>177</v>
      </c>
      <c r="E78" s="68" t="s">
        <v>60</v>
      </c>
      <c r="F78" s="68">
        <v>10</v>
      </c>
      <c r="G78" s="1">
        <v>2520</v>
      </c>
      <c r="H78" s="1">
        <v>1320</v>
      </c>
      <c r="I78" s="1">
        <v>66</v>
      </c>
      <c r="J78" s="1">
        <v>3906</v>
      </c>
      <c r="K78" s="1">
        <f t="shared" si="2"/>
        <v>3840</v>
      </c>
      <c r="L78" s="176">
        <v>390.6</v>
      </c>
      <c r="M78" s="176">
        <f t="shared" si="3"/>
        <v>384</v>
      </c>
      <c r="N78" s="70">
        <v>19898</v>
      </c>
      <c r="O78" s="70">
        <v>2538.9</v>
      </c>
      <c r="P78" s="70">
        <v>0</v>
      </c>
      <c r="Q78" s="70">
        <v>0</v>
      </c>
      <c r="R78" s="70">
        <v>0</v>
      </c>
      <c r="S78" s="70">
        <v>2538.9</v>
      </c>
      <c r="T78" s="70">
        <v>17359.099999999999</v>
      </c>
      <c r="U78" s="70">
        <v>17359.099999999999</v>
      </c>
      <c r="V78" s="70">
        <v>0</v>
      </c>
      <c r="W78" s="68" t="s">
        <v>64</v>
      </c>
      <c r="X78" s="68">
        <v>1</v>
      </c>
      <c r="Y78" s="68">
        <v>0</v>
      </c>
      <c r="Z78" s="68">
        <v>1</v>
      </c>
      <c r="AA78" s="68" t="s">
        <v>63</v>
      </c>
      <c r="AB78" s="68">
        <v>8</v>
      </c>
      <c r="AC78" s="1">
        <v>0</v>
      </c>
      <c r="AD78" s="1">
        <v>94</v>
      </c>
      <c r="AE78" s="68">
        <v>0</v>
      </c>
      <c r="AF78" s="68">
        <v>30</v>
      </c>
      <c r="AG78" s="1">
        <v>30</v>
      </c>
      <c r="AH78" s="68">
        <v>932</v>
      </c>
      <c r="AI78" s="176">
        <v>132</v>
      </c>
      <c r="AJ78" s="1">
        <v>1056</v>
      </c>
      <c r="AK78" s="70">
        <v>5380</v>
      </c>
      <c r="AL78" s="70"/>
    </row>
    <row r="79" spans="1:38" customFormat="1" ht="19.95" customHeight="1" x14ac:dyDescent="0.25">
      <c r="A79" s="68">
        <v>50722</v>
      </c>
      <c r="B79" s="68" t="s">
        <v>254</v>
      </c>
      <c r="C79" s="68" t="s">
        <v>178</v>
      </c>
      <c r="D79" s="68" t="s">
        <v>177</v>
      </c>
      <c r="E79" s="68" t="s">
        <v>22</v>
      </c>
      <c r="F79" s="68">
        <v>6</v>
      </c>
      <c r="G79" s="1">
        <v>1536</v>
      </c>
      <c r="H79" s="1">
        <v>-120</v>
      </c>
      <c r="I79" s="1">
        <v>5</v>
      </c>
      <c r="J79" s="1">
        <v>1421</v>
      </c>
      <c r="K79" s="1">
        <f t="shared" si="2"/>
        <v>1416</v>
      </c>
      <c r="L79" s="176">
        <v>236.83330000000001</v>
      </c>
      <c r="M79" s="176">
        <f t="shared" si="3"/>
        <v>236</v>
      </c>
      <c r="N79" s="70">
        <v>7271</v>
      </c>
      <c r="O79" s="70">
        <v>923.65</v>
      </c>
      <c r="P79" s="70">
        <v>0</v>
      </c>
      <c r="Q79" s="70">
        <v>0</v>
      </c>
      <c r="R79" s="70">
        <v>0</v>
      </c>
      <c r="S79" s="70">
        <v>923.65</v>
      </c>
      <c r="T79" s="70">
        <v>6347.35</v>
      </c>
      <c r="U79" s="70">
        <v>6347.35</v>
      </c>
      <c r="V79" s="70">
        <v>0</v>
      </c>
      <c r="W79" s="68" t="s">
        <v>64</v>
      </c>
      <c r="X79" s="68">
        <v>1</v>
      </c>
      <c r="Y79" s="68">
        <v>0</v>
      </c>
      <c r="Z79" s="68">
        <v>1</v>
      </c>
      <c r="AA79" s="68" t="s">
        <v>63</v>
      </c>
      <c r="AB79" s="68">
        <v>4</v>
      </c>
      <c r="AC79" s="1">
        <v>0</v>
      </c>
      <c r="AD79" s="1">
        <v>44</v>
      </c>
      <c r="AE79" s="68">
        <v>0</v>
      </c>
      <c r="AF79" s="68">
        <v>5</v>
      </c>
      <c r="AG79" s="1">
        <v>5</v>
      </c>
      <c r="AH79" s="68">
        <v>472</v>
      </c>
      <c r="AI79" s="176">
        <v>130.25</v>
      </c>
      <c r="AJ79" s="1">
        <v>521</v>
      </c>
      <c r="AK79" s="70">
        <v>2682</v>
      </c>
      <c r="AL79" s="70"/>
    </row>
    <row r="80" spans="1:38" customFormat="1" ht="19.95" customHeight="1" x14ac:dyDescent="0.25">
      <c r="A80" s="68">
        <v>50723</v>
      </c>
      <c r="B80" s="68" t="s">
        <v>254</v>
      </c>
      <c r="C80" s="68" t="s">
        <v>178</v>
      </c>
      <c r="D80" s="68" t="s">
        <v>177</v>
      </c>
      <c r="E80" s="68" t="s">
        <v>19</v>
      </c>
      <c r="F80" s="68">
        <v>3</v>
      </c>
      <c r="G80" s="1">
        <v>1428</v>
      </c>
      <c r="H80" s="1">
        <v>-547</v>
      </c>
      <c r="I80" s="1">
        <v>1</v>
      </c>
      <c r="J80" s="1">
        <v>882</v>
      </c>
      <c r="K80" s="1">
        <f t="shared" si="2"/>
        <v>881</v>
      </c>
      <c r="L80" s="176">
        <v>294</v>
      </c>
      <c r="M80" s="176">
        <f t="shared" si="3"/>
        <v>293.7</v>
      </c>
      <c r="N80" s="70">
        <v>4493</v>
      </c>
      <c r="O80" s="70">
        <v>573.29999999999995</v>
      </c>
      <c r="P80" s="70">
        <v>0</v>
      </c>
      <c r="Q80" s="70">
        <v>0</v>
      </c>
      <c r="R80" s="70">
        <v>0</v>
      </c>
      <c r="S80" s="70">
        <v>573.29999999999995</v>
      </c>
      <c r="T80" s="70">
        <v>3919.7</v>
      </c>
      <c r="U80" s="70">
        <v>1108</v>
      </c>
      <c r="V80" s="70">
        <v>2811.7</v>
      </c>
      <c r="W80" s="68" t="s">
        <v>63</v>
      </c>
      <c r="X80" s="68">
        <v>1</v>
      </c>
      <c r="Y80" s="68">
        <v>0</v>
      </c>
      <c r="Z80" s="68">
        <v>1</v>
      </c>
      <c r="AA80" s="68" t="s">
        <v>63</v>
      </c>
      <c r="AB80" s="68">
        <v>3</v>
      </c>
      <c r="AC80" s="1">
        <v>0</v>
      </c>
      <c r="AD80" s="1">
        <v>11</v>
      </c>
      <c r="AE80" s="68">
        <v>0</v>
      </c>
      <c r="AF80" s="68">
        <v>1</v>
      </c>
      <c r="AG80" s="1">
        <v>1</v>
      </c>
      <c r="AH80" s="68">
        <v>203</v>
      </c>
      <c r="AI80" s="176">
        <v>71.666700000000006</v>
      </c>
      <c r="AJ80" s="1">
        <v>215</v>
      </c>
      <c r="AK80" s="70">
        <v>1108</v>
      </c>
      <c r="AL80" s="70"/>
    </row>
    <row r="81" spans="1:38" customFormat="1" ht="19.95" customHeight="1" x14ac:dyDescent="0.25">
      <c r="A81" s="68">
        <v>50724</v>
      </c>
      <c r="B81" s="68" t="s">
        <v>254</v>
      </c>
      <c r="C81" s="68" t="s">
        <v>178</v>
      </c>
      <c r="D81" s="68" t="s">
        <v>177</v>
      </c>
      <c r="E81" s="68" t="s">
        <v>22</v>
      </c>
      <c r="F81" s="68">
        <v>9</v>
      </c>
      <c r="G81" s="1">
        <v>2292</v>
      </c>
      <c r="H81" s="1">
        <v>192</v>
      </c>
      <c r="I81" s="1">
        <v>65</v>
      </c>
      <c r="J81" s="1">
        <v>2549</v>
      </c>
      <c r="K81" s="1">
        <f t="shared" si="2"/>
        <v>2484</v>
      </c>
      <c r="L81" s="176">
        <v>283.22219999999999</v>
      </c>
      <c r="M81" s="176">
        <f t="shared" si="3"/>
        <v>276</v>
      </c>
      <c r="N81" s="70">
        <v>13065</v>
      </c>
      <c r="O81" s="70">
        <v>1656.85</v>
      </c>
      <c r="P81" s="70">
        <v>0</v>
      </c>
      <c r="Q81" s="70">
        <v>0</v>
      </c>
      <c r="R81" s="70">
        <v>0</v>
      </c>
      <c r="S81" s="70">
        <v>1656.85</v>
      </c>
      <c r="T81" s="70">
        <v>11408.15</v>
      </c>
      <c r="U81" s="70">
        <v>11408.15</v>
      </c>
      <c r="V81" s="70">
        <v>0</v>
      </c>
      <c r="W81" s="68" t="s">
        <v>64</v>
      </c>
      <c r="X81" s="68">
        <v>1</v>
      </c>
      <c r="Y81" s="68">
        <v>0</v>
      </c>
      <c r="Z81" s="68">
        <v>1</v>
      </c>
      <c r="AA81" s="68" t="s">
        <v>63</v>
      </c>
      <c r="AB81" s="68">
        <v>8</v>
      </c>
      <c r="AC81" s="1">
        <v>0</v>
      </c>
      <c r="AD81" s="1">
        <v>20</v>
      </c>
      <c r="AE81" s="68">
        <v>0</v>
      </c>
      <c r="AF81" s="68">
        <v>44</v>
      </c>
      <c r="AG81" s="1">
        <v>44</v>
      </c>
      <c r="AH81" s="68">
        <v>575</v>
      </c>
      <c r="AI81" s="176">
        <v>79.875</v>
      </c>
      <c r="AJ81" s="1">
        <v>639</v>
      </c>
      <c r="AK81" s="70">
        <v>3261</v>
      </c>
      <c r="AL81" s="70"/>
    </row>
    <row r="82" spans="1:38" customFormat="1" ht="19.95" customHeight="1" x14ac:dyDescent="0.25">
      <c r="A82" s="68">
        <v>90503</v>
      </c>
      <c r="B82" s="68" t="s">
        <v>254</v>
      </c>
      <c r="C82" s="68" t="s">
        <v>178</v>
      </c>
      <c r="D82" s="68" t="s">
        <v>177</v>
      </c>
      <c r="E82" s="68" t="s">
        <v>60</v>
      </c>
      <c r="F82" s="68"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si="2"/>
        <v>0</v>
      </c>
      <c r="L82" s="176">
        <v>0</v>
      </c>
      <c r="M82" s="176" t="e">
        <f t="shared" si="3"/>
        <v>#DIV/0!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68" t="s">
        <v>64</v>
      </c>
      <c r="X82" s="68">
        <v>0</v>
      </c>
      <c r="Y82" s="68">
        <v>1</v>
      </c>
      <c r="Z82" s="68">
        <v>1</v>
      </c>
      <c r="AA82" s="68" t="s">
        <v>63</v>
      </c>
      <c r="AB82" s="68">
        <v>0</v>
      </c>
      <c r="AC82" s="1">
        <v>0</v>
      </c>
      <c r="AD82" s="1">
        <v>0</v>
      </c>
      <c r="AE82" s="68">
        <v>0</v>
      </c>
      <c r="AF82" s="68">
        <v>0</v>
      </c>
      <c r="AG82" s="1">
        <v>0</v>
      </c>
      <c r="AH82" s="68">
        <v>0</v>
      </c>
      <c r="AI82" s="176">
        <v>0</v>
      </c>
      <c r="AJ82" s="1">
        <v>0</v>
      </c>
      <c r="AK82" s="70">
        <v>0</v>
      </c>
      <c r="AL82" s="70"/>
    </row>
    <row r="83" spans="1:38" customFormat="1" ht="19.95" customHeight="1" x14ac:dyDescent="0.25">
      <c r="A83" s="68">
        <v>72241</v>
      </c>
      <c r="B83" s="68" t="s">
        <v>255</v>
      </c>
      <c r="C83" s="68" t="s">
        <v>176</v>
      </c>
      <c r="D83" s="68" t="s">
        <v>175</v>
      </c>
      <c r="E83" s="68" t="s">
        <v>22</v>
      </c>
      <c r="F83" s="68">
        <v>9</v>
      </c>
      <c r="G83" s="1">
        <v>108</v>
      </c>
      <c r="H83" s="1">
        <v>1398</v>
      </c>
      <c r="I83" s="1">
        <v>38</v>
      </c>
      <c r="J83" s="1">
        <v>1544</v>
      </c>
      <c r="K83" s="1">
        <f t="shared" si="2"/>
        <v>1506</v>
      </c>
      <c r="L83" s="176">
        <v>171.5556</v>
      </c>
      <c r="M83" s="176">
        <f t="shared" si="3"/>
        <v>167.3</v>
      </c>
      <c r="N83" s="70">
        <v>7862</v>
      </c>
      <c r="O83" s="70">
        <v>1003.6</v>
      </c>
      <c r="P83" s="70">
        <v>0</v>
      </c>
      <c r="Q83" s="70">
        <v>0</v>
      </c>
      <c r="R83" s="70">
        <v>0</v>
      </c>
      <c r="S83" s="70">
        <v>1003.6</v>
      </c>
      <c r="T83" s="70">
        <v>6858.4</v>
      </c>
      <c r="U83" s="70">
        <v>6858.4</v>
      </c>
      <c r="V83" s="70">
        <v>0</v>
      </c>
      <c r="W83" s="68" t="s">
        <v>64</v>
      </c>
      <c r="X83" s="68">
        <v>1</v>
      </c>
      <c r="Y83" s="68">
        <v>0</v>
      </c>
      <c r="Z83" s="68">
        <v>1</v>
      </c>
      <c r="AA83" s="68" t="s">
        <v>63</v>
      </c>
      <c r="AB83" s="68">
        <v>5</v>
      </c>
      <c r="AC83" s="1">
        <v>0</v>
      </c>
      <c r="AD83" s="1">
        <v>101</v>
      </c>
      <c r="AE83" s="68">
        <v>0</v>
      </c>
      <c r="AF83" s="68">
        <v>43</v>
      </c>
      <c r="AG83" s="1">
        <v>43</v>
      </c>
      <c r="AH83" s="68">
        <v>254</v>
      </c>
      <c r="AI83" s="176">
        <v>79.599999999999994</v>
      </c>
      <c r="AJ83" s="1">
        <v>398</v>
      </c>
      <c r="AK83" s="70">
        <v>2039</v>
      </c>
      <c r="AL83" s="70"/>
    </row>
    <row r="84" spans="1:38" customFormat="1" ht="19.95" customHeight="1" x14ac:dyDescent="0.25">
      <c r="A84" s="68">
        <v>72244</v>
      </c>
      <c r="B84" s="68" t="s">
        <v>255</v>
      </c>
      <c r="C84" s="68" t="s">
        <v>176</v>
      </c>
      <c r="D84" s="68" t="s">
        <v>175</v>
      </c>
      <c r="E84" s="68" t="s">
        <v>60</v>
      </c>
      <c r="F84" s="68">
        <v>9</v>
      </c>
      <c r="G84" s="1">
        <v>2664</v>
      </c>
      <c r="H84" s="1">
        <v>583</v>
      </c>
      <c r="I84" s="1">
        <v>9</v>
      </c>
      <c r="J84" s="1">
        <v>3256</v>
      </c>
      <c r="K84" s="1">
        <f t="shared" si="2"/>
        <v>3247</v>
      </c>
      <c r="L84" s="176">
        <v>361.77780000000001</v>
      </c>
      <c r="M84" s="176">
        <f t="shared" si="3"/>
        <v>360.8</v>
      </c>
      <c r="N84" s="70">
        <v>16638</v>
      </c>
      <c r="O84" s="70">
        <v>2116.4</v>
      </c>
      <c r="P84" s="70">
        <v>0</v>
      </c>
      <c r="Q84" s="70">
        <v>0</v>
      </c>
      <c r="R84" s="70">
        <v>0</v>
      </c>
      <c r="S84" s="70">
        <v>2116.4</v>
      </c>
      <c r="T84" s="70">
        <v>14521.6</v>
      </c>
      <c r="U84" s="70">
        <v>14521.6</v>
      </c>
      <c r="V84" s="70">
        <v>0</v>
      </c>
      <c r="W84" s="68" t="s">
        <v>64</v>
      </c>
      <c r="X84" s="68">
        <v>1</v>
      </c>
      <c r="Y84" s="68">
        <v>0</v>
      </c>
      <c r="Z84" s="68">
        <v>1</v>
      </c>
      <c r="AA84" s="68" t="s">
        <v>63</v>
      </c>
      <c r="AB84" s="68">
        <v>5</v>
      </c>
      <c r="AC84" s="1">
        <v>0</v>
      </c>
      <c r="AD84" s="1">
        <v>127</v>
      </c>
      <c r="AE84" s="68">
        <v>0</v>
      </c>
      <c r="AF84" s="68">
        <v>9</v>
      </c>
      <c r="AG84" s="1">
        <v>9</v>
      </c>
      <c r="AH84" s="68">
        <v>742</v>
      </c>
      <c r="AI84" s="176">
        <v>175.6</v>
      </c>
      <c r="AJ84" s="1">
        <v>878</v>
      </c>
      <c r="AK84" s="70">
        <v>4539</v>
      </c>
      <c r="AL84" s="70"/>
    </row>
    <row r="85" spans="1:38" customFormat="1" ht="19.95" customHeight="1" x14ac:dyDescent="0.25">
      <c r="A85" s="68">
        <v>90652</v>
      </c>
      <c r="B85" s="68" t="s">
        <v>255</v>
      </c>
      <c r="C85" s="68" t="s">
        <v>176</v>
      </c>
      <c r="D85" s="68" t="s">
        <v>175</v>
      </c>
      <c r="E85" s="68" t="s">
        <v>60</v>
      </c>
      <c r="F85" s="68"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si="2"/>
        <v>0</v>
      </c>
      <c r="L85" s="176">
        <v>0</v>
      </c>
      <c r="M85" s="176" t="e">
        <f t="shared" si="3"/>
        <v>#DIV/0!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68" t="s">
        <v>64</v>
      </c>
      <c r="X85" s="68">
        <v>0</v>
      </c>
      <c r="Y85" s="68">
        <v>1</v>
      </c>
      <c r="Z85" s="68">
        <v>1</v>
      </c>
      <c r="AA85" s="68" t="s">
        <v>63</v>
      </c>
      <c r="AB85" s="68">
        <v>0</v>
      </c>
      <c r="AC85" s="1">
        <v>0</v>
      </c>
      <c r="AD85" s="1">
        <v>0</v>
      </c>
      <c r="AE85" s="68">
        <v>0</v>
      </c>
      <c r="AF85" s="68">
        <v>0</v>
      </c>
      <c r="AG85" s="1">
        <v>0</v>
      </c>
      <c r="AH85" s="68">
        <v>0</v>
      </c>
      <c r="AI85" s="176">
        <v>0</v>
      </c>
      <c r="AJ85" s="1">
        <v>0</v>
      </c>
      <c r="AK85" s="70">
        <v>0</v>
      </c>
      <c r="AL85" s="70"/>
    </row>
    <row r="86" spans="1:38" customFormat="1" ht="19.95" customHeight="1" x14ac:dyDescent="0.25">
      <c r="A86" s="68">
        <v>71010</v>
      </c>
      <c r="B86" s="68" t="s">
        <v>255</v>
      </c>
      <c r="C86" s="68" t="s">
        <v>174</v>
      </c>
      <c r="D86" s="68" t="s">
        <v>173</v>
      </c>
      <c r="E86" s="68" t="s">
        <v>60</v>
      </c>
      <c r="F86" s="68"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si="2"/>
        <v>0</v>
      </c>
      <c r="L86" s="176">
        <v>0</v>
      </c>
      <c r="M86" s="176" t="e">
        <f t="shared" si="3"/>
        <v>#DIV/0!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68" t="s">
        <v>64</v>
      </c>
      <c r="X86" s="68">
        <v>0</v>
      </c>
      <c r="Y86" s="68">
        <v>1</v>
      </c>
      <c r="Z86" s="68">
        <v>1</v>
      </c>
      <c r="AA86" s="68" t="s">
        <v>63</v>
      </c>
      <c r="AB86" s="68">
        <v>0</v>
      </c>
      <c r="AC86" s="1">
        <v>0</v>
      </c>
      <c r="AD86" s="1">
        <v>0</v>
      </c>
      <c r="AE86" s="68">
        <v>0</v>
      </c>
      <c r="AF86" s="68">
        <v>0</v>
      </c>
      <c r="AG86" s="1">
        <v>0</v>
      </c>
      <c r="AH86" s="68">
        <v>0</v>
      </c>
      <c r="AI86" s="176">
        <v>0</v>
      </c>
      <c r="AJ86" s="1">
        <v>0</v>
      </c>
      <c r="AK86" s="70">
        <v>0</v>
      </c>
      <c r="AL86" s="70"/>
    </row>
    <row r="87" spans="1:38" customFormat="1" ht="19.95" customHeight="1" x14ac:dyDescent="0.25">
      <c r="A87" s="68">
        <v>76316</v>
      </c>
      <c r="B87" s="68" t="s">
        <v>255</v>
      </c>
      <c r="C87" s="68" t="s">
        <v>174</v>
      </c>
      <c r="D87" s="68" t="s">
        <v>173</v>
      </c>
      <c r="E87" s="68" t="s">
        <v>60</v>
      </c>
      <c r="F87" s="68">
        <v>2</v>
      </c>
      <c r="G87" s="1">
        <v>1008</v>
      </c>
      <c r="H87" s="1">
        <v>302</v>
      </c>
      <c r="I87" s="1">
        <v>1</v>
      </c>
      <c r="J87" s="1">
        <v>1311</v>
      </c>
      <c r="K87" s="1">
        <f t="shared" si="2"/>
        <v>1310</v>
      </c>
      <c r="L87" s="176">
        <v>655.5</v>
      </c>
      <c r="M87" s="176">
        <f t="shared" si="3"/>
        <v>655</v>
      </c>
      <c r="N87" s="70">
        <v>6736</v>
      </c>
      <c r="O87" s="70">
        <v>852.15</v>
      </c>
      <c r="P87" s="70">
        <v>0</v>
      </c>
      <c r="Q87" s="70">
        <v>0</v>
      </c>
      <c r="R87" s="70">
        <v>26.22</v>
      </c>
      <c r="S87" s="70">
        <v>878.37</v>
      </c>
      <c r="T87" s="70">
        <v>5857.63</v>
      </c>
      <c r="U87" s="70">
        <v>5857.63</v>
      </c>
      <c r="V87" s="70">
        <v>0</v>
      </c>
      <c r="W87" s="68" t="s">
        <v>64</v>
      </c>
      <c r="X87" s="68">
        <v>1</v>
      </c>
      <c r="Y87" s="68">
        <v>0</v>
      </c>
      <c r="Z87" s="68">
        <v>1</v>
      </c>
      <c r="AA87" s="68" t="s">
        <v>63</v>
      </c>
      <c r="AB87" s="68">
        <v>2</v>
      </c>
      <c r="AC87" s="1">
        <v>0</v>
      </c>
      <c r="AD87" s="1">
        <v>26</v>
      </c>
      <c r="AE87" s="68">
        <v>0</v>
      </c>
      <c r="AF87" s="68">
        <v>1</v>
      </c>
      <c r="AG87" s="1">
        <v>1</v>
      </c>
      <c r="AH87" s="68">
        <v>118</v>
      </c>
      <c r="AI87" s="176">
        <v>72.5</v>
      </c>
      <c r="AJ87" s="1">
        <v>145</v>
      </c>
      <c r="AK87" s="70">
        <v>744</v>
      </c>
      <c r="AL87" s="70"/>
    </row>
    <row r="88" spans="1:38" customFormat="1" ht="19.95" customHeight="1" x14ac:dyDescent="0.25">
      <c r="A88" s="68">
        <v>90654</v>
      </c>
      <c r="B88" s="68" t="s">
        <v>255</v>
      </c>
      <c r="C88" s="68" t="s">
        <v>174</v>
      </c>
      <c r="D88" s="68" t="s">
        <v>173</v>
      </c>
      <c r="E88" s="68" t="s">
        <v>60</v>
      </c>
      <c r="F88" s="68">
        <v>0</v>
      </c>
      <c r="G88" s="1">
        <v>0</v>
      </c>
      <c r="H88" s="1">
        <v>0</v>
      </c>
      <c r="I88" s="1">
        <v>0</v>
      </c>
      <c r="J88" s="1">
        <v>0</v>
      </c>
      <c r="K88" s="1">
        <f t="shared" si="2"/>
        <v>0</v>
      </c>
      <c r="L88" s="176">
        <v>0</v>
      </c>
      <c r="M88" s="176" t="e">
        <f t="shared" si="3"/>
        <v>#DIV/0!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68" t="s">
        <v>64</v>
      </c>
      <c r="X88" s="68">
        <v>0</v>
      </c>
      <c r="Y88" s="68">
        <v>1</v>
      </c>
      <c r="Z88" s="68">
        <v>1</v>
      </c>
      <c r="AA88" s="68" t="s">
        <v>63</v>
      </c>
      <c r="AB88" s="68">
        <v>0</v>
      </c>
      <c r="AC88" s="1">
        <v>0</v>
      </c>
      <c r="AD88" s="1">
        <v>0</v>
      </c>
      <c r="AE88" s="68">
        <v>0</v>
      </c>
      <c r="AF88" s="68">
        <v>0</v>
      </c>
      <c r="AG88" s="1">
        <v>0</v>
      </c>
      <c r="AH88" s="68">
        <v>0</v>
      </c>
      <c r="AI88" s="176">
        <v>0</v>
      </c>
      <c r="AJ88" s="1">
        <v>0</v>
      </c>
      <c r="AK88" s="70">
        <v>0</v>
      </c>
      <c r="AL88" s="70"/>
    </row>
    <row r="89" spans="1:38" customFormat="1" ht="19.95" customHeight="1" x14ac:dyDescent="0.25">
      <c r="A89" s="68">
        <v>40747</v>
      </c>
      <c r="B89" s="68" t="s">
        <v>250</v>
      </c>
      <c r="C89" s="68" t="s">
        <v>172</v>
      </c>
      <c r="D89" s="68" t="s">
        <v>171</v>
      </c>
      <c r="E89" s="68" t="s">
        <v>60</v>
      </c>
      <c r="F89" s="68">
        <v>6</v>
      </c>
      <c r="G89" s="1">
        <v>1704</v>
      </c>
      <c r="H89" s="1">
        <v>-247</v>
      </c>
      <c r="I89" s="1">
        <v>20</v>
      </c>
      <c r="J89" s="1">
        <v>1477</v>
      </c>
      <c r="K89" s="1">
        <f t="shared" si="2"/>
        <v>1457</v>
      </c>
      <c r="L89" s="176">
        <v>246.16669999999999</v>
      </c>
      <c r="M89" s="176">
        <f t="shared" si="3"/>
        <v>242.8</v>
      </c>
      <c r="N89" s="70">
        <v>7553</v>
      </c>
      <c r="O89" s="70">
        <v>960.05</v>
      </c>
      <c r="P89" s="70">
        <v>0</v>
      </c>
      <c r="Q89" s="70">
        <v>0</v>
      </c>
      <c r="R89" s="70">
        <v>0</v>
      </c>
      <c r="S89" s="70">
        <v>960.05</v>
      </c>
      <c r="T89" s="70">
        <v>6592.95</v>
      </c>
      <c r="U89" s="70">
        <v>6592.95</v>
      </c>
      <c r="V89" s="70">
        <v>0</v>
      </c>
      <c r="W89" s="68" t="s">
        <v>64</v>
      </c>
      <c r="X89" s="68">
        <v>1</v>
      </c>
      <c r="Y89" s="68">
        <v>0</v>
      </c>
      <c r="Z89" s="68">
        <v>1</v>
      </c>
      <c r="AA89" s="68" t="s">
        <v>63</v>
      </c>
      <c r="AB89" s="68">
        <v>0</v>
      </c>
      <c r="AC89" s="1">
        <v>0</v>
      </c>
      <c r="AD89" s="1">
        <v>0</v>
      </c>
      <c r="AE89" s="68">
        <v>0</v>
      </c>
      <c r="AF89" s="68">
        <v>1</v>
      </c>
      <c r="AG89" s="1">
        <v>1</v>
      </c>
      <c r="AH89" s="68">
        <v>57</v>
      </c>
      <c r="AI89" s="176">
        <v>0</v>
      </c>
      <c r="AJ89" s="1">
        <v>58</v>
      </c>
      <c r="AK89" s="70">
        <v>295</v>
      </c>
      <c r="AL89" s="70"/>
    </row>
    <row r="90" spans="1:38" customFormat="1" ht="19.95" customHeight="1" x14ac:dyDescent="0.25">
      <c r="A90" s="68">
        <v>41505</v>
      </c>
      <c r="B90" s="68" t="s">
        <v>250</v>
      </c>
      <c r="C90" s="68" t="s">
        <v>172</v>
      </c>
      <c r="D90" s="68" t="s">
        <v>171</v>
      </c>
      <c r="E90" s="68" t="s">
        <v>60</v>
      </c>
      <c r="F90" s="68">
        <v>4</v>
      </c>
      <c r="G90" s="1">
        <v>1008</v>
      </c>
      <c r="H90" s="1">
        <v>264</v>
      </c>
      <c r="I90" s="1">
        <v>0</v>
      </c>
      <c r="J90" s="1">
        <v>1272</v>
      </c>
      <c r="K90" s="1">
        <f t="shared" si="2"/>
        <v>1272</v>
      </c>
      <c r="L90" s="176">
        <v>318</v>
      </c>
      <c r="M90" s="176">
        <f t="shared" si="3"/>
        <v>318</v>
      </c>
      <c r="N90" s="70">
        <v>6532</v>
      </c>
      <c r="O90" s="70">
        <v>826.8</v>
      </c>
      <c r="P90" s="70">
        <v>0</v>
      </c>
      <c r="Q90" s="70">
        <v>0</v>
      </c>
      <c r="R90" s="70">
        <v>0</v>
      </c>
      <c r="S90" s="70">
        <v>826.8</v>
      </c>
      <c r="T90" s="70">
        <v>5705.2</v>
      </c>
      <c r="U90" s="70">
        <v>5705.2</v>
      </c>
      <c r="V90" s="70">
        <v>0</v>
      </c>
      <c r="W90" s="68" t="s">
        <v>64</v>
      </c>
      <c r="X90" s="68">
        <v>1</v>
      </c>
      <c r="Y90" s="68">
        <v>0</v>
      </c>
      <c r="Z90" s="68">
        <v>1</v>
      </c>
      <c r="AA90" s="68" t="s">
        <v>63</v>
      </c>
      <c r="AB90" s="68">
        <v>3</v>
      </c>
      <c r="AC90" s="1">
        <v>0</v>
      </c>
      <c r="AD90" s="1">
        <v>39</v>
      </c>
      <c r="AE90" s="68">
        <v>0</v>
      </c>
      <c r="AF90" s="68">
        <v>0</v>
      </c>
      <c r="AG90" s="1">
        <v>0</v>
      </c>
      <c r="AH90" s="68">
        <v>339</v>
      </c>
      <c r="AI90" s="176">
        <v>126</v>
      </c>
      <c r="AJ90" s="1">
        <v>378</v>
      </c>
      <c r="AK90" s="70">
        <v>1943</v>
      </c>
      <c r="AL90" s="70"/>
    </row>
    <row r="91" spans="1:38" customFormat="1" ht="19.95" customHeight="1" x14ac:dyDescent="0.25">
      <c r="A91" s="68">
        <v>90456</v>
      </c>
      <c r="B91" s="68" t="s">
        <v>250</v>
      </c>
      <c r="C91" s="68" t="s">
        <v>172</v>
      </c>
      <c r="D91" s="68" t="s">
        <v>171</v>
      </c>
      <c r="E91" s="68" t="s">
        <v>60</v>
      </c>
      <c r="F91" s="68">
        <v>0</v>
      </c>
      <c r="G91" s="1">
        <v>0</v>
      </c>
      <c r="H91" s="1">
        <v>0</v>
      </c>
      <c r="I91" s="1">
        <v>0</v>
      </c>
      <c r="J91" s="1">
        <v>0</v>
      </c>
      <c r="K91" s="1">
        <f t="shared" si="2"/>
        <v>0</v>
      </c>
      <c r="L91" s="176">
        <v>0</v>
      </c>
      <c r="M91" s="176" t="e">
        <f t="shared" si="3"/>
        <v>#DIV/0!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68" t="s">
        <v>64</v>
      </c>
      <c r="X91" s="68">
        <v>0</v>
      </c>
      <c r="Y91" s="68">
        <v>1</v>
      </c>
      <c r="Z91" s="68">
        <v>1</v>
      </c>
      <c r="AA91" s="68" t="s">
        <v>63</v>
      </c>
      <c r="AB91" s="68">
        <v>0</v>
      </c>
      <c r="AC91" s="1">
        <v>0</v>
      </c>
      <c r="AD91" s="1">
        <v>0</v>
      </c>
      <c r="AE91" s="68">
        <v>0</v>
      </c>
      <c r="AF91" s="68">
        <v>0</v>
      </c>
      <c r="AG91" s="1">
        <v>0</v>
      </c>
      <c r="AH91" s="68">
        <v>0</v>
      </c>
      <c r="AI91" s="176">
        <v>0</v>
      </c>
      <c r="AJ91" s="1">
        <v>0</v>
      </c>
      <c r="AK91" s="70">
        <v>0</v>
      </c>
      <c r="AL91" s="70"/>
    </row>
    <row r="92" spans="1:38" customFormat="1" ht="19.95" customHeight="1" x14ac:dyDescent="0.25">
      <c r="A92" s="68">
        <v>53204</v>
      </c>
      <c r="B92" s="68" t="s">
        <v>254</v>
      </c>
      <c r="C92" s="68" t="s">
        <v>170</v>
      </c>
      <c r="D92" s="68" t="s">
        <v>169</v>
      </c>
      <c r="E92" s="68" t="s">
        <v>60</v>
      </c>
      <c r="F92" s="68">
        <v>15</v>
      </c>
      <c r="G92" s="1">
        <v>2268</v>
      </c>
      <c r="H92" s="1">
        <v>-100</v>
      </c>
      <c r="I92" s="1">
        <v>8</v>
      </c>
      <c r="J92" s="1">
        <v>2176</v>
      </c>
      <c r="K92" s="1">
        <f t="shared" si="2"/>
        <v>2168</v>
      </c>
      <c r="L92" s="176">
        <v>145.0667</v>
      </c>
      <c r="M92" s="176">
        <f t="shared" si="3"/>
        <v>144.5</v>
      </c>
      <c r="N92" s="70">
        <v>11123</v>
      </c>
      <c r="O92" s="70">
        <v>1414.4</v>
      </c>
      <c r="P92" s="70">
        <v>0</v>
      </c>
      <c r="Q92" s="70">
        <v>0</v>
      </c>
      <c r="R92" s="70">
        <v>43.52</v>
      </c>
      <c r="S92" s="70">
        <v>1457.92</v>
      </c>
      <c r="T92" s="70">
        <v>9665.08</v>
      </c>
      <c r="U92" s="70">
        <v>9665.08</v>
      </c>
      <c r="V92" s="70">
        <v>0</v>
      </c>
      <c r="W92" s="68" t="s">
        <v>64</v>
      </c>
      <c r="X92" s="68">
        <v>1</v>
      </c>
      <c r="Y92" s="68">
        <v>0</v>
      </c>
      <c r="Z92" s="68">
        <v>1</v>
      </c>
      <c r="AA92" s="68" t="s">
        <v>63</v>
      </c>
      <c r="AB92" s="68">
        <v>7</v>
      </c>
      <c r="AC92" s="1">
        <v>0</v>
      </c>
      <c r="AD92" s="1">
        <v>32</v>
      </c>
      <c r="AE92" s="68">
        <v>0</v>
      </c>
      <c r="AF92" s="68">
        <v>8</v>
      </c>
      <c r="AG92" s="1">
        <v>8</v>
      </c>
      <c r="AH92" s="68">
        <v>124</v>
      </c>
      <c r="AI92" s="176">
        <v>23.428599999999999</v>
      </c>
      <c r="AJ92" s="1">
        <v>164</v>
      </c>
      <c r="AK92" s="70">
        <v>842</v>
      </c>
      <c r="AL92" s="70"/>
    </row>
    <row r="93" spans="1:38" customFormat="1" ht="19.95" customHeight="1" x14ac:dyDescent="0.25">
      <c r="A93" s="68">
        <v>90473</v>
      </c>
      <c r="B93" s="68" t="s">
        <v>254</v>
      </c>
      <c r="C93" s="68" t="s">
        <v>170</v>
      </c>
      <c r="D93" s="68" t="s">
        <v>169</v>
      </c>
      <c r="E93" s="68" t="s">
        <v>60</v>
      </c>
      <c r="F93" s="68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2"/>
        <v>0</v>
      </c>
      <c r="L93" s="176">
        <v>0</v>
      </c>
      <c r="M93" s="176" t="e">
        <f t="shared" si="3"/>
        <v>#DIV/0!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0</v>
      </c>
      <c r="W93" s="68" t="s">
        <v>64</v>
      </c>
      <c r="X93" s="68">
        <v>0</v>
      </c>
      <c r="Y93" s="68">
        <v>1</v>
      </c>
      <c r="Z93" s="68">
        <v>1</v>
      </c>
      <c r="AA93" s="68" t="s">
        <v>63</v>
      </c>
      <c r="AB93" s="68">
        <v>0</v>
      </c>
      <c r="AC93" s="1">
        <v>0</v>
      </c>
      <c r="AD93" s="1">
        <v>0</v>
      </c>
      <c r="AE93" s="68">
        <v>0</v>
      </c>
      <c r="AF93" s="68">
        <v>0</v>
      </c>
      <c r="AG93" s="1">
        <v>0</v>
      </c>
      <c r="AH93" s="68">
        <v>0</v>
      </c>
      <c r="AI93" s="176">
        <v>0</v>
      </c>
      <c r="AJ93" s="1">
        <v>0</v>
      </c>
      <c r="AK93" s="70">
        <v>0</v>
      </c>
      <c r="AL93" s="70"/>
    </row>
    <row r="94" spans="1:38" customFormat="1" ht="19.95" customHeight="1" x14ac:dyDescent="0.25">
      <c r="A94" s="68">
        <v>30025</v>
      </c>
      <c r="B94" s="68" t="s">
        <v>252</v>
      </c>
      <c r="C94" s="68" t="s">
        <v>168</v>
      </c>
      <c r="D94" s="68" t="s">
        <v>167</v>
      </c>
      <c r="E94" s="68" t="s">
        <v>21</v>
      </c>
      <c r="F94" s="68">
        <v>0</v>
      </c>
      <c r="G94" s="1">
        <v>0</v>
      </c>
      <c r="H94" s="1">
        <v>0</v>
      </c>
      <c r="I94" s="1">
        <v>0</v>
      </c>
      <c r="J94" s="1">
        <v>0</v>
      </c>
      <c r="K94" s="1">
        <f t="shared" si="2"/>
        <v>0</v>
      </c>
      <c r="L94" s="176">
        <v>0</v>
      </c>
      <c r="M94" s="176" t="e">
        <f t="shared" si="3"/>
        <v>#DIV/0!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68" t="s">
        <v>64</v>
      </c>
      <c r="X94" s="68">
        <v>0</v>
      </c>
      <c r="Y94" s="68">
        <v>1</v>
      </c>
      <c r="Z94" s="68">
        <v>1</v>
      </c>
      <c r="AA94" s="68" t="s">
        <v>63</v>
      </c>
      <c r="AB94" s="68">
        <v>0</v>
      </c>
      <c r="AC94" s="1">
        <v>0</v>
      </c>
      <c r="AD94" s="1">
        <v>0</v>
      </c>
      <c r="AE94" s="68">
        <v>0</v>
      </c>
      <c r="AF94" s="68">
        <v>0</v>
      </c>
      <c r="AG94" s="1">
        <v>0</v>
      </c>
      <c r="AH94" s="68">
        <v>0</v>
      </c>
      <c r="AI94" s="176">
        <v>0</v>
      </c>
      <c r="AJ94" s="1">
        <v>0</v>
      </c>
      <c r="AK94" s="70">
        <v>0</v>
      </c>
      <c r="AL94" s="70"/>
    </row>
    <row r="95" spans="1:38" customFormat="1" ht="19.95" customHeight="1" x14ac:dyDescent="0.25">
      <c r="A95" s="68">
        <v>30153</v>
      </c>
      <c r="B95" s="68" t="s">
        <v>252</v>
      </c>
      <c r="C95" s="68" t="s">
        <v>168</v>
      </c>
      <c r="D95" s="68" t="s">
        <v>167</v>
      </c>
      <c r="E95" s="68" t="s">
        <v>24</v>
      </c>
      <c r="F95" s="68">
        <v>5</v>
      </c>
      <c r="G95" s="1">
        <v>1200</v>
      </c>
      <c r="H95" s="1">
        <v>596</v>
      </c>
      <c r="I95" s="1">
        <v>5</v>
      </c>
      <c r="J95" s="1">
        <v>1801</v>
      </c>
      <c r="K95" s="1">
        <f t="shared" si="2"/>
        <v>1796</v>
      </c>
      <c r="L95" s="176">
        <v>360.2</v>
      </c>
      <c r="M95" s="176">
        <f t="shared" si="3"/>
        <v>359.2</v>
      </c>
      <c r="N95" s="70">
        <v>9201</v>
      </c>
      <c r="O95" s="70">
        <v>1170.6500000000001</v>
      </c>
      <c r="P95" s="70">
        <v>0</v>
      </c>
      <c r="Q95" s="70">
        <v>0</v>
      </c>
      <c r="R95" s="70">
        <v>36.020000000000003</v>
      </c>
      <c r="S95" s="70">
        <v>1206.67</v>
      </c>
      <c r="T95" s="70">
        <v>7994.33</v>
      </c>
      <c r="U95" s="70">
        <v>7994.33</v>
      </c>
      <c r="V95" s="70">
        <v>0</v>
      </c>
      <c r="W95" s="68" t="s">
        <v>64</v>
      </c>
      <c r="X95" s="68">
        <v>1</v>
      </c>
      <c r="Y95" s="68">
        <v>0</v>
      </c>
      <c r="Z95" s="68">
        <v>1</v>
      </c>
      <c r="AA95" s="68" t="s">
        <v>63</v>
      </c>
      <c r="AB95" s="68">
        <v>3</v>
      </c>
      <c r="AC95" s="1">
        <v>0</v>
      </c>
      <c r="AD95" s="1">
        <v>44</v>
      </c>
      <c r="AE95" s="68">
        <v>0</v>
      </c>
      <c r="AF95" s="68">
        <v>5</v>
      </c>
      <c r="AG95" s="1">
        <v>5</v>
      </c>
      <c r="AH95" s="68">
        <v>265</v>
      </c>
      <c r="AI95" s="176">
        <v>104.66670000000001</v>
      </c>
      <c r="AJ95" s="1">
        <v>314</v>
      </c>
      <c r="AK95" s="70">
        <v>1604</v>
      </c>
      <c r="AL95" s="70"/>
    </row>
    <row r="96" spans="1:38" customFormat="1" ht="19.95" customHeight="1" x14ac:dyDescent="0.25">
      <c r="A96" s="68">
        <v>30293</v>
      </c>
      <c r="B96" s="68" t="s">
        <v>252</v>
      </c>
      <c r="C96" s="68" t="s">
        <v>168</v>
      </c>
      <c r="D96" s="68" t="s">
        <v>167</v>
      </c>
      <c r="E96" s="68" t="s">
        <v>18</v>
      </c>
      <c r="F96" s="68">
        <v>4</v>
      </c>
      <c r="G96" s="1">
        <v>1284</v>
      </c>
      <c r="H96" s="1">
        <v>204</v>
      </c>
      <c r="I96" s="1">
        <v>11</v>
      </c>
      <c r="J96" s="1">
        <v>1499</v>
      </c>
      <c r="K96" s="1">
        <f t="shared" si="2"/>
        <v>1488</v>
      </c>
      <c r="L96" s="176">
        <v>374.75</v>
      </c>
      <c r="M96" s="176">
        <f t="shared" si="3"/>
        <v>372</v>
      </c>
      <c r="N96" s="70">
        <v>7669</v>
      </c>
      <c r="O96" s="70">
        <v>974.35</v>
      </c>
      <c r="P96" s="70">
        <v>0</v>
      </c>
      <c r="Q96" s="70">
        <v>0</v>
      </c>
      <c r="R96" s="70">
        <v>29.98</v>
      </c>
      <c r="S96" s="70">
        <v>1004.33</v>
      </c>
      <c r="T96" s="70">
        <v>6664.67</v>
      </c>
      <c r="U96" s="70">
        <v>6664.67</v>
      </c>
      <c r="V96" s="70">
        <v>0</v>
      </c>
      <c r="W96" s="68" t="s">
        <v>64</v>
      </c>
      <c r="X96" s="68">
        <v>1</v>
      </c>
      <c r="Y96" s="68">
        <v>0</v>
      </c>
      <c r="Z96" s="68">
        <v>1</v>
      </c>
      <c r="AA96" s="68" t="s">
        <v>63</v>
      </c>
      <c r="AB96" s="68">
        <v>3</v>
      </c>
      <c r="AC96" s="1">
        <v>0</v>
      </c>
      <c r="AD96" s="1">
        <v>31</v>
      </c>
      <c r="AE96" s="68">
        <v>0</v>
      </c>
      <c r="AF96" s="68">
        <v>11</v>
      </c>
      <c r="AG96" s="1">
        <v>11</v>
      </c>
      <c r="AH96" s="68">
        <v>172</v>
      </c>
      <c r="AI96" s="176">
        <v>71.333299999999994</v>
      </c>
      <c r="AJ96" s="1">
        <v>214</v>
      </c>
      <c r="AK96" s="70">
        <v>1109</v>
      </c>
      <c r="AL96" s="70"/>
    </row>
    <row r="97" spans="1:38" customFormat="1" ht="19.95" customHeight="1" x14ac:dyDescent="0.25">
      <c r="A97" s="68">
        <v>30393</v>
      </c>
      <c r="B97" s="68" t="s">
        <v>252</v>
      </c>
      <c r="C97" s="68" t="s">
        <v>168</v>
      </c>
      <c r="D97" s="68" t="s">
        <v>167</v>
      </c>
      <c r="E97" s="68" t="s">
        <v>24</v>
      </c>
      <c r="F97" s="68">
        <v>5</v>
      </c>
      <c r="G97" s="1">
        <v>1296</v>
      </c>
      <c r="H97" s="1">
        <v>39</v>
      </c>
      <c r="I97" s="1">
        <v>0</v>
      </c>
      <c r="J97" s="1">
        <v>1335</v>
      </c>
      <c r="K97" s="1">
        <f t="shared" si="2"/>
        <v>1335</v>
      </c>
      <c r="L97" s="176">
        <v>267</v>
      </c>
      <c r="M97" s="176">
        <f t="shared" si="3"/>
        <v>267</v>
      </c>
      <c r="N97" s="70">
        <v>6838</v>
      </c>
      <c r="O97" s="70">
        <v>867.75</v>
      </c>
      <c r="P97" s="70">
        <v>0</v>
      </c>
      <c r="Q97" s="70">
        <v>0</v>
      </c>
      <c r="R97" s="70">
        <v>0</v>
      </c>
      <c r="S97" s="70">
        <v>867.75</v>
      </c>
      <c r="T97" s="70">
        <v>5970.25</v>
      </c>
      <c r="U97" s="70">
        <v>5970.25</v>
      </c>
      <c r="V97" s="70">
        <v>0</v>
      </c>
      <c r="W97" s="68" t="s">
        <v>64</v>
      </c>
      <c r="X97" s="68">
        <v>1</v>
      </c>
      <c r="Y97" s="68">
        <v>0</v>
      </c>
      <c r="Z97" s="68">
        <v>1</v>
      </c>
      <c r="AA97" s="68" t="s">
        <v>63</v>
      </c>
      <c r="AB97" s="68">
        <v>2</v>
      </c>
      <c r="AC97" s="1">
        <v>0</v>
      </c>
      <c r="AD97" s="1">
        <v>0</v>
      </c>
      <c r="AE97" s="68">
        <v>0</v>
      </c>
      <c r="AF97" s="68">
        <v>0</v>
      </c>
      <c r="AG97" s="1">
        <v>0</v>
      </c>
      <c r="AH97" s="68">
        <v>405</v>
      </c>
      <c r="AI97" s="176">
        <v>202.5</v>
      </c>
      <c r="AJ97" s="1">
        <v>405</v>
      </c>
      <c r="AK97" s="70">
        <v>2073</v>
      </c>
      <c r="AL97" s="70"/>
    </row>
    <row r="98" spans="1:38" customFormat="1" ht="19.95" customHeight="1" x14ac:dyDescent="0.25">
      <c r="A98" s="68">
        <v>30676</v>
      </c>
      <c r="B98" s="68" t="s">
        <v>252</v>
      </c>
      <c r="C98" s="68" t="s">
        <v>168</v>
      </c>
      <c r="D98" s="68" t="s">
        <v>167</v>
      </c>
      <c r="E98" s="68" t="s">
        <v>60</v>
      </c>
      <c r="F98" s="68">
        <v>8</v>
      </c>
      <c r="G98" s="1">
        <v>2700</v>
      </c>
      <c r="H98" s="1">
        <v>638</v>
      </c>
      <c r="I98" s="1">
        <v>101</v>
      </c>
      <c r="J98" s="1">
        <v>3439</v>
      </c>
      <c r="K98" s="1">
        <f t="shared" si="2"/>
        <v>3338</v>
      </c>
      <c r="L98" s="176">
        <v>429.875</v>
      </c>
      <c r="M98" s="176">
        <f t="shared" si="3"/>
        <v>417.3</v>
      </c>
      <c r="N98" s="70">
        <v>17522</v>
      </c>
      <c r="O98" s="70">
        <v>2235.35</v>
      </c>
      <c r="P98" s="70">
        <v>0</v>
      </c>
      <c r="Q98" s="70">
        <v>0</v>
      </c>
      <c r="R98" s="70">
        <v>68.78</v>
      </c>
      <c r="S98" s="70">
        <v>2304.13</v>
      </c>
      <c r="T98" s="70">
        <v>15217.87</v>
      </c>
      <c r="U98" s="70">
        <v>15217.87</v>
      </c>
      <c r="V98" s="70">
        <v>0</v>
      </c>
      <c r="W98" s="68" t="s">
        <v>64</v>
      </c>
      <c r="X98" s="68">
        <v>1</v>
      </c>
      <c r="Y98" s="68">
        <v>0</v>
      </c>
      <c r="Z98" s="68">
        <v>1</v>
      </c>
      <c r="AA98" s="68" t="s">
        <v>63</v>
      </c>
      <c r="AB98" s="68">
        <v>7</v>
      </c>
      <c r="AC98" s="1">
        <v>0</v>
      </c>
      <c r="AD98" s="1">
        <v>132</v>
      </c>
      <c r="AE98" s="68">
        <v>0</v>
      </c>
      <c r="AF98" s="68">
        <v>47</v>
      </c>
      <c r="AG98" s="1">
        <v>47</v>
      </c>
      <c r="AH98" s="68">
        <v>457</v>
      </c>
      <c r="AI98" s="176">
        <v>90.857100000000003</v>
      </c>
      <c r="AJ98" s="1">
        <v>636</v>
      </c>
      <c r="AK98" s="70">
        <v>3248</v>
      </c>
      <c r="AL98" s="70"/>
    </row>
    <row r="99" spans="1:38" customFormat="1" ht="19.95" customHeight="1" x14ac:dyDescent="0.25">
      <c r="A99" s="68">
        <v>30707</v>
      </c>
      <c r="B99" s="68" t="s">
        <v>252</v>
      </c>
      <c r="C99" s="68" t="s">
        <v>168</v>
      </c>
      <c r="D99" s="68" t="s">
        <v>167</v>
      </c>
      <c r="E99" s="68" t="s">
        <v>60</v>
      </c>
      <c r="F99" s="68">
        <v>5</v>
      </c>
      <c r="G99" s="1">
        <v>780</v>
      </c>
      <c r="H99" s="1">
        <v>385</v>
      </c>
      <c r="I99" s="1">
        <v>7</v>
      </c>
      <c r="J99" s="1">
        <v>1172</v>
      </c>
      <c r="K99" s="1">
        <f t="shared" si="2"/>
        <v>1165</v>
      </c>
      <c r="L99" s="176">
        <v>234.4</v>
      </c>
      <c r="M99" s="176">
        <f t="shared" si="3"/>
        <v>233</v>
      </c>
      <c r="N99" s="70">
        <v>6017</v>
      </c>
      <c r="O99" s="70">
        <v>761.8</v>
      </c>
      <c r="P99" s="70">
        <v>0</v>
      </c>
      <c r="Q99" s="70">
        <v>0</v>
      </c>
      <c r="R99" s="70">
        <v>23.44</v>
      </c>
      <c r="S99" s="70">
        <v>785.24</v>
      </c>
      <c r="T99" s="70">
        <v>5231.76</v>
      </c>
      <c r="U99" s="70">
        <v>5231.76</v>
      </c>
      <c r="V99" s="70">
        <v>0</v>
      </c>
      <c r="W99" s="68" t="s">
        <v>64</v>
      </c>
      <c r="X99" s="68">
        <v>1</v>
      </c>
      <c r="Y99" s="68">
        <v>0</v>
      </c>
      <c r="Z99" s="68">
        <v>1</v>
      </c>
      <c r="AA99" s="68" t="s">
        <v>63</v>
      </c>
      <c r="AB99" s="68">
        <v>5</v>
      </c>
      <c r="AC99" s="1">
        <v>0</v>
      </c>
      <c r="AD99" s="1">
        <v>0</v>
      </c>
      <c r="AE99" s="68">
        <v>0</v>
      </c>
      <c r="AF99" s="68">
        <v>7</v>
      </c>
      <c r="AG99" s="1">
        <v>7</v>
      </c>
      <c r="AH99" s="68">
        <v>446</v>
      </c>
      <c r="AI99" s="176">
        <v>90.6</v>
      </c>
      <c r="AJ99" s="1">
        <v>453</v>
      </c>
      <c r="AK99" s="70">
        <v>2321</v>
      </c>
      <c r="AL99" s="70"/>
    </row>
    <row r="100" spans="1:38" customFormat="1" ht="19.95" customHeight="1" x14ac:dyDescent="0.25">
      <c r="A100" s="68">
        <v>33008</v>
      </c>
      <c r="B100" s="68" t="s">
        <v>252</v>
      </c>
      <c r="C100" s="68" t="s">
        <v>168</v>
      </c>
      <c r="D100" s="68" t="s">
        <v>167</v>
      </c>
      <c r="E100" s="68" t="s">
        <v>60</v>
      </c>
      <c r="F100" s="68">
        <v>9</v>
      </c>
      <c r="G100" s="1">
        <v>2916</v>
      </c>
      <c r="H100" s="1">
        <v>2572</v>
      </c>
      <c r="I100" s="1">
        <v>17</v>
      </c>
      <c r="J100" s="1">
        <v>5505</v>
      </c>
      <c r="K100" s="1">
        <f t="shared" si="2"/>
        <v>5488</v>
      </c>
      <c r="L100" s="176">
        <v>611.66669999999999</v>
      </c>
      <c r="M100" s="176">
        <f t="shared" si="3"/>
        <v>609.79999999999995</v>
      </c>
      <c r="N100" s="70">
        <v>28193</v>
      </c>
      <c r="O100" s="70">
        <v>3578.25</v>
      </c>
      <c r="P100" s="70">
        <v>0</v>
      </c>
      <c r="Q100" s="70">
        <v>0</v>
      </c>
      <c r="R100" s="70">
        <v>110.1</v>
      </c>
      <c r="S100" s="70">
        <v>3688.35</v>
      </c>
      <c r="T100" s="70">
        <v>24504.65</v>
      </c>
      <c r="U100" s="70">
        <v>24504.65</v>
      </c>
      <c r="V100" s="70">
        <v>0</v>
      </c>
      <c r="W100" s="68" t="s">
        <v>64</v>
      </c>
      <c r="X100" s="68">
        <v>1</v>
      </c>
      <c r="Y100" s="68">
        <v>0</v>
      </c>
      <c r="Z100" s="68">
        <v>1</v>
      </c>
      <c r="AA100" s="68" t="s">
        <v>63</v>
      </c>
      <c r="AB100" s="68">
        <v>9</v>
      </c>
      <c r="AC100" s="1">
        <v>0</v>
      </c>
      <c r="AD100" s="1">
        <v>113</v>
      </c>
      <c r="AE100" s="68">
        <v>0</v>
      </c>
      <c r="AF100" s="68">
        <v>17</v>
      </c>
      <c r="AG100" s="1">
        <v>17</v>
      </c>
      <c r="AH100" s="68">
        <v>2272</v>
      </c>
      <c r="AI100" s="176">
        <v>266.88889999999998</v>
      </c>
      <c r="AJ100" s="1">
        <v>2402</v>
      </c>
      <c r="AK100" s="70">
        <v>12336</v>
      </c>
      <c r="AL100" s="70"/>
    </row>
    <row r="101" spans="1:38" customFormat="1" ht="19.95" customHeight="1" x14ac:dyDescent="0.25">
      <c r="A101" s="68">
        <v>90311</v>
      </c>
      <c r="B101" s="68" t="s">
        <v>252</v>
      </c>
      <c r="C101" s="68" t="s">
        <v>168</v>
      </c>
      <c r="D101" s="68" t="s">
        <v>167</v>
      </c>
      <c r="E101" s="68" t="s">
        <v>60</v>
      </c>
      <c r="F101" s="68">
        <v>1</v>
      </c>
      <c r="G101" s="1">
        <v>0</v>
      </c>
      <c r="H101" s="1">
        <v>208</v>
      </c>
      <c r="I101" s="1">
        <v>0</v>
      </c>
      <c r="J101" s="1">
        <v>208</v>
      </c>
      <c r="K101" s="1">
        <f t="shared" si="2"/>
        <v>208</v>
      </c>
      <c r="L101" s="176">
        <v>208</v>
      </c>
      <c r="M101" s="176">
        <f t="shared" si="3"/>
        <v>208</v>
      </c>
      <c r="N101" s="70">
        <v>1064</v>
      </c>
      <c r="O101" s="70">
        <v>135.19999999999999</v>
      </c>
      <c r="P101" s="70">
        <v>0</v>
      </c>
      <c r="Q101" s="70">
        <v>0</v>
      </c>
      <c r="R101" s="70">
        <v>-135.19999999999999</v>
      </c>
      <c r="S101" s="70">
        <v>0</v>
      </c>
      <c r="T101" s="70">
        <v>1064</v>
      </c>
      <c r="U101" s="70">
        <v>1064</v>
      </c>
      <c r="V101" s="70">
        <v>0</v>
      </c>
      <c r="W101" s="68" t="s">
        <v>64</v>
      </c>
      <c r="X101" s="68">
        <v>1</v>
      </c>
      <c r="Y101" s="68">
        <v>0</v>
      </c>
      <c r="Z101" s="68">
        <v>1</v>
      </c>
      <c r="AA101" s="68" t="s">
        <v>63</v>
      </c>
      <c r="AB101" s="68">
        <v>1</v>
      </c>
      <c r="AC101" s="1">
        <v>0</v>
      </c>
      <c r="AD101" s="1">
        <v>4</v>
      </c>
      <c r="AE101" s="68">
        <v>0</v>
      </c>
      <c r="AF101" s="68">
        <v>0</v>
      </c>
      <c r="AG101" s="1">
        <v>0</v>
      </c>
      <c r="AH101" s="68">
        <v>204</v>
      </c>
      <c r="AI101" s="176">
        <v>208</v>
      </c>
      <c r="AJ101" s="1">
        <v>208</v>
      </c>
      <c r="AK101" s="70">
        <v>1064</v>
      </c>
      <c r="AL101" s="70"/>
    </row>
    <row r="102" spans="1:38" customFormat="1" ht="19.95" customHeight="1" x14ac:dyDescent="0.25">
      <c r="A102" s="68">
        <v>20310</v>
      </c>
      <c r="B102" s="68" t="s">
        <v>256</v>
      </c>
      <c r="C102" s="68" t="s">
        <v>166</v>
      </c>
      <c r="D102" s="68" t="s">
        <v>165</v>
      </c>
      <c r="E102" s="68" t="s">
        <v>60</v>
      </c>
      <c r="F102" s="68">
        <v>9</v>
      </c>
      <c r="G102" s="1">
        <v>3120</v>
      </c>
      <c r="H102" s="1">
        <v>433</v>
      </c>
      <c r="I102" s="1">
        <v>63</v>
      </c>
      <c r="J102" s="1">
        <v>3616</v>
      </c>
      <c r="K102" s="1">
        <f t="shared" si="2"/>
        <v>3553</v>
      </c>
      <c r="L102" s="176">
        <v>401.77780000000001</v>
      </c>
      <c r="M102" s="176">
        <f t="shared" si="3"/>
        <v>394.8</v>
      </c>
      <c r="N102" s="70">
        <v>18461</v>
      </c>
      <c r="O102" s="70">
        <v>2350.4</v>
      </c>
      <c r="P102" s="70">
        <v>0</v>
      </c>
      <c r="Q102" s="70">
        <v>0</v>
      </c>
      <c r="R102" s="70">
        <v>72.319999999999993</v>
      </c>
      <c r="S102" s="70">
        <v>2422.7199999999998</v>
      </c>
      <c r="T102" s="70">
        <v>16038.28</v>
      </c>
      <c r="U102" s="70">
        <v>16038.28</v>
      </c>
      <c r="V102" s="70">
        <v>0</v>
      </c>
      <c r="W102" s="68" t="s">
        <v>64</v>
      </c>
      <c r="X102" s="68">
        <v>1</v>
      </c>
      <c r="Y102" s="68">
        <v>0</v>
      </c>
      <c r="Z102" s="68">
        <v>1</v>
      </c>
      <c r="AA102" s="68" t="s">
        <v>63</v>
      </c>
      <c r="AB102" s="68">
        <v>8</v>
      </c>
      <c r="AC102" s="1">
        <v>0</v>
      </c>
      <c r="AD102" s="1">
        <v>137</v>
      </c>
      <c r="AE102" s="68">
        <v>0</v>
      </c>
      <c r="AF102" s="68">
        <v>20</v>
      </c>
      <c r="AG102" s="1">
        <v>20</v>
      </c>
      <c r="AH102" s="68">
        <v>971</v>
      </c>
      <c r="AI102" s="176">
        <v>141</v>
      </c>
      <c r="AJ102" s="1">
        <v>1128</v>
      </c>
      <c r="AK102" s="70">
        <v>5747</v>
      </c>
      <c r="AL102" s="70"/>
    </row>
    <row r="103" spans="1:38" customFormat="1" ht="19.95" customHeight="1" x14ac:dyDescent="0.25">
      <c r="A103" s="68">
        <v>20819</v>
      </c>
      <c r="B103" s="68" t="s">
        <v>256</v>
      </c>
      <c r="C103" s="68" t="s">
        <v>166</v>
      </c>
      <c r="D103" s="68" t="s">
        <v>165</v>
      </c>
      <c r="E103" s="68" t="s">
        <v>60</v>
      </c>
      <c r="F103" s="68">
        <v>16</v>
      </c>
      <c r="G103" s="1">
        <v>4920</v>
      </c>
      <c r="H103" s="1">
        <v>930</v>
      </c>
      <c r="I103" s="1">
        <v>33</v>
      </c>
      <c r="J103" s="1">
        <v>5883</v>
      </c>
      <c r="K103" s="1">
        <f t="shared" si="2"/>
        <v>5850</v>
      </c>
      <c r="L103" s="176">
        <v>367.6875</v>
      </c>
      <c r="M103" s="176">
        <f t="shared" si="3"/>
        <v>365.6</v>
      </c>
      <c r="N103" s="70">
        <v>29932</v>
      </c>
      <c r="O103" s="70">
        <v>3823.95</v>
      </c>
      <c r="P103" s="70">
        <v>0</v>
      </c>
      <c r="Q103" s="70">
        <v>0</v>
      </c>
      <c r="R103" s="70">
        <v>0</v>
      </c>
      <c r="S103" s="70">
        <v>3823.95</v>
      </c>
      <c r="T103" s="70">
        <v>26108.05</v>
      </c>
      <c r="U103" s="70">
        <v>26108.05</v>
      </c>
      <c r="V103" s="70">
        <v>0</v>
      </c>
      <c r="W103" s="68" t="s">
        <v>64</v>
      </c>
      <c r="X103" s="68">
        <v>1</v>
      </c>
      <c r="Y103" s="68">
        <v>0</v>
      </c>
      <c r="Z103" s="68">
        <v>1</v>
      </c>
      <c r="AA103" s="68" t="s">
        <v>63</v>
      </c>
      <c r="AB103" s="68">
        <v>12</v>
      </c>
      <c r="AC103" s="1">
        <v>0</v>
      </c>
      <c r="AD103" s="1">
        <v>141</v>
      </c>
      <c r="AE103" s="68">
        <v>0</v>
      </c>
      <c r="AF103" s="68">
        <v>33</v>
      </c>
      <c r="AG103" s="1">
        <v>33</v>
      </c>
      <c r="AH103" s="68">
        <v>824</v>
      </c>
      <c r="AI103" s="176">
        <v>83.166700000000006</v>
      </c>
      <c r="AJ103" s="1">
        <v>998</v>
      </c>
      <c r="AK103" s="70">
        <v>5092</v>
      </c>
      <c r="AL103" s="70"/>
    </row>
    <row r="104" spans="1:38" customFormat="1" ht="19.95" customHeight="1" x14ac:dyDescent="0.25">
      <c r="A104" s="68">
        <v>90257</v>
      </c>
      <c r="B104" s="68" t="s">
        <v>256</v>
      </c>
      <c r="C104" s="68" t="s">
        <v>166</v>
      </c>
      <c r="D104" s="68" t="s">
        <v>165</v>
      </c>
      <c r="E104" s="68" t="s">
        <v>60</v>
      </c>
      <c r="F104" s="68">
        <v>1</v>
      </c>
      <c r="G104" s="1">
        <v>492</v>
      </c>
      <c r="H104" s="1">
        <v>153</v>
      </c>
      <c r="I104" s="1">
        <v>10</v>
      </c>
      <c r="J104" s="1">
        <v>655</v>
      </c>
      <c r="K104" s="1">
        <f t="shared" si="2"/>
        <v>645</v>
      </c>
      <c r="L104" s="176">
        <v>655</v>
      </c>
      <c r="M104" s="176">
        <f t="shared" si="3"/>
        <v>645</v>
      </c>
      <c r="N104" s="70">
        <v>3326</v>
      </c>
      <c r="O104" s="70">
        <v>425.75</v>
      </c>
      <c r="P104" s="70">
        <v>0</v>
      </c>
      <c r="Q104" s="70">
        <v>0</v>
      </c>
      <c r="R104" s="70">
        <v>-425.75</v>
      </c>
      <c r="S104" s="70">
        <v>0</v>
      </c>
      <c r="T104" s="70">
        <v>3326</v>
      </c>
      <c r="U104" s="70">
        <v>1284</v>
      </c>
      <c r="V104" s="70">
        <v>2042</v>
      </c>
      <c r="W104" s="68" t="s">
        <v>63</v>
      </c>
      <c r="X104" s="68">
        <v>1</v>
      </c>
      <c r="Y104" s="68">
        <v>0</v>
      </c>
      <c r="Z104" s="68">
        <v>1</v>
      </c>
      <c r="AA104" s="68" t="s">
        <v>63</v>
      </c>
      <c r="AB104" s="68">
        <v>1</v>
      </c>
      <c r="AC104" s="1">
        <v>0</v>
      </c>
      <c r="AD104" s="1">
        <v>18</v>
      </c>
      <c r="AE104" s="68">
        <v>0</v>
      </c>
      <c r="AF104" s="68">
        <v>10</v>
      </c>
      <c r="AG104" s="1">
        <v>10</v>
      </c>
      <c r="AH104" s="68">
        <v>224</v>
      </c>
      <c r="AI104" s="176">
        <v>252</v>
      </c>
      <c r="AJ104" s="1">
        <v>252</v>
      </c>
      <c r="AK104" s="70">
        <v>1284</v>
      </c>
      <c r="AL104" s="70"/>
    </row>
    <row r="105" spans="1:38" customFormat="1" ht="19.95" customHeight="1" x14ac:dyDescent="0.25">
      <c r="A105" s="68">
        <v>40149</v>
      </c>
      <c r="B105" s="68" t="s">
        <v>257</v>
      </c>
      <c r="C105" s="68" t="s">
        <v>164</v>
      </c>
      <c r="D105" s="68" t="s">
        <v>163</v>
      </c>
      <c r="E105" s="68" t="s">
        <v>24</v>
      </c>
      <c r="F105" s="68">
        <v>3</v>
      </c>
      <c r="G105" s="1">
        <v>0</v>
      </c>
      <c r="H105" s="1">
        <v>64</v>
      </c>
      <c r="I105" s="1">
        <v>26</v>
      </c>
      <c r="J105" s="1">
        <v>90</v>
      </c>
      <c r="K105" s="1">
        <f t="shared" si="2"/>
        <v>64</v>
      </c>
      <c r="L105" s="176">
        <v>30</v>
      </c>
      <c r="M105" s="176">
        <f t="shared" si="3"/>
        <v>21.3</v>
      </c>
      <c r="N105" s="70">
        <v>455</v>
      </c>
      <c r="O105" s="70">
        <v>58.5</v>
      </c>
      <c r="P105" s="70">
        <v>0</v>
      </c>
      <c r="Q105" s="70">
        <v>0</v>
      </c>
      <c r="R105" s="70">
        <v>0</v>
      </c>
      <c r="S105" s="70">
        <v>58.5</v>
      </c>
      <c r="T105" s="70">
        <v>396.5</v>
      </c>
      <c r="U105" s="70">
        <v>396.5</v>
      </c>
      <c r="V105" s="70">
        <v>0</v>
      </c>
      <c r="W105" s="68" t="s">
        <v>64</v>
      </c>
      <c r="X105" s="68">
        <v>1</v>
      </c>
      <c r="Y105" s="68">
        <v>0</v>
      </c>
      <c r="Z105" s="68">
        <v>1</v>
      </c>
      <c r="AA105" s="68" t="s">
        <v>63</v>
      </c>
      <c r="AB105" s="68">
        <v>2</v>
      </c>
      <c r="AC105" s="1">
        <v>0</v>
      </c>
      <c r="AD105" s="1">
        <v>6</v>
      </c>
      <c r="AE105" s="68">
        <v>0</v>
      </c>
      <c r="AF105" s="68">
        <v>26</v>
      </c>
      <c r="AG105" s="1">
        <v>26</v>
      </c>
      <c r="AH105" s="68">
        <v>12</v>
      </c>
      <c r="AI105" s="176">
        <v>22</v>
      </c>
      <c r="AJ105" s="1">
        <v>44</v>
      </c>
      <c r="AK105" s="70">
        <v>221</v>
      </c>
      <c r="AL105" s="70"/>
    </row>
    <row r="106" spans="1:38" customFormat="1" ht="19.95" customHeight="1" x14ac:dyDescent="0.25">
      <c r="A106" s="68">
        <v>40214</v>
      </c>
      <c r="B106" s="68" t="s">
        <v>257</v>
      </c>
      <c r="C106" s="68" t="s">
        <v>164</v>
      </c>
      <c r="D106" s="68" t="s">
        <v>163</v>
      </c>
      <c r="E106" s="68" t="s">
        <v>18</v>
      </c>
      <c r="F106" s="68">
        <v>3</v>
      </c>
      <c r="G106" s="1">
        <v>828</v>
      </c>
      <c r="H106" s="1">
        <v>222</v>
      </c>
      <c r="I106" s="1">
        <v>0</v>
      </c>
      <c r="J106" s="1">
        <v>1050</v>
      </c>
      <c r="K106" s="1">
        <f t="shared" si="2"/>
        <v>1050</v>
      </c>
      <c r="L106" s="176">
        <v>350</v>
      </c>
      <c r="M106" s="176">
        <f t="shared" si="3"/>
        <v>350</v>
      </c>
      <c r="N106" s="70">
        <v>5392</v>
      </c>
      <c r="O106" s="70">
        <v>682.5</v>
      </c>
      <c r="P106" s="70">
        <v>0</v>
      </c>
      <c r="Q106" s="70">
        <v>0</v>
      </c>
      <c r="R106" s="70">
        <v>21</v>
      </c>
      <c r="S106" s="70">
        <v>703.5</v>
      </c>
      <c r="T106" s="70">
        <v>4688.5</v>
      </c>
      <c r="U106" s="70">
        <v>4688.5</v>
      </c>
      <c r="V106" s="70">
        <v>0</v>
      </c>
      <c r="W106" s="68" t="s">
        <v>64</v>
      </c>
      <c r="X106" s="68">
        <v>1</v>
      </c>
      <c r="Y106" s="68">
        <v>0</v>
      </c>
      <c r="Z106" s="68">
        <v>1</v>
      </c>
      <c r="AA106" s="68" t="s">
        <v>63</v>
      </c>
      <c r="AB106" s="68">
        <v>2</v>
      </c>
      <c r="AC106" s="1">
        <v>0</v>
      </c>
      <c r="AD106" s="1">
        <v>0</v>
      </c>
      <c r="AE106" s="68">
        <v>0</v>
      </c>
      <c r="AF106" s="68">
        <v>0</v>
      </c>
      <c r="AG106" s="1">
        <v>0</v>
      </c>
      <c r="AH106" s="68">
        <v>100</v>
      </c>
      <c r="AI106" s="176">
        <v>50</v>
      </c>
      <c r="AJ106" s="1">
        <v>100</v>
      </c>
      <c r="AK106" s="70">
        <v>515</v>
      </c>
      <c r="AL106" s="70"/>
    </row>
    <row r="107" spans="1:38" customFormat="1" ht="19.95" customHeight="1" x14ac:dyDescent="0.25">
      <c r="A107" s="68">
        <v>40215</v>
      </c>
      <c r="B107" s="68" t="s">
        <v>257</v>
      </c>
      <c r="C107" s="68" t="s">
        <v>164</v>
      </c>
      <c r="D107" s="68" t="s">
        <v>163</v>
      </c>
      <c r="E107" s="68" t="s">
        <v>18</v>
      </c>
      <c r="F107" s="68">
        <v>0</v>
      </c>
      <c r="G107" s="1">
        <v>0</v>
      </c>
      <c r="H107" s="1">
        <v>0</v>
      </c>
      <c r="I107" s="1">
        <v>0</v>
      </c>
      <c r="J107" s="1">
        <v>0</v>
      </c>
      <c r="K107" s="1">
        <f t="shared" si="2"/>
        <v>0</v>
      </c>
      <c r="L107" s="176">
        <v>0</v>
      </c>
      <c r="M107" s="176" t="e">
        <f t="shared" si="3"/>
        <v>#DIV/0!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68" t="s">
        <v>64</v>
      </c>
      <c r="X107" s="68">
        <v>0</v>
      </c>
      <c r="Y107" s="68">
        <v>1</v>
      </c>
      <c r="Z107" s="68">
        <v>1</v>
      </c>
      <c r="AA107" s="68" t="s">
        <v>63</v>
      </c>
      <c r="AB107" s="68">
        <v>0</v>
      </c>
      <c r="AC107" s="1">
        <v>0</v>
      </c>
      <c r="AD107" s="1">
        <v>0</v>
      </c>
      <c r="AE107" s="68">
        <v>0</v>
      </c>
      <c r="AF107" s="68">
        <v>0</v>
      </c>
      <c r="AG107" s="1">
        <v>0</v>
      </c>
      <c r="AH107" s="68">
        <v>0</v>
      </c>
      <c r="AI107" s="176">
        <v>0</v>
      </c>
      <c r="AJ107" s="1">
        <v>0</v>
      </c>
      <c r="AK107" s="70">
        <v>0</v>
      </c>
      <c r="AL107" s="70"/>
    </row>
    <row r="108" spans="1:38" customFormat="1" ht="19.95" customHeight="1" x14ac:dyDescent="0.25">
      <c r="A108" s="68">
        <v>40262</v>
      </c>
      <c r="B108" s="68" t="s">
        <v>257</v>
      </c>
      <c r="C108" s="68" t="s">
        <v>164</v>
      </c>
      <c r="D108" s="68" t="s">
        <v>163</v>
      </c>
      <c r="E108" s="68" t="s">
        <v>18</v>
      </c>
      <c r="F108" s="68">
        <v>3</v>
      </c>
      <c r="G108" s="1">
        <v>588</v>
      </c>
      <c r="H108" s="1">
        <v>232</v>
      </c>
      <c r="I108" s="1">
        <v>0</v>
      </c>
      <c r="J108" s="1">
        <v>820</v>
      </c>
      <c r="K108" s="1">
        <f t="shared" si="2"/>
        <v>820</v>
      </c>
      <c r="L108" s="176">
        <v>273.33330000000001</v>
      </c>
      <c r="M108" s="176">
        <f t="shared" si="3"/>
        <v>273.3</v>
      </c>
      <c r="N108" s="70">
        <v>4220</v>
      </c>
      <c r="O108" s="70">
        <v>533</v>
      </c>
      <c r="P108" s="70">
        <v>0</v>
      </c>
      <c r="Q108" s="70">
        <v>0</v>
      </c>
      <c r="R108" s="70">
        <v>16.399999999999999</v>
      </c>
      <c r="S108" s="70">
        <v>549.4</v>
      </c>
      <c r="T108" s="70">
        <v>3670.6</v>
      </c>
      <c r="U108" s="70">
        <v>3670.6</v>
      </c>
      <c r="V108" s="70">
        <v>0</v>
      </c>
      <c r="W108" s="68" t="s">
        <v>64</v>
      </c>
      <c r="X108" s="68">
        <v>1</v>
      </c>
      <c r="Y108" s="68">
        <v>0</v>
      </c>
      <c r="Z108" s="68">
        <v>1</v>
      </c>
      <c r="AA108" s="68" t="s">
        <v>63</v>
      </c>
      <c r="AB108" s="68">
        <v>3</v>
      </c>
      <c r="AC108" s="1">
        <v>0</v>
      </c>
      <c r="AD108" s="1">
        <v>4</v>
      </c>
      <c r="AE108" s="68">
        <v>0</v>
      </c>
      <c r="AF108" s="68">
        <v>0</v>
      </c>
      <c r="AG108" s="1">
        <v>0</v>
      </c>
      <c r="AH108" s="68">
        <v>307</v>
      </c>
      <c r="AI108" s="176">
        <v>103.66670000000001</v>
      </c>
      <c r="AJ108" s="1">
        <v>311</v>
      </c>
      <c r="AK108" s="70">
        <v>1601</v>
      </c>
      <c r="AL108" s="70"/>
    </row>
    <row r="109" spans="1:38" customFormat="1" ht="19.95" customHeight="1" x14ac:dyDescent="0.25">
      <c r="A109" s="68">
        <v>40290</v>
      </c>
      <c r="B109" s="68" t="s">
        <v>257</v>
      </c>
      <c r="C109" s="68" t="s">
        <v>164</v>
      </c>
      <c r="D109" s="68" t="s">
        <v>163</v>
      </c>
      <c r="E109" s="68" t="s">
        <v>18</v>
      </c>
      <c r="F109" s="68">
        <v>6</v>
      </c>
      <c r="G109" s="1">
        <v>1152</v>
      </c>
      <c r="H109" s="1">
        <v>107</v>
      </c>
      <c r="I109" s="1">
        <v>30</v>
      </c>
      <c r="J109" s="1">
        <v>1289</v>
      </c>
      <c r="K109" s="1">
        <f t="shared" si="2"/>
        <v>1259</v>
      </c>
      <c r="L109" s="176">
        <v>214.83330000000001</v>
      </c>
      <c r="M109" s="176">
        <f t="shared" si="3"/>
        <v>209.8</v>
      </c>
      <c r="N109" s="70">
        <v>6576</v>
      </c>
      <c r="O109" s="70">
        <v>837.85</v>
      </c>
      <c r="P109" s="70">
        <v>0</v>
      </c>
      <c r="Q109" s="70">
        <v>0</v>
      </c>
      <c r="R109" s="70">
        <v>25.78</v>
      </c>
      <c r="S109" s="70">
        <v>863.63</v>
      </c>
      <c r="T109" s="70">
        <v>5712.37</v>
      </c>
      <c r="U109" s="70">
        <v>5712.37</v>
      </c>
      <c r="V109" s="70">
        <v>0</v>
      </c>
      <c r="W109" s="68" t="s">
        <v>64</v>
      </c>
      <c r="X109" s="68">
        <v>1</v>
      </c>
      <c r="Y109" s="68">
        <v>0</v>
      </c>
      <c r="Z109" s="68">
        <v>1</v>
      </c>
      <c r="AA109" s="68" t="s">
        <v>63</v>
      </c>
      <c r="AB109" s="68">
        <v>6</v>
      </c>
      <c r="AC109" s="1">
        <v>0</v>
      </c>
      <c r="AD109" s="1">
        <v>5</v>
      </c>
      <c r="AE109" s="68">
        <v>0</v>
      </c>
      <c r="AF109" s="68">
        <v>30</v>
      </c>
      <c r="AG109" s="1">
        <v>30</v>
      </c>
      <c r="AH109" s="68">
        <v>786</v>
      </c>
      <c r="AI109" s="176">
        <v>136.83330000000001</v>
      </c>
      <c r="AJ109" s="1">
        <v>821</v>
      </c>
      <c r="AK109" s="70">
        <v>4211</v>
      </c>
      <c r="AL109" s="70"/>
    </row>
    <row r="110" spans="1:38" customFormat="1" ht="19.95" customHeight="1" x14ac:dyDescent="0.25">
      <c r="A110" s="68">
        <v>40723</v>
      </c>
      <c r="B110" s="68" t="s">
        <v>257</v>
      </c>
      <c r="C110" s="68" t="s">
        <v>164</v>
      </c>
      <c r="D110" s="68" t="s">
        <v>163</v>
      </c>
      <c r="E110" s="68" t="s">
        <v>20</v>
      </c>
      <c r="F110" s="68">
        <v>11</v>
      </c>
      <c r="G110" s="1">
        <v>2172</v>
      </c>
      <c r="H110" s="1">
        <v>751</v>
      </c>
      <c r="I110" s="1">
        <v>31</v>
      </c>
      <c r="J110" s="1">
        <v>2954</v>
      </c>
      <c r="K110" s="1">
        <f t="shared" si="2"/>
        <v>2923</v>
      </c>
      <c r="L110" s="176">
        <v>268.5455</v>
      </c>
      <c r="M110" s="176">
        <f t="shared" si="3"/>
        <v>265.7</v>
      </c>
      <c r="N110" s="70">
        <v>15074</v>
      </c>
      <c r="O110" s="70">
        <v>1920.1</v>
      </c>
      <c r="P110" s="70">
        <v>0</v>
      </c>
      <c r="Q110" s="70">
        <v>0</v>
      </c>
      <c r="R110" s="70">
        <v>0</v>
      </c>
      <c r="S110" s="70">
        <v>1920.1</v>
      </c>
      <c r="T110" s="70">
        <v>13153.9</v>
      </c>
      <c r="U110" s="70">
        <v>13153.9</v>
      </c>
      <c r="V110" s="70">
        <v>0</v>
      </c>
      <c r="W110" s="68" t="s">
        <v>64</v>
      </c>
      <c r="X110" s="68">
        <v>1</v>
      </c>
      <c r="Y110" s="68">
        <v>0</v>
      </c>
      <c r="Z110" s="68">
        <v>1</v>
      </c>
      <c r="AA110" s="68" t="s">
        <v>63</v>
      </c>
      <c r="AB110" s="68">
        <v>9</v>
      </c>
      <c r="AC110" s="1">
        <v>0</v>
      </c>
      <c r="AD110" s="1">
        <v>222</v>
      </c>
      <c r="AE110" s="68">
        <v>0</v>
      </c>
      <c r="AF110" s="68">
        <v>31</v>
      </c>
      <c r="AG110" s="1">
        <v>31</v>
      </c>
      <c r="AH110" s="68">
        <v>797</v>
      </c>
      <c r="AI110" s="176">
        <v>116.66670000000001</v>
      </c>
      <c r="AJ110" s="1">
        <v>1050</v>
      </c>
      <c r="AK110" s="70">
        <v>5369</v>
      </c>
      <c r="AL110" s="70"/>
    </row>
    <row r="111" spans="1:38" customFormat="1" ht="19.95" customHeight="1" x14ac:dyDescent="0.25">
      <c r="A111" s="68">
        <v>40732</v>
      </c>
      <c r="B111" s="68" t="s">
        <v>257</v>
      </c>
      <c r="C111" s="68" t="s">
        <v>164</v>
      </c>
      <c r="D111" s="68" t="s">
        <v>163</v>
      </c>
      <c r="E111" s="68" t="s">
        <v>20</v>
      </c>
      <c r="F111" s="68">
        <v>6</v>
      </c>
      <c r="G111" s="1">
        <v>792</v>
      </c>
      <c r="H111" s="1">
        <v>311</v>
      </c>
      <c r="I111" s="1">
        <v>7</v>
      </c>
      <c r="J111" s="1">
        <v>1110</v>
      </c>
      <c r="K111" s="1">
        <f t="shared" si="2"/>
        <v>1103</v>
      </c>
      <c r="L111" s="176">
        <v>185</v>
      </c>
      <c r="M111" s="176">
        <f t="shared" si="3"/>
        <v>183.8</v>
      </c>
      <c r="N111" s="70">
        <v>5673</v>
      </c>
      <c r="O111" s="70">
        <v>721.5</v>
      </c>
      <c r="P111" s="70">
        <v>0</v>
      </c>
      <c r="Q111" s="70">
        <v>0</v>
      </c>
      <c r="R111" s="70">
        <v>0</v>
      </c>
      <c r="S111" s="70">
        <v>721.5</v>
      </c>
      <c r="T111" s="70">
        <v>4951.5</v>
      </c>
      <c r="U111" s="70">
        <v>4951.5</v>
      </c>
      <c r="V111" s="70">
        <v>0</v>
      </c>
      <c r="W111" s="68" t="s">
        <v>64</v>
      </c>
      <c r="X111" s="68">
        <v>1</v>
      </c>
      <c r="Y111" s="68">
        <v>0</v>
      </c>
      <c r="Z111" s="68">
        <v>1</v>
      </c>
      <c r="AA111" s="68" t="s">
        <v>63</v>
      </c>
      <c r="AB111" s="68">
        <v>4</v>
      </c>
      <c r="AC111" s="1">
        <v>0</v>
      </c>
      <c r="AD111" s="1">
        <v>58</v>
      </c>
      <c r="AE111" s="68">
        <v>0</v>
      </c>
      <c r="AF111" s="68">
        <v>7</v>
      </c>
      <c r="AG111" s="1">
        <v>7</v>
      </c>
      <c r="AH111" s="68">
        <v>449</v>
      </c>
      <c r="AI111" s="176">
        <v>128.5</v>
      </c>
      <c r="AJ111" s="1">
        <v>514</v>
      </c>
      <c r="AK111" s="70">
        <v>2605</v>
      </c>
      <c r="AL111" s="70"/>
    </row>
    <row r="112" spans="1:38" customFormat="1" ht="19.95" customHeight="1" x14ac:dyDescent="0.25">
      <c r="A112" s="68">
        <v>40733</v>
      </c>
      <c r="B112" s="68" t="s">
        <v>257</v>
      </c>
      <c r="C112" s="68" t="s">
        <v>164</v>
      </c>
      <c r="D112" s="68" t="s">
        <v>163</v>
      </c>
      <c r="E112" s="68" t="s">
        <v>20</v>
      </c>
      <c r="F112" s="68">
        <v>7</v>
      </c>
      <c r="G112" s="1">
        <v>972</v>
      </c>
      <c r="H112" s="1">
        <v>550</v>
      </c>
      <c r="I112" s="1">
        <v>23</v>
      </c>
      <c r="J112" s="1">
        <v>1545</v>
      </c>
      <c r="K112" s="1">
        <f t="shared" si="2"/>
        <v>1522</v>
      </c>
      <c r="L112" s="176">
        <v>220.71430000000001</v>
      </c>
      <c r="M112" s="176">
        <f t="shared" si="3"/>
        <v>217.4</v>
      </c>
      <c r="N112" s="70">
        <v>7905</v>
      </c>
      <c r="O112" s="70">
        <v>1004.25</v>
      </c>
      <c r="P112" s="70">
        <v>0</v>
      </c>
      <c r="Q112" s="70">
        <v>0</v>
      </c>
      <c r="R112" s="70">
        <v>30.9</v>
      </c>
      <c r="S112" s="70">
        <v>1035.1500000000001</v>
      </c>
      <c r="T112" s="70">
        <v>6869.85</v>
      </c>
      <c r="U112" s="70">
        <v>6869.85</v>
      </c>
      <c r="V112" s="70">
        <v>0</v>
      </c>
      <c r="W112" s="68" t="s">
        <v>64</v>
      </c>
      <c r="X112" s="68">
        <v>1</v>
      </c>
      <c r="Y112" s="68">
        <v>0</v>
      </c>
      <c r="Z112" s="68">
        <v>1</v>
      </c>
      <c r="AA112" s="68" t="s">
        <v>63</v>
      </c>
      <c r="AB112" s="68">
        <v>4</v>
      </c>
      <c r="AC112" s="1">
        <v>0</v>
      </c>
      <c r="AD112" s="1">
        <v>14</v>
      </c>
      <c r="AE112" s="68">
        <v>0</v>
      </c>
      <c r="AF112" s="68">
        <v>3</v>
      </c>
      <c r="AG112" s="1">
        <v>3</v>
      </c>
      <c r="AH112" s="68">
        <v>335</v>
      </c>
      <c r="AI112" s="176">
        <v>88</v>
      </c>
      <c r="AJ112" s="1">
        <v>352</v>
      </c>
      <c r="AK112" s="70">
        <v>1803</v>
      </c>
      <c r="AL112" s="70"/>
    </row>
    <row r="113" spans="1:38" customFormat="1" ht="19.95" customHeight="1" x14ac:dyDescent="0.25">
      <c r="A113" s="68">
        <v>40742</v>
      </c>
      <c r="B113" s="68" t="s">
        <v>257</v>
      </c>
      <c r="C113" s="68" t="s">
        <v>164</v>
      </c>
      <c r="D113" s="68" t="s">
        <v>163</v>
      </c>
      <c r="E113" s="68" t="s">
        <v>18</v>
      </c>
      <c r="F113" s="68">
        <v>7</v>
      </c>
      <c r="G113" s="1">
        <v>1896</v>
      </c>
      <c r="H113" s="1">
        <v>680</v>
      </c>
      <c r="I113" s="1">
        <v>123</v>
      </c>
      <c r="J113" s="1">
        <v>2699</v>
      </c>
      <c r="K113" s="1">
        <f t="shared" si="2"/>
        <v>2576</v>
      </c>
      <c r="L113" s="176">
        <v>385.57139999999998</v>
      </c>
      <c r="M113" s="176">
        <f t="shared" si="3"/>
        <v>368</v>
      </c>
      <c r="N113" s="70">
        <v>13727</v>
      </c>
      <c r="O113" s="70">
        <v>1754.35</v>
      </c>
      <c r="P113" s="70">
        <v>0</v>
      </c>
      <c r="Q113" s="70">
        <v>0</v>
      </c>
      <c r="R113" s="70">
        <v>0</v>
      </c>
      <c r="S113" s="70">
        <v>1754.35</v>
      </c>
      <c r="T113" s="70">
        <v>11972.65</v>
      </c>
      <c r="U113" s="70">
        <v>11972.65</v>
      </c>
      <c r="V113" s="70">
        <v>0</v>
      </c>
      <c r="W113" s="68" t="s">
        <v>64</v>
      </c>
      <c r="X113" s="68">
        <v>1</v>
      </c>
      <c r="Y113" s="68">
        <v>0</v>
      </c>
      <c r="Z113" s="68">
        <v>1</v>
      </c>
      <c r="AA113" s="68" t="s">
        <v>63</v>
      </c>
      <c r="AB113" s="68">
        <v>7</v>
      </c>
      <c r="AC113" s="1">
        <v>0</v>
      </c>
      <c r="AD113" s="1">
        <v>58</v>
      </c>
      <c r="AE113" s="68">
        <v>0</v>
      </c>
      <c r="AF113" s="68">
        <v>49</v>
      </c>
      <c r="AG113" s="1">
        <v>49</v>
      </c>
      <c r="AH113" s="68">
        <v>991</v>
      </c>
      <c r="AI113" s="176">
        <v>156.8571</v>
      </c>
      <c r="AJ113" s="1">
        <v>1098</v>
      </c>
      <c r="AK113" s="70">
        <v>5604</v>
      </c>
      <c r="AL113" s="70"/>
    </row>
    <row r="114" spans="1:38" customFormat="1" ht="19.95" customHeight="1" x14ac:dyDescent="0.25">
      <c r="A114" s="68">
        <v>40943</v>
      </c>
      <c r="B114" s="68" t="s">
        <v>257</v>
      </c>
      <c r="C114" s="68" t="s">
        <v>164</v>
      </c>
      <c r="D114" s="68" t="s">
        <v>163</v>
      </c>
      <c r="E114" s="68" t="s">
        <v>60</v>
      </c>
      <c r="F114" s="68">
        <v>11</v>
      </c>
      <c r="G114" s="1">
        <v>2904</v>
      </c>
      <c r="H114" s="1">
        <v>542</v>
      </c>
      <c r="I114" s="1">
        <v>61</v>
      </c>
      <c r="J114" s="1">
        <v>3507</v>
      </c>
      <c r="K114" s="1">
        <f t="shared" si="2"/>
        <v>3446</v>
      </c>
      <c r="L114" s="176">
        <v>318.81819999999999</v>
      </c>
      <c r="M114" s="176">
        <f t="shared" si="3"/>
        <v>313.3</v>
      </c>
      <c r="N114" s="70">
        <v>17995</v>
      </c>
      <c r="O114" s="70">
        <v>2279.5500000000002</v>
      </c>
      <c r="P114" s="70">
        <v>0</v>
      </c>
      <c r="Q114" s="70">
        <v>0</v>
      </c>
      <c r="R114" s="70">
        <v>70.14</v>
      </c>
      <c r="S114" s="70">
        <v>2349.69</v>
      </c>
      <c r="T114" s="70">
        <v>15645.31</v>
      </c>
      <c r="U114" s="70">
        <v>15645.31</v>
      </c>
      <c r="V114" s="70">
        <v>0</v>
      </c>
      <c r="W114" s="68" t="s">
        <v>64</v>
      </c>
      <c r="X114" s="68">
        <v>1</v>
      </c>
      <c r="Y114" s="68">
        <v>0</v>
      </c>
      <c r="Z114" s="68">
        <v>1</v>
      </c>
      <c r="AA114" s="68" t="s">
        <v>63</v>
      </c>
      <c r="AB114" s="68">
        <v>10</v>
      </c>
      <c r="AC114" s="1">
        <v>0</v>
      </c>
      <c r="AD114" s="1">
        <v>129</v>
      </c>
      <c r="AE114" s="68">
        <v>0</v>
      </c>
      <c r="AF114" s="68">
        <v>38</v>
      </c>
      <c r="AG114" s="1">
        <v>38</v>
      </c>
      <c r="AH114" s="68">
        <v>1265</v>
      </c>
      <c r="AI114" s="176">
        <v>143.19999999999999</v>
      </c>
      <c r="AJ114" s="1">
        <v>1432</v>
      </c>
      <c r="AK114" s="70">
        <v>7335</v>
      </c>
      <c r="AL114" s="70"/>
    </row>
    <row r="115" spans="1:38" customFormat="1" ht="19.95" customHeight="1" x14ac:dyDescent="0.25">
      <c r="A115" s="68">
        <v>41116</v>
      </c>
      <c r="B115" s="68" t="s">
        <v>257</v>
      </c>
      <c r="C115" s="68" t="s">
        <v>164</v>
      </c>
      <c r="D115" s="68" t="s">
        <v>163</v>
      </c>
      <c r="E115" s="68" t="s">
        <v>20</v>
      </c>
      <c r="F115" s="68">
        <v>11</v>
      </c>
      <c r="G115" s="1">
        <v>2760</v>
      </c>
      <c r="H115" s="1">
        <v>320</v>
      </c>
      <c r="I115" s="1">
        <v>46</v>
      </c>
      <c r="J115" s="1">
        <v>3126</v>
      </c>
      <c r="K115" s="1">
        <f t="shared" si="2"/>
        <v>3080</v>
      </c>
      <c r="L115" s="176">
        <v>284.18180000000001</v>
      </c>
      <c r="M115" s="176">
        <f t="shared" si="3"/>
        <v>280</v>
      </c>
      <c r="N115" s="70">
        <v>15966</v>
      </c>
      <c r="O115" s="70">
        <v>2031.9</v>
      </c>
      <c r="P115" s="70">
        <v>0</v>
      </c>
      <c r="Q115" s="70">
        <v>0</v>
      </c>
      <c r="R115" s="70">
        <v>62.52</v>
      </c>
      <c r="S115" s="70">
        <v>2094.42</v>
      </c>
      <c r="T115" s="70">
        <v>13871.58</v>
      </c>
      <c r="U115" s="70">
        <v>13871.58</v>
      </c>
      <c r="V115" s="70">
        <v>0</v>
      </c>
      <c r="W115" s="68" t="s">
        <v>64</v>
      </c>
      <c r="X115" s="68">
        <v>1</v>
      </c>
      <c r="Y115" s="68">
        <v>0</v>
      </c>
      <c r="Z115" s="68">
        <v>1</v>
      </c>
      <c r="AA115" s="68" t="s">
        <v>63</v>
      </c>
      <c r="AB115" s="68">
        <v>8</v>
      </c>
      <c r="AC115" s="1">
        <v>0</v>
      </c>
      <c r="AD115" s="1">
        <v>152</v>
      </c>
      <c r="AE115" s="68">
        <v>0</v>
      </c>
      <c r="AF115" s="68">
        <v>46</v>
      </c>
      <c r="AG115" s="1">
        <v>46</v>
      </c>
      <c r="AH115" s="68">
        <v>626</v>
      </c>
      <c r="AI115" s="176">
        <v>103</v>
      </c>
      <c r="AJ115" s="1">
        <v>824</v>
      </c>
      <c r="AK115" s="70">
        <v>4209</v>
      </c>
      <c r="AL115" s="70"/>
    </row>
    <row r="116" spans="1:38" customFormat="1" ht="19.95" customHeight="1" x14ac:dyDescent="0.25">
      <c r="A116" s="68">
        <v>41204</v>
      </c>
      <c r="B116" s="68" t="s">
        <v>257</v>
      </c>
      <c r="C116" s="68" t="s">
        <v>164</v>
      </c>
      <c r="D116" s="68" t="s">
        <v>163</v>
      </c>
      <c r="E116" s="68" t="s">
        <v>19</v>
      </c>
      <c r="F116" s="68">
        <v>4</v>
      </c>
      <c r="G116" s="1">
        <v>1416</v>
      </c>
      <c r="H116" s="1">
        <v>1036</v>
      </c>
      <c r="I116" s="1">
        <v>24</v>
      </c>
      <c r="J116" s="1">
        <v>2476</v>
      </c>
      <c r="K116" s="1">
        <f t="shared" si="2"/>
        <v>2452</v>
      </c>
      <c r="L116" s="176">
        <v>619</v>
      </c>
      <c r="M116" s="176">
        <f t="shared" si="3"/>
        <v>613</v>
      </c>
      <c r="N116" s="70">
        <v>12677</v>
      </c>
      <c r="O116" s="70">
        <v>1609.4</v>
      </c>
      <c r="P116" s="70">
        <v>0</v>
      </c>
      <c r="Q116" s="70">
        <v>0</v>
      </c>
      <c r="R116" s="70">
        <v>49.52</v>
      </c>
      <c r="S116" s="70">
        <v>1658.92</v>
      </c>
      <c r="T116" s="70">
        <v>11018.08</v>
      </c>
      <c r="U116" s="70">
        <v>11018.08</v>
      </c>
      <c r="V116" s="70">
        <v>0</v>
      </c>
      <c r="W116" s="68" t="s">
        <v>64</v>
      </c>
      <c r="X116" s="68">
        <v>1</v>
      </c>
      <c r="Y116" s="68">
        <v>0</v>
      </c>
      <c r="Z116" s="68">
        <v>1</v>
      </c>
      <c r="AA116" s="68" t="s">
        <v>63</v>
      </c>
      <c r="AB116" s="68">
        <v>2</v>
      </c>
      <c r="AC116" s="1">
        <v>0</v>
      </c>
      <c r="AD116" s="1">
        <v>35</v>
      </c>
      <c r="AE116" s="68">
        <v>0</v>
      </c>
      <c r="AF116" s="68">
        <v>5</v>
      </c>
      <c r="AG116" s="1">
        <v>5</v>
      </c>
      <c r="AH116" s="68">
        <v>833</v>
      </c>
      <c r="AI116" s="176">
        <v>436.5</v>
      </c>
      <c r="AJ116" s="1">
        <v>873</v>
      </c>
      <c r="AK116" s="70">
        <v>4477</v>
      </c>
      <c r="AL116" s="70"/>
    </row>
    <row r="117" spans="1:38" customFormat="1" ht="19.95" customHeight="1" x14ac:dyDescent="0.25">
      <c r="A117" s="68">
        <v>41218</v>
      </c>
      <c r="B117" s="68" t="s">
        <v>257</v>
      </c>
      <c r="C117" s="68" t="s">
        <v>164</v>
      </c>
      <c r="D117" s="68" t="s">
        <v>163</v>
      </c>
      <c r="E117" s="68" t="s">
        <v>20</v>
      </c>
      <c r="F117" s="68">
        <v>4</v>
      </c>
      <c r="G117" s="1">
        <v>1068</v>
      </c>
      <c r="H117" s="1">
        <v>334</v>
      </c>
      <c r="I117" s="1">
        <v>3</v>
      </c>
      <c r="J117" s="1">
        <v>1405</v>
      </c>
      <c r="K117" s="1">
        <f t="shared" si="2"/>
        <v>1402</v>
      </c>
      <c r="L117" s="176">
        <v>351.25</v>
      </c>
      <c r="M117" s="176">
        <f t="shared" si="3"/>
        <v>350.5</v>
      </c>
      <c r="N117" s="70">
        <v>7215</v>
      </c>
      <c r="O117" s="70">
        <v>913.25</v>
      </c>
      <c r="P117" s="70">
        <v>0</v>
      </c>
      <c r="Q117" s="70">
        <v>0</v>
      </c>
      <c r="R117" s="70">
        <v>28.1</v>
      </c>
      <c r="S117" s="70">
        <v>941.35</v>
      </c>
      <c r="T117" s="70">
        <v>6273.65</v>
      </c>
      <c r="U117" s="70">
        <v>6273.65</v>
      </c>
      <c r="V117" s="70">
        <v>0</v>
      </c>
      <c r="W117" s="68" t="s">
        <v>64</v>
      </c>
      <c r="X117" s="68">
        <v>1</v>
      </c>
      <c r="Y117" s="68">
        <v>0</v>
      </c>
      <c r="Z117" s="68">
        <v>1</v>
      </c>
      <c r="AA117" s="68" t="s">
        <v>63</v>
      </c>
      <c r="AB117" s="68">
        <v>3</v>
      </c>
      <c r="AC117" s="1">
        <v>0</v>
      </c>
      <c r="AD117" s="1">
        <v>66</v>
      </c>
      <c r="AE117" s="68">
        <v>0</v>
      </c>
      <c r="AF117" s="68">
        <v>3</v>
      </c>
      <c r="AG117" s="1">
        <v>3</v>
      </c>
      <c r="AH117" s="68">
        <v>343</v>
      </c>
      <c r="AI117" s="176">
        <v>137.33330000000001</v>
      </c>
      <c r="AJ117" s="1">
        <v>412</v>
      </c>
      <c r="AK117" s="70">
        <v>2129</v>
      </c>
      <c r="AL117" s="70"/>
    </row>
    <row r="118" spans="1:38" customFormat="1" ht="19.95" customHeight="1" x14ac:dyDescent="0.25">
      <c r="A118" s="68">
        <v>41417</v>
      </c>
      <c r="B118" s="68" t="s">
        <v>257</v>
      </c>
      <c r="C118" s="68" t="s">
        <v>164</v>
      </c>
      <c r="D118" s="68" t="s">
        <v>163</v>
      </c>
      <c r="E118" s="68" t="s">
        <v>24</v>
      </c>
      <c r="F118" s="68">
        <v>2</v>
      </c>
      <c r="G118" s="1">
        <v>516</v>
      </c>
      <c r="H118" s="1">
        <v>-100</v>
      </c>
      <c r="I118" s="1">
        <v>0</v>
      </c>
      <c r="J118" s="1">
        <v>416</v>
      </c>
      <c r="K118" s="1">
        <f t="shared" si="2"/>
        <v>416</v>
      </c>
      <c r="L118" s="176">
        <v>208</v>
      </c>
      <c r="M118" s="176">
        <f t="shared" si="3"/>
        <v>208</v>
      </c>
      <c r="N118" s="70">
        <v>2093</v>
      </c>
      <c r="O118" s="70">
        <v>270.39999999999998</v>
      </c>
      <c r="P118" s="70">
        <v>0</v>
      </c>
      <c r="Q118" s="70">
        <v>0</v>
      </c>
      <c r="R118" s="70">
        <v>8.32</v>
      </c>
      <c r="S118" s="70">
        <v>278.72000000000003</v>
      </c>
      <c r="T118" s="70">
        <v>1814.28</v>
      </c>
      <c r="U118" s="70">
        <v>1814.28</v>
      </c>
      <c r="V118" s="70">
        <v>0</v>
      </c>
      <c r="W118" s="68" t="s">
        <v>64</v>
      </c>
      <c r="X118" s="68">
        <v>1</v>
      </c>
      <c r="Y118" s="68">
        <v>0</v>
      </c>
      <c r="Z118" s="68">
        <v>1</v>
      </c>
      <c r="AA118" s="68" t="s">
        <v>63</v>
      </c>
      <c r="AB118" s="68">
        <v>2</v>
      </c>
      <c r="AC118" s="1">
        <v>0</v>
      </c>
      <c r="AD118" s="1">
        <v>28</v>
      </c>
      <c r="AE118" s="68">
        <v>0</v>
      </c>
      <c r="AF118" s="68">
        <v>0</v>
      </c>
      <c r="AG118" s="1">
        <v>0</v>
      </c>
      <c r="AH118" s="68">
        <v>80</v>
      </c>
      <c r="AI118" s="176">
        <v>54</v>
      </c>
      <c r="AJ118" s="1">
        <v>108</v>
      </c>
      <c r="AK118" s="70">
        <v>544</v>
      </c>
      <c r="AL118" s="70"/>
    </row>
    <row r="119" spans="1:38" customFormat="1" ht="19.95" customHeight="1" x14ac:dyDescent="0.25">
      <c r="A119" s="68">
        <v>41419</v>
      </c>
      <c r="B119" s="68" t="s">
        <v>257</v>
      </c>
      <c r="C119" s="68" t="s">
        <v>164</v>
      </c>
      <c r="D119" s="68" t="s">
        <v>163</v>
      </c>
      <c r="E119" s="68" t="s">
        <v>19</v>
      </c>
      <c r="F119" s="68">
        <v>9</v>
      </c>
      <c r="G119" s="1">
        <v>1368</v>
      </c>
      <c r="H119" s="1">
        <v>238</v>
      </c>
      <c r="I119" s="1">
        <v>30</v>
      </c>
      <c r="J119" s="1">
        <v>1636</v>
      </c>
      <c r="K119" s="1">
        <f t="shared" si="2"/>
        <v>1606</v>
      </c>
      <c r="L119" s="176">
        <v>181.77780000000001</v>
      </c>
      <c r="M119" s="176">
        <f t="shared" si="3"/>
        <v>178.4</v>
      </c>
      <c r="N119" s="70">
        <v>8387</v>
      </c>
      <c r="O119" s="70">
        <v>1063.4000000000001</v>
      </c>
      <c r="P119" s="70">
        <v>0</v>
      </c>
      <c r="Q119" s="70">
        <v>0</v>
      </c>
      <c r="R119" s="70">
        <v>32.72</v>
      </c>
      <c r="S119" s="70">
        <v>1096.1199999999999</v>
      </c>
      <c r="T119" s="70">
        <v>7290.88</v>
      </c>
      <c r="U119" s="70">
        <v>7290.88</v>
      </c>
      <c r="V119" s="70">
        <v>0</v>
      </c>
      <c r="W119" s="68" t="s">
        <v>64</v>
      </c>
      <c r="X119" s="68">
        <v>1</v>
      </c>
      <c r="Y119" s="68">
        <v>0</v>
      </c>
      <c r="Z119" s="68">
        <v>1</v>
      </c>
      <c r="AA119" s="68" t="s">
        <v>63</v>
      </c>
      <c r="AB119" s="68">
        <v>7</v>
      </c>
      <c r="AC119" s="1">
        <v>0</v>
      </c>
      <c r="AD119" s="1">
        <v>44</v>
      </c>
      <c r="AE119" s="68">
        <v>0</v>
      </c>
      <c r="AF119" s="68">
        <v>27</v>
      </c>
      <c r="AG119" s="1">
        <v>27</v>
      </c>
      <c r="AH119" s="68">
        <v>716</v>
      </c>
      <c r="AI119" s="176">
        <v>112.4286</v>
      </c>
      <c r="AJ119" s="1">
        <v>787</v>
      </c>
      <c r="AK119" s="70">
        <v>4024</v>
      </c>
      <c r="AL119" s="70"/>
    </row>
    <row r="120" spans="1:38" customFormat="1" ht="19.95" customHeight="1" x14ac:dyDescent="0.25">
      <c r="A120" s="68">
        <v>41427</v>
      </c>
      <c r="B120" s="68" t="s">
        <v>257</v>
      </c>
      <c r="C120" s="68" t="s">
        <v>164</v>
      </c>
      <c r="D120" s="68" t="s">
        <v>163</v>
      </c>
      <c r="E120" s="68" t="s">
        <v>19</v>
      </c>
      <c r="F120" s="68">
        <v>8</v>
      </c>
      <c r="G120" s="1">
        <v>2592</v>
      </c>
      <c r="H120" s="1">
        <v>1888</v>
      </c>
      <c r="I120" s="1">
        <v>214</v>
      </c>
      <c r="J120" s="1">
        <v>4694</v>
      </c>
      <c r="K120" s="1">
        <f t="shared" si="2"/>
        <v>4480</v>
      </c>
      <c r="L120" s="176">
        <v>586.75</v>
      </c>
      <c r="M120" s="176">
        <f t="shared" si="3"/>
        <v>560</v>
      </c>
      <c r="N120" s="70">
        <v>23962</v>
      </c>
      <c r="O120" s="70">
        <v>3051.1</v>
      </c>
      <c r="P120" s="70">
        <v>0</v>
      </c>
      <c r="Q120" s="70">
        <v>0</v>
      </c>
      <c r="R120" s="70">
        <v>0</v>
      </c>
      <c r="S120" s="70">
        <v>3051.1</v>
      </c>
      <c r="T120" s="70">
        <v>20910.900000000001</v>
      </c>
      <c r="U120" s="70">
        <v>20910.900000000001</v>
      </c>
      <c r="V120" s="70">
        <v>0</v>
      </c>
      <c r="W120" s="68" t="s">
        <v>64</v>
      </c>
      <c r="X120" s="68">
        <v>1</v>
      </c>
      <c r="Y120" s="68">
        <v>0</v>
      </c>
      <c r="Z120" s="68">
        <v>1</v>
      </c>
      <c r="AA120" s="68" t="s">
        <v>63</v>
      </c>
      <c r="AB120" s="68">
        <v>8</v>
      </c>
      <c r="AC120" s="1">
        <v>0</v>
      </c>
      <c r="AD120" s="1">
        <v>119</v>
      </c>
      <c r="AE120" s="68">
        <v>0</v>
      </c>
      <c r="AF120" s="68">
        <v>202</v>
      </c>
      <c r="AG120" s="1">
        <v>202</v>
      </c>
      <c r="AH120" s="68">
        <v>1836</v>
      </c>
      <c r="AI120" s="176">
        <v>269.625</v>
      </c>
      <c r="AJ120" s="1">
        <v>2157</v>
      </c>
      <c r="AK120" s="70">
        <v>11018</v>
      </c>
      <c r="AL120" s="70"/>
    </row>
    <row r="121" spans="1:38" customFormat="1" ht="19.95" customHeight="1" x14ac:dyDescent="0.25">
      <c r="A121" s="68">
        <v>41431</v>
      </c>
      <c r="B121" s="68" t="s">
        <v>257</v>
      </c>
      <c r="C121" s="68" t="s">
        <v>164</v>
      </c>
      <c r="D121" s="68" t="s">
        <v>163</v>
      </c>
      <c r="E121" s="68" t="s">
        <v>20</v>
      </c>
      <c r="F121" s="68">
        <v>3</v>
      </c>
      <c r="G121" s="1">
        <v>1044</v>
      </c>
      <c r="H121" s="1">
        <v>1187</v>
      </c>
      <c r="I121" s="1">
        <v>47</v>
      </c>
      <c r="J121" s="1">
        <v>2278</v>
      </c>
      <c r="K121" s="1">
        <f t="shared" si="2"/>
        <v>2231</v>
      </c>
      <c r="L121" s="176">
        <v>759.33330000000001</v>
      </c>
      <c r="M121" s="176">
        <f t="shared" si="3"/>
        <v>743.7</v>
      </c>
      <c r="N121" s="70">
        <v>11654</v>
      </c>
      <c r="O121" s="70">
        <v>1480.7</v>
      </c>
      <c r="P121" s="70">
        <v>0</v>
      </c>
      <c r="Q121" s="70">
        <v>0</v>
      </c>
      <c r="R121" s="70">
        <v>0</v>
      </c>
      <c r="S121" s="70">
        <v>1480.7</v>
      </c>
      <c r="T121" s="70">
        <v>10173.299999999999</v>
      </c>
      <c r="U121" s="70">
        <v>10173.299999999999</v>
      </c>
      <c r="V121" s="70">
        <v>0</v>
      </c>
      <c r="W121" s="68" t="s">
        <v>64</v>
      </c>
      <c r="X121" s="68">
        <v>1</v>
      </c>
      <c r="Y121" s="68">
        <v>0</v>
      </c>
      <c r="Z121" s="68">
        <v>1</v>
      </c>
      <c r="AA121" s="68" t="s">
        <v>63</v>
      </c>
      <c r="AB121" s="68">
        <v>3</v>
      </c>
      <c r="AC121" s="1">
        <v>0</v>
      </c>
      <c r="AD121" s="1">
        <v>16</v>
      </c>
      <c r="AE121" s="68">
        <v>0</v>
      </c>
      <c r="AF121" s="68">
        <v>22</v>
      </c>
      <c r="AG121" s="1">
        <v>22</v>
      </c>
      <c r="AH121" s="68">
        <v>735</v>
      </c>
      <c r="AI121" s="176">
        <v>257.66669999999999</v>
      </c>
      <c r="AJ121" s="1">
        <v>773</v>
      </c>
      <c r="AK121" s="70">
        <v>3954</v>
      </c>
      <c r="AL121" s="70"/>
    </row>
    <row r="122" spans="1:38" customFormat="1" ht="19.95" customHeight="1" x14ac:dyDescent="0.25">
      <c r="A122" s="68">
        <v>41434</v>
      </c>
      <c r="B122" s="68" t="s">
        <v>257</v>
      </c>
      <c r="C122" s="68" t="s">
        <v>164</v>
      </c>
      <c r="D122" s="68" t="s">
        <v>163</v>
      </c>
      <c r="E122" s="68" t="s">
        <v>22</v>
      </c>
      <c r="F122" s="68">
        <v>12</v>
      </c>
      <c r="G122" s="1">
        <v>1716</v>
      </c>
      <c r="H122" s="1">
        <v>1381</v>
      </c>
      <c r="I122" s="1">
        <v>30</v>
      </c>
      <c r="J122" s="1">
        <v>3127</v>
      </c>
      <c r="K122" s="1">
        <f t="shared" si="2"/>
        <v>3097</v>
      </c>
      <c r="L122" s="176">
        <v>260.58330000000001</v>
      </c>
      <c r="M122" s="176">
        <f t="shared" si="3"/>
        <v>258.10000000000002</v>
      </c>
      <c r="N122" s="70">
        <v>15959</v>
      </c>
      <c r="O122" s="70">
        <v>2032.55</v>
      </c>
      <c r="P122" s="70">
        <v>0</v>
      </c>
      <c r="Q122" s="70">
        <v>0</v>
      </c>
      <c r="R122" s="70">
        <v>62.54</v>
      </c>
      <c r="S122" s="70">
        <v>2095.09</v>
      </c>
      <c r="T122" s="70">
        <v>13863.91</v>
      </c>
      <c r="U122" s="70">
        <v>13863.91</v>
      </c>
      <c r="V122" s="70">
        <v>0</v>
      </c>
      <c r="W122" s="68" t="s">
        <v>64</v>
      </c>
      <c r="X122" s="68">
        <v>1</v>
      </c>
      <c r="Y122" s="68">
        <v>0</v>
      </c>
      <c r="Z122" s="68">
        <v>1</v>
      </c>
      <c r="AA122" s="68" t="s">
        <v>63</v>
      </c>
      <c r="AB122" s="68">
        <v>10</v>
      </c>
      <c r="AC122" s="1">
        <v>0</v>
      </c>
      <c r="AD122" s="1">
        <v>40</v>
      </c>
      <c r="AE122" s="68">
        <v>0</v>
      </c>
      <c r="AF122" s="68">
        <v>31</v>
      </c>
      <c r="AG122" s="1">
        <v>31</v>
      </c>
      <c r="AH122" s="68">
        <v>1100</v>
      </c>
      <c r="AI122" s="176">
        <v>117.1</v>
      </c>
      <c r="AJ122" s="1">
        <v>1171</v>
      </c>
      <c r="AK122" s="70">
        <v>5931</v>
      </c>
      <c r="AL122" s="70"/>
    </row>
    <row r="123" spans="1:38" customFormat="1" ht="19.95" customHeight="1" x14ac:dyDescent="0.25">
      <c r="A123" s="68">
        <v>41437</v>
      </c>
      <c r="B123" s="68" t="s">
        <v>257</v>
      </c>
      <c r="C123" s="68" t="s">
        <v>164</v>
      </c>
      <c r="D123" s="68" t="s">
        <v>163</v>
      </c>
      <c r="E123" s="68" t="s">
        <v>19</v>
      </c>
      <c r="F123" s="68">
        <v>6</v>
      </c>
      <c r="G123" s="1">
        <v>1500</v>
      </c>
      <c r="H123" s="1">
        <v>271</v>
      </c>
      <c r="I123" s="1">
        <v>17</v>
      </c>
      <c r="J123" s="1">
        <v>1788</v>
      </c>
      <c r="K123" s="1">
        <f t="shared" si="2"/>
        <v>1771</v>
      </c>
      <c r="L123" s="176">
        <v>298</v>
      </c>
      <c r="M123" s="176">
        <f t="shared" si="3"/>
        <v>295.2</v>
      </c>
      <c r="N123" s="70">
        <v>9138</v>
      </c>
      <c r="O123" s="70">
        <v>1162.2</v>
      </c>
      <c r="P123" s="70">
        <v>0</v>
      </c>
      <c r="Q123" s="70">
        <v>0</v>
      </c>
      <c r="R123" s="70">
        <v>0</v>
      </c>
      <c r="S123" s="70">
        <v>1162.2</v>
      </c>
      <c r="T123" s="70">
        <v>7975.8</v>
      </c>
      <c r="U123" s="70">
        <v>7975.8</v>
      </c>
      <c r="V123" s="70">
        <v>0</v>
      </c>
      <c r="W123" s="68" t="s">
        <v>64</v>
      </c>
      <c r="X123" s="68">
        <v>1</v>
      </c>
      <c r="Y123" s="68">
        <v>0</v>
      </c>
      <c r="Z123" s="68">
        <v>1</v>
      </c>
      <c r="AA123" s="68" t="s">
        <v>63</v>
      </c>
      <c r="AB123" s="68">
        <v>4</v>
      </c>
      <c r="AC123" s="1">
        <v>0</v>
      </c>
      <c r="AD123" s="1">
        <v>62</v>
      </c>
      <c r="AE123" s="68">
        <v>0</v>
      </c>
      <c r="AF123" s="68">
        <v>16</v>
      </c>
      <c r="AG123" s="1">
        <v>16</v>
      </c>
      <c r="AH123" s="68">
        <v>540</v>
      </c>
      <c r="AI123" s="176">
        <v>154.5</v>
      </c>
      <c r="AJ123" s="1">
        <v>618</v>
      </c>
      <c r="AK123" s="70">
        <v>3166</v>
      </c>
      <c r="AL123" s="70"/>
    </row>
    <row r="124" spans="1:38" customFormat="1" ht="19.95" customHeight="1" x14ac:dyDescent="0.25">
      <c r="A124" s="68">
        <v>41438</v>
      </c>
      <c r="B124" s="68" t="s">
        <v>257</v>
      </c>
      <c r="C124" s="68" t="s">
        <v>164</v>
      </c>
      <c r="D124" s="68" t="s">
        <v>163</v>
      </c>
      <c r="E124" s="68" t="s">
        <v>22</v>
      </c>
      <c r="F124" s="68">
        <v>8</v>
      </c>
      <c r="G124" s="1">
        <v>792</v>
      </c>
      <c r="H124" s="1">
        <v>620</v>
      </c>
      <c r="I124" s="1">
        <v>32</v>
      </c>
      <c r="J124" s="1">
        <v>1444</v>
      </c>
      <c r="K124" s="1">
        <f t="shared" si="2"/>
        <v>1412</v>
      </c>
      <c r="L124" s="176">
        <v>180.5</v>
      </c>
      <c r="M124" s="176">
        <f t="shared" si="3"/>
        <v>176.5</v>
      </c>
      <c r="N124" s="70">
        <v>7366</v>
      </c>
      <c r="O124" s="70">
        <v>938.6</v>
      </c>
      <c r="P124" s="70">
        <v>0</v>
      </c>
      <c r="Q124" s="70">
        <v>0</v>
      </c>
      <c r="R124" s="70">
        <v>28.88</v>
      </c>
      <c r="S124" s="70">
        <v>967.48</v>
      </c>
      <c r="T124" s="70">
        <v>6398.52</v>
      </c>
      <c r="U124" s="70">
        <v>6398.52</v>
      </c>
      <c r="V124" s="70">
        <v>0</v>
      </c>
      <c r="W124" s="68" t="s">
        <v>64</v>
      </c>
      <c r="X124" s="68">
        <v>1</v>
      </c>
      <c r="Y124" s="68">
        <v>0</v>
      </c>
      <c r="Z124" s="68">
        <v>1</v>
      </c>
      <c r="AA124" s="68" t="s">
        <v>63</v>
      </c>
      <c r="AB124" s="68">
        <v>6</v>
      </c>
      <c r="AC124" s="1">
        <v>0</v>
      </c>
      <c r="AD124" s="1">
        <v>65</v>
      </c>
      <c r="AE124" s="68">
        <v>0</v>
      </c>
      <c r="AF124" s="68">
        <v>32</v>
      </c>
      <c r="AG124" s="1">
        <v>32</v>
      </c>
      <c r="AH124" s="68">
        <v>454</v>
      </c>
      <c r="AI124" s="176">
        <v>91.833299999999994</v>
      </c>
      <c r="AJ124" s="1">
        <v>551</v>
      </c>
      <c r="AK124" s="70">
        <v>2820</v>
      </c>
      <c r="AL124" s="70"/>
    </row>
    <row r="125" spans="1:38" customFormat="1" ht="19.95" customHeight="1" x14ac:dyDescent="0.25">
      <c r="A125" s="68">
        <v>41443</v>
      </c>
      <c r="B125" s="68" t="s">
        <v>257</v>
      </c>
      <c r="C125" s="68" t="s">
        <v>164</v>
      </c>
      <c r="D125" s="68" t="s">
        <v>163</v>
      </c>
      <c r="E125" s="68" t="s">
        <v>60</v>
      </c>
      <c r="F125" s="68">
        <v>4</v>
      </c>
      <c r="G125" s="1">
        <v>528</v>
      </c>
      <c r="H125" s="1">
        <v>77</v>
      </c>
      <c r="I125" s="1">
        <v>1</v>
      </c>
      <c r="J125" s="1">
        <v>606</v>
      </c>
      <c r="K125" s="1">
        <f t="shared" si="2"/>
        <v>605</v>
      </c>
      <c r="L125" s="176">
        <v>151.5</v>
      </c>
      <c r="M125" s="176">
        <f t="shared" si="3"/>
        <v>151.30000000000001</v>
      </c>
      <c r="N125" s="70">
        <v>3092</v>
      </c>
      <c r="O125" s="70">
        <v>393.9</v>
      </c>
      <c r="P125" s="70">
        <v>0</v>
      </c>
      <c r="Q125" s="70">
        <v>0</v>
      </c>
      <c r="R125" s="70">
        <v>0</v>
      </c>
      <c r="S125" s="70">
        <v>393.9</v>
      </c>
      <c r="T125" s="70">
        <v>2698.1</v>
      </c>
      <c r="U125" s="70">
        <v>2698.1</v>
      </c>
      <c r="V125" s="70">
        <v>0</v>
      </c>
      <c r="W125" s="68" t="s">
        <v>64</v>
      </c>
      <c r="X125" s="68">
        <v>1</v>
      </c>
      <c r="Y125" s="68">
        <v>0</v>
      </c>
      <c r="Z125" s="68">
        <v>1</v>
      </c>
      <c r="AA125" s="68" t="s">
        <v>63</v>
      </c>
      <c r="AB125" s="68">
        <v>2</v>
      </c>
      <c r="AC125" s="1">
        <v>0</v>
      </c>
      <c r="AD125" s="1">
        <v>15</v>
      </c>
      <c r="AE125" s="68">
        <v>0</v>
      </c>
      <c r="AF125" s="68">
        <v>1</v>
      </c>
      <c r="AG125" s="1">
        <v>1</v>
      </c>
      <c r="AH125" s="68">
        <v>78</v>
      </c>
      <c r="AI125" s="176">
        <v>47</v>
      </c>
      <c r="AJ125" s="1">
        <v>94</v>
      </c>
      <c r="AK125" s="70">
        <v>479</v>
      </c>
      <c r="AL125" s="70"/>
    </row>
    <row r="126" spans="1:38" customFormat="1" ht="19.95" customHeight="1" x14ac:dyDescent="0.25">
      <c r="A126" s="68">
        <v>41449</v>
      </c>
      <c r="B126" s="68" t="s">
        <v>257</v>
      </c>
      <c r="C126" s="68" t="s">
        <v>164</v>
      </c>
      <c r="D126" s="68" t="s">
        <v>163</v>
      </c>
      <c r="E126" s="68" t="s">
        <v>60</v>
      </c>
      <c r="F126" s="68">
        <v>0</v>
      </c>
      <c r="G126" s="1">
        <v>0</v>
      </c>
      <c r="H126" s="1">
        <v>0</v>
      </c>
      <c r="I126" s="1">
        <v>0</v>
      </c>
      <c r="J126" s="1">
        <v>0</v>
      </c>
      <c r="K126" s="1">
        <f t="shared" si="2"/>
        <v>0</v>
      </c>
      <c r="L126" s="176">
        <v>0</v>
      </c>
      <c r="M126" s="176" t="e">
        <f t="shared" si="3"/>
        <v>#DIV/0!</v>
      </c>
      <c r="N126" s="70">
        <v>0</v>
      </c>
      <c r="O126" s="70">
        <v>0</v>
      </c>
      <c r="P126" s="70">
        <v>0</v>
      </c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  <c r="W126" s="68" t="s">
        <v>64</v>
      </c>
      <c r="X126" s="68">
        <v>0</v>
      </c>
      <c r="Y126" s="68">
        <v>1</v>
      </c>
      <c r="Z126" s="68">
        <v>1</v>
      </c>
      <c r="AA126" s="68" t="s">
        <v>63</v>
      </c>
      <c r="AB126" s="68">
        <v>0</v>
      </c>
      <c r="AC126" s="1">
        <v>0</v>
      </c>
      <c r="AD126" s="1">
        <v>0</v>
      </c>
      <c r="AE126" s="68">
        <v>0</v>
      </c>
      <c r="AF126" s="68">
        <v>0</v>
      </c>
      <c r="AG126" s="1">
        <v>0</v>
      </c>
      <c r="AH126" s="68">
        <v>0</v>
      </c>
      <c r="AI126" s="176">
        <v>0</v>
      </c>
      <c r="AJ126" s="1">
        <v>0</v>
      </c>
      <c r="AK126" s="70">
        <v>0</v>
      </c>
      <c r="AL126" s="70"/>
    </row>
    <row r="127" spans="1:38" customFormat="1" ht="19.95" customHeight="1" x14ac:dyDescent="0.25">
      <c r="A127" s="68">
        <v>41456</v>
      </c>
      <c r="B127" s="68" t="s">
        <v>257</v>
      </c>
      <c r="C127" s="68" t="s">
        <v>164</v>
      </c>
      <c r="D127" s="68" t="s">
        <v>163</v>
      </c>
      <c r="E127" s="68" t="s">
        <v>60</v>
      </c>
      <c r="F127" s="68">
        <v>10</v>
      </c>
      <c r="G127" s="1">
        <v>1956</v>
      </c>
      <c r="H127" s="1">
        <v>852</v>
      </c>
      <c r="I127" s="1">
        <v>40</v>
      </c>
      <c r="J127" s="1">
        <v>2848</v>
      </c>
      <c r="K127" s="1">
        <f t="shared" si="2"/>
        <v>2808</v>
      </c>
      <c r="L127" s="176">
        <v>284.8</v>
      </c>
      <c r="M127" s="176">
        <f t="shared" si="3"/>
        <v>280.8</v>
      </c>
      <c r="N127" s="70">
        <v>14573</v>
      </c>
      <c r="O127" s="70">
        <v>1851.2</v>
      </c>
      <c r="P127" s="70">
        <v>0</v>
      </c>
      <c r="Q127" s="70">
        <v>0</v>
      </c>
      <c r="R127" s="70">
        <v>0</v>
      </c>
      <c r="S127" s="70">
        <v>1851.2</v>
      </c>
      <c r="T127" s="70">
        <v>12721.8</v>
      </c>
      <c r="U127" s="70">
        <v>12721.8</v>
      </c>
      <c r="V127" s="70">
        <v>0</v>
      </c>
      <c r="W127" s="68" t="s">
        <v>64</v>
      </c>
      <c r="X127" s="68">
        <v>1</v>
      </c>
      <c r="Y127" s="68">
        <v>0</v>
      </c>
      <c r="Z127" s="68">
        <v>1</v>
      </c>
      <c r="AA127" s="68" t="s">
        <v>63</v>
      </c>
      <c r="AB127" s="68">
        <v>8</v>
      </c>
      <c r="AC127" s="1">
        <v>0</v>
      </c>
      <c r="AD127" s="1">
        <v>67</v>
      </c>
      <c r="AE127" s="68">
        <v>0</v>
      </c>
      <c r="AF127" s="68">
        <v>33</v>
      </c>
      <c r="AG127" s="1">
        <v>33</v>
      </c>
      <c r="AH127" s="68">
        <v>1292</v>
      </c>
      <c r="AI127" s="176">
        <v>174</v>
      </c>
      <c r="AJ127" s="1">
        <v>1392</v>
      </c>
      <c r="AK127" s="70">
        <v>7113</v>
      </c>
      <c r="AL127" s="70"/>
    </row>
    <row r="128" spans="1:38" customFormat="1" ht="19.95" customHeight="1" x14ac:dyDescent="0.25">
      <c r="A128" s="68">
        <v>41509</v>
      </c>
      <c r="B128" s="68" t="s">
        <v>257</v>
      </c>
      <c r="C128" s="68" t="s">
        <v>164</v>
      </c>
      <c r="D128" s="68" t="s">
        <v>163</v>
      </c>
      <c r="E128" s="68" t="s">
        <v>60</v>
      </c>
      <c r="F128" s="68">
        <v>6</v>
      </c>
      <c r="G128" s="1">
        <v>1560</v>
      </c>
      <c r="H128" s="1">
        <v>979</v>
      </c>
      <c r="I128" s="1">
        <v>73</v>
      </c>
      <c r="J128" s="1">
        <v>2612</v>
      </c>
      <c r="K128" s="1">
        <f t="shared" si="2"/>
        <v>2539</v>
      </c>
      <c r="L128" s="176">
        <v>435.33330000000001</v>
      </c>
      <c r="M128" s="176">
        <f t="shared" si="3"/>
        <v>423.2</v>
      </c>
      <c r="N128" s="70">
        <v>13351</v>
      </c>
      <c r="O128" s="70">
        <v>1697.8</v>
      </c>
      <c r="P128" s="70">
        <v>0</v>
      </c>
      <c r="Q128" s="70">
        <v>0</v>
      </c>
      <c r="R128" s="70">
        <v>0</v>
      </c>
      <c r="S128" s="70">
        <v>1697.8</v>
      </c>
      <c r="T128" s="70">
        <v>11653.2</v>
      </c>
      <c r="U128" s="70">
        <v>11653.2</v>
      </c>
      <c r="V128" s="70">
        <v>0</v>
      </c>
      <c r="W128" s="68" t="s">
        <v>64</v>
      </c>
      <c r="X128" s="68">
        <v>1</v>
      </c>
      <c r="Y128" s="68">
        <v>0</v>
      </c>
      <c r="Z128" s="68">
        <v>1</v>
      </c>
      <c r="AA128" s="68" t="s">
        <v>63</v>
      </c>
      <c r="AB128" s="68">
        <v>6</v>
      </c>
      <c r="AC128" s="1">
        <v>0</v>
      </c>
      <c r="AD128" s="1">
        <v>19</v>
      </c>
      <c r="AE128" s="68">
        <v>0</v>
      </c>
      <c r="AF128" s="68">
        <v>24</v>
      </c>
      <c r="AG128" s="1">
        <v>24</v>
      </c>
      <c r="AH128" s="68">
        <v>783</v>
      </c>
      <c r="AI128" s="176">
        <v>137.66669999999999</v>
      </c>
      <c r="AJ128" s="1">
        <v>826</v>
      </c>
      <c r="AK128" s="70">
        <v>4224</v>
      </c>
      <c r="AL128" s="70"/>
    </row>
    <row r="129" spans="1:38" customFormat="1" ht="19.95" customHeight="1" x14ac:dyDescent="0.25">
      <c r="A129" s="68">
        <v>41708</v>
      </c>
      <c r="B129" s="68" t="s">
        <v>257</v>
      </c>
      <c r="C129" s="68" t="s">
        <v>164</v>
      </c>
      <c r="D129" s="68" t="s">
        <v>163</v>
      </c>
      <c r="E129" s="68" t="s">
        <v>22</v>
      </c>
      <c r="F129" s="68">
        <v>11</v>
      </c>
      <c r="G129" s="1">
        <v>1380</v>
      </c>
      <c r="H129" s="1">
        <v>1443</v>
      </c>
      <c r="I129" s="1">
        <v>39</v>
      </c>
      <c r="J129" s="1">
        <v>2862</v>
      </c>
      <c r="K129" s="1">
        <f t="shared" si="2"/>
        <v>2823</v>
      </c>
      <c r="L129" s="176">
        <v>260.18180000000001</v>
      </c>
      <c r="M129" s="176">
        <f t="shared" si="3"/>
        <v>256.60000000000002</v>
      </c>
      <c r="N129" s="70">
        <v>14688</v>
      </c>
      <c r="O129" s="70">
        <v>1860.3</v>
      </c>
      <c r="P129" s="70">
        <v>0</v>
      </c>
      <c r="Q129" s="70">
        <v>0</v>
      </c>
      <c r="R129" s="70">
        <v>0</v>
      </c>
      <c r="S129" s="70">
        <v>1860.3</v>
      </c>
      <c r="T129" s="70">
        <v>12827.7</v>
      </c>
      <c r="U129" s="70">
        <v>12827.7</v>
      </c>
      <c r="V129" s="70">
        <v>0</v>
      </c>
      <c r="W129" s="68" t="s">
        <v>64</v>
      </c>
      <c r="X129" s="68">
        <v>1</v>
      </c>
      <c r="Y129" s="68">
        <v>0</v>
      </c>
      <c r="Z129" s="68">
        <v>1</v>
      </c>
      <c r="AA129" s="68" t="s">
        <v>63</v>
      </c>
      <c r="AB129" s="68">
        <v>10</v>
      </c>
      <c r="AC129" s="1">
        <v>0</v>
      </c>
      <c r="AD129" s="1">
        <v>66</v>
      </c>
      <c r="AE129" s="68">
        <v>0</v>
      </c>
      <c r="AF129" s="68">
        <v>17</v>
      </c>
      <c r="AG129" s="1">
        <v>17</v>
      </c>
      <c r="AH129" s="68">
        <v>765</v>
      </c>
      <c r="AI129" s="176">
        <v>84.8</v>
      </c>
      <c r="AJ129" s="1">
        <v>848</v>
      </c>
      <c r="AK129" s="70">
        <v>4332</v>
      </c>
      <c r="AL129" s="70"/>
    </row>
    <row r="130" spans="1:38" customFormat="1" ht="19.95" customHeight="1" x14ac:dyDescent="0.25">
      <c r="A130" s="68">
        <v>42001</v>
      </c>
      <c r="B130" s="68" t="s">
        <v>257</v>
      </c>
      <c r="C130" s="68" t="s">
        <v>164</v>
      </c>
      <c r="D130" s="68" t="s">
        <v>163</v>
      </c>
      <c r="E130" s="68" t="s">
        <v>22</v>
      </c>
      <c r="F130" s="68">
        <v>8</v>
      </c>
      <c r="G130" s="1">
        <v>1320</v>
      </c>
      <c r="H130" s="1">
        <v>414</v>
      </c>
      <c r="I130" s="1">
        <v>15</v>
      </c>
      <c r="J130" s="1">
        <v>1749</v>
      </c>
      <c r="K130" s="1">
        <f t="shared" si="2"/>
        <v>1734</v>
      </c>
      <c r="L130" s="176">
        <v>218.625</v>
      </c>
      <c r="M130" s="176">
        <f t="shared" si="3"/>
        <v>216.8</v>
      </c>
      <c r="N130" s="70">
        <v>8965</v>
      </c>
      <c r="O130" s="70">
        <v>1136.8499999999999</v>
      </c>
      <c r="P130" s="70">
        <v>0</v>
      </c>
      <c r="Q130" s="70">
        <v>0</v>
      </c>
      <c r="R130" s="70">
        <v>0</v>
      </c>
      <c r="S130" s="70">
        <v>1136.8499999999999</v>
      </c>
      <c r="T130" s="70">
        <v>7828.15</v>
      </c>
      <c r="U130" s="70">
        <v>7828.15</v>
      </c>
      <c r="V130" s="70">
        <v>0</v>
      </c>
      <c r="W130" s="68" t="s">
        <v>64</v>
      </c>
      <c r="X130" s="68">
        <v>1</v>
      </c>
      <c r="Y130" s="68">
        <v>0</v>
      </c>
      <c r="Z130" s="68">
        <v>1</v>
      </c>
      <c r="AA130" s="68" t="s">
        <v>63</v>
      </c>
      <c r="AB130" s="68">
        <v>4</v>
      </c>
      <c r="AC130" s="1">
        <v>0</v>
      </c>
      <c r="AD130" s="1">
        <v>84</v>
      </c>
      <c r="AE130" s="68">
        <v>0</v>
      </c>
      <c r="AF130" s="68">
        <v>15</v>
      </c>
      <c r="AG130" s="1">
        <v>15</v>
      </c>
      <c r="AH130" s="68">
        <v>72</v>
      </c>
      <c r="AI130" s="176">
        <v>42.75</v>
      </c>
      <c r="AJ130" s="1">
        <v>171</v>
      </c>
      <c r="AK130" s="70">
        <v>876</v>
      </c>
      <c r="AL130" s="70"/>
    </row>
    <row r="131" spans="1:38" customFormat="1" ht="19.95" customHeight="1" x14ac:dyDescent="0.25">
      <c r="A131" s="68">
        <v>42005</v>
      </c>
      <c r="B131" s="68" t="s">
        <v>257</v>
      </c>
      <c r="C131" s="68" t="s">
        <v>164</v>
      </c>
      <c r="D131" s="68" t="s">
        <v>163</v>
      </c>
      <c r="E131" s="68" t="s">
        <v>60</v>
      </c>
      <c r="F131" s="68">
        <v>8</v>
      </c>
      <c r="G131" s="1">
        <v>912</v>
      </c>
      <c r="H131" s="1">
        <v>300</v>
      </c>
      <c r="I131" s="1">
        <v>13</v>
      </c>
      <c r="J131" s="1">
        <v>1225</v>
      </c>
      <c r="K131" s="1">
        <f t="shared" si="2"/>
        <v>1212</v>
      </c>
      <c r="L131" s="176">
        <v>153.125</v>
      </c>
      <c r="M131" s="176">
        <f t="shared" si="3"/>
        <v>151.5</v>
      </c>
      <c r="N131" s="70">
        <v>6257</v>
      </c>
      <c r="O131" s="70">
        <v>796.25</v>
      </c>
      <c r="P131" s="70">
        <v>0</v>
      </c>
      <c r="Q131" s="70">
        <v>0</v>
      </c>
      <c r="R131" s="70">
        <v>0</v>
      </c>
      <c r="S131" s="70">
        <v>796.25</v>
      </c>
      <c r="T131" s="70">
        <v>5460.75</v>
      </c>
      <c r="U131" s="70">
        <v>5460.75</v>
      </c>
      <c r="V131" s="70">
        <v>0</v>
      </c>
      <c r="W131" s="68" t="s">
        <v>64</v>
      </c>
      <c r="X131" s="68">
        <v>1</v>
      </c>
      <c r="Y131" s="68">
        <v>0</v>
      </c>
      <c r="Z131" s="68">
        <v>1</v>
      </c>
      <c r="AA131" s="68" t="s">
        <v>63</v>
      </c>
      <c r="AB131" s="68">
        <v>5</v>
      </c>
      <c r="AC131" s="1">
        <v>0</v>
      </c>
      <c r="AD131" s="1">
        <v>47</v>
      </c>
      <c r="AE131" s="68">
        <v>0</v>
      </c>
      <c r="AF131" s="68">
        <v>13</v>
      </c>
      <c r="AG131" s="1">
        <v>13</v>
      </c>
      <c r="AH131" s="68">
        <v>615</v>
      </c>
      <c r="AI131" s="176">
        <v>135</v>
      </c>
      <c r="AJ131" s="1">
        <v>675</v>
      </c>
      <c r="AK131" s="70">
        <v>3463</v>
      </c>
      <c r="AL131" s="70"/>
    </row>
    <row r="132" spans="1:38" customFormat="1" ht="19.95" customHeight="1" x14ac:dyDescent="0.25">
      <c r="A132" s="68">
        <v>42100</v>
      </c>
      <c r="B132" s="68" t="s">
        <v>257</v>
      </c>
      <c r="C132" s="68" t="s">
        <v>164</v>
      </c>
      <c r="D132" s="68" t="s">
        <v>163</v>
      </c>
      <c r="E132" s="68" t="s">
        <v>22</v>
      </c>
      <c r="F132" s="68">
        <v>0</v>
      </c>
      <c r="G132" s="1">
        <v>0</v>
      </c>
      <c r="H132" s="1">
        <v>0</v>
      </c>
      <c r="I132" s="1">
        <v>0</v>
      </c>
      <c r="J132" s="1">
        <v>0</v>
      </c>
      <c r="K132" s="1">
        <f t="shared" si="2"/>
        <v>0</v>
      </c>
      <c r="L132" s="176">
        <v>0</v>
      </c>
      <c r="M132" s="176" t="e">
        <f t="shared" si="3"/>
        <v>#DIV/0!</v>
      </c>
      <c r="N132" s="70">
        <v>0</v>
      </c>
      <c r="O132" s="70">
        <v>0</v>
      </c>
      <c r="P132" s="70">
        <v>0</v>
      </c>
      <c r="Q132" s="70">
        <v>0</v>
      </c>
      <c r="R132" s="70">
        <v>0</v>
      </c>
      <c r="S132" s="70">
        <v>0</v>
      </c>
      <c r="T132" s="70">
        <v>0</v>
      </c>
      <c r="U132" s="70">
        <v>0</v>
      </c>
      <c r="V132" s="70">
        <v>0</v>
      </c>
      <c r="W132" s="68" t="s">
        <v>64</v>
      </c>
      <c r="X132" s="68">
        <v>0</v>
      </c>
      <c r="Y132" s="68">
        <v>1</v>
      </c>
      <c r="Z132" s="68">
        <v>1</v>
      </c>
      <c r="AA132" s="68" t="s">
        <v>63</v>
      </c>
      <c r="AB132" s="68">
        <v>0</v>
      </c>
      <c r="AC132" s="1">
        <v>0</v>
      </c>
      <c r="AD132" s="1">
        <v>0</v>
      </c>
      <c r="AE132" s="68">
        <v>0</v>
      </c>
      <c r="AF132" s="68">
        <v>0</v>
      </c>
      <c r="AG132" s="1">
        <v>0</v>
      </c>
      <c r="AH132" s="68">
        <v>0</v>
      </c>
      <c r="AI132" s="176">
        <v>0</v>
      </c>
      <c r="AJ132" s="1">
        <v>0</v>
      </c>
      <c r="AK132" s="70">
        <v>0</v>
      </c>
      <c r="AL132" s="70"/>
    </row>
    <row r="133" spans="1:38" customFormat="1" ht="19.95" customHeight="1" x14ac:dyDescent="0.25">
      <c r="A133" s="68">
        <v>42102</v>
      </c>
      <c r="B133" s="68" t="s">
        <v>257</v>
      </c>
      <c r="C133" s="68" t="s">
        <v>164</v>
      </c>
      <c r="D133" s="68" t="s">
        <v>163</v>
      </c>
      <c r="E133" s="68" t="s">
        <v>19</v>
      </c>
      <c r="F133" s="68">
        <v>2</v>
      </c>
      <c r="G133" s="1">
        <v>0</v>
      </c>
      <c r="H133" s="1">
        <v>73</v>
      </c>
      <c r="I133" s="1">
        <v>2</v>
      </c>
      <c r="J133" s="1">
        <v>75</v>
      </c>
      <c r="K133" s="1">
        <f t="shared" si="2"/>
        <v>73</v>
      </c>
      <c r="L133" s="176">
        <v>37.5</v>
      </c>
      <c r="M133" s="176">
        <f t="shared" si="3"/>
        <v>36.5</v>
      </c>
      <c r="N133" s="70">
        <v>388</v>
      </c>
      <c r="O133" s="70">
        <v>48.75</v>
      </c>
      <c r="P133" s="70">
        <v>0</v>
      </c>
      <c r="Q133" s="70">
        <v>0</v>
      </c>
      <c r="R133" s="70">
        <v>0</v>
      </c>
      <c r="S133" s="70">
        <v>48.75</v>
      </c>
      <c r="T133" s="70">
        <v>339.25</v>
      </c>
      <c r="U133" s="70">
        <v>339.25</v>
      </c>
      <c r="V133" s="70">
        <v>0</v>
      </c>
      <c r="W133" s="68" t="s">
        <v>64</v>
      </c>
      <c r="X133" s="68">
        <v>1</v>
      </c>
      <c r="Y133" s="68">
        <v>0</v>
      </c>
      <c r="Z133" s="68">
        <v>1</v>
      </c>
      <c r="AA133" s="68" t="s">
        <v>63</v>
      </c>
      <c r="AB133" s="68">
        <v>2</v>
      </c>
      <c r="AC133" s="1">
        <v>0</v>
      </c>
      <c r="AD133" s="1">
        <v>15</v>
      </c>
      <c r="AE133" s="68">
        <v>0</v>
      </c>
      <c r="AF133" s="68">
        <v>2</v>
      </c>
      <c r="AG133" s="1">
        <v>2</v>
      </c>
      <c r="AH133" s="68">
        <v>58</v>
      </c>
      <c r="AI133" s="176">
        <v>37.5</v>
      </c>
      <c r="AJ133" s="1">
        <v>75</v>
      </c>
      <c r="AK133" s="70">
        <v>388</v>
      </c>
      <c r="AL133" s="70"/>
    </row>
    <row r="134" spans="1:38" customFormat="1" ht="19.95" customHeight="1" x14ac:dyDescent="0.25">
      <c r="A134" s="68">
        <v>42104</v>
      </c>
      <c r="B134" s="68" t="s">
        <v>257</v>
      </c>
      <c r="C134" s="68" t="s">
        <v>164</v>
      </c>
      <c r="D134" s="68" t="s">
        <v>163</v>
      </c>
      <c r="E134" s="68" t="s">
        <v>19</v>
      </c>
      <c r="F134" s="68">
        <v>8</v>
      </c>
      <c r="G134" s="1">
        <v>864</v>
      </c>
      <c r="H134" s="1">
        <v>644</v>
      </c>
      <c r="I134" s="1">
        <v>22</v>
      </c>
      <c r="J134" s="1">
        <v>1530</v>
      </c>
      <c r="K134" s="1">
        <f t="shared" si="2"/>
        <v>1508</v>
      </c>
      <c r="L134" s="176">
        <v>191.25</v>
      </c>
      <c r="M134" s="176">
        <f t="shared" si="3"/>
        <v>188.5</v>
      </c>
      <c r="N134" s="70">
        <v>7809</v>
      </c>
      <c r="O134" s="70">
        <v>994.5</v>
      </c>
      <c r="P134" s="70">
        <v>0</v>
      </c>
      <c r="Q134" s="70">
        <v>0</v>
      </c>
      <c r="R134" s="70">
        <v>0</v>
      </c>
      <c r="S134" s="70">
        <v>994.5</v>
      </c>
      <c r="T134" s="70">
        <v>6814.5</v>
      </c>
      <c r="U134" s="70">
        <v>6814.5</v>
      </c>
      <c r="V134" s="70">
        <v>0</v>
      </c>
      <c r="W134" s="68" t="s">
        <v>64</v>
      </c>
      <c r="X134" s="68">
        <v>1</v>
      </c>
      <c r="Y134" s="68">
        <v>0</v>
      </c>
      <c r="Z134" s="68">
        <v>1</v>
      </c>
      <c r="AA134" s="68" t="s">
        <v>63</v>
      </c>
      <c r="AB134" s="68">
        <v>6</v>
      </c>
      <c r="AC134" s="1">
        <v>0</v>
      </c>
      <c r="AD134" s="1">
        <v>16</v>
      </c>
      <c r="AE134" s="68">
        <v>0</v>
      </c>
      <c r="AF134" s="68">
        <v>10</v>
      </c>
      <c r="AG134" s="1">
        <v>10</v>
      </c>
      <c r="AH134" s="68">
        <v>398</v>
      </c>
      <c r="AI134" s="176">
        <v>70.666700000000006</v>
      </c>
      <c r="AJ134" s="1">
        <v>424</v>
      </c>
      <c r="AK134" s="70">
        <v>2168</v>
      </c>
      <c r="AL134" s="70"/>
    </row>
    <row r="135" spans="1:38" customFormat="1" ht="19.95" customHeight="1" x14ac:dyDescent="0.25">
      <c r="A135" s="68">
        <v>90486</v>
      </c>
      <c r="B135" s="68" t="s">
        <v>257</v>
      </c>
      <c r="C135" s="68" t="s">
        <v>164</v>
      </c>
      <c r="D135" s="68" t="s">
        <v>163</v>
      </c>
      <c r="E135" s="68" t="s">
        <v>60</v>
      </c>
      <c r="F135" s="68">
        <v>0</v>
      </c>
      <c r="G135" s="1">
        <v>0</v>
      </c>
      <c r="H135" s="1">
        <v>0</v>
      </c>
      <c r="I135" s="1">
        <v>0</v>
      </c>
      <c r="J135" s="1">
        <v>0</v>
      </c>
      <c r="K135" s="1">
        <f t="shared" ref="K135:K198" si="4">SUM(J135-I135)</f>
        <v>0</v>
      </c>
      <c r="L135" s="176">
        <v>0</v>
      </c>
      <c r="M135" s="176" t="e">
        <f t="shared" ref="M135:M198" si="5">ROUND(K135/F135,1)</f>
        <v>#DIV/0!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68" t="s">
        <v>64</v>
      </c>
      <c r="X135" s="68">
        <v>0</v>
      </c>
      <c r="Y135" s="68">
        <v>1</v>
      </c>
      <c r="Z135" s="68">
        <v>1</v>
      </c>
      <c r="AA135" s="68" t="s">
        <v>63</v>
      </c>
      <c r="AB135" s="68">
        <v>0</v>
      </c>
      <c r="AC135" s="1">
        <v>0</v>
      </c>
      <c r="AD135" s="1">
        <v>0</v>
      </c>
      <c r="AE135" s="68">
        <v>0</v>
      </c>
      <c r="AF135" s="68">
        <v>0</v>
      </c>
      <c r="AG135" s="1">
        <v>0</v>
      </c>
      <c r="AH135" s="68">
        <v>0</v>
      </c>
      <c r="AI135" s="176">
        <v>0</v>
      </c>
      <c r="AJ135" s="1">
        <v>0</v>
      </c>
      <c r="AK135" s="70">
        <v>0</v>
      </c>
      <c r="AL135" s="70"/>
    </row>
    <row r="136" spans="1:38" customFormat="1" ht="19.95" customHeight="1" x14ac:dyDescent="0.25">
      <c r="A136" s="68">
        <v>42119</v>
      </c>
      <c r="B136" s="68" t="s">
        <v>250</v>
      </c>
      <c r="C136" s="68" t="s">
        <v>162</v>
      </c>
      <c r="D136" s="68" t="s">
        <v>161</v>
      </c>
      <c r="E136" s="68" t="s">
        <v>22</v>
      </c>
      <c r="F136" s="68">
        <v>12</v>
      </c>
      <c r="G136" s="1">
        <v>2052</v>
      </c>
      <c r="H136" s="1">
        <v>741</v>
      </c>
      <c r="I136" s="1">
        <v>15</v>
      </c>
      <c r="J136" s="1">
        <v>2808</v>
      </c>
      <c r="K136" s="1">
        <f t="shared" si="4"/>
        <v>2793</v>
      </c>
      <c r="L136" s="176">
        <v>234</v>
      </c>
      <c r="M136" s="176">
        <f t="shared" si="5"/>
        <v>232.8</v>
      </c>
      <c r="N136" s="70">
        <v>14338</v>
      </c>
      <c r="O136" s="70">
        <v>1825.2</v>
      </c>
      <c r="P136" s="70">
        <v>0</v>
      </c>
      <c r="Q136" s="70">
        <v>0</v>
      </c>
      <c r="R136" s="70">
        <v>0</v>
      </c>
      <c r="S136" s="70">
        <v>1825.2</v>
      </c>
      <c r="T136" s="70">
        <v>12512.8</v>
      </c>
      <c r="U136" s="70">
        <v>12512.8</v>
      </c>
      <c r="V136" s="70">
        <v>0</v>
      </c>
      <c r="W136" s="68" t="s">
        <v>64</v>
      </c>
      <c r="X136" s="68">
        <v>1</v>
      </c>
      <c r="Y136" s="68">
        <v>0</v>
      </c>
      <c r="Z136" s="68">
        <v>1</v>
      </c>
      <c r="AA136" s="68" t="s">
        <v>63</v>
      </c>
      <c r="AB136" s="68">
        <v>9</v>
      </c>
      <c r="AC136" s="1">
        <v>0</v>
      </c>
      <c r="AD136" s="1">
        <v>183</v>
      </c>
      <c r="AE136" s="68">
        <v>0</v>
      </c>
      <c r="AF136" s="68">
        <v>14</v>
      </c>
      <c r="AG136" s="1">
        <v>14</v>
      </c>
      <c r="AH136" s="68">
        <v>658</v>
      </c>
      <c r="AI136" s="176">
        <v>95</v>
      </c>
      <c r="AJ136" s="1">
        <v>855</v>
      </c>
      <c r="AK136" s="70">
        <v>4364</v>
      </c>
      <c r="AL136" s="70"/>
    </row>
    <row r="137" spans="1:38" customFormat="1" ht="19.95" customHeight="1" x14ac:dyDescent="0.25">
      <c r="A137" s="68">
        <v>42120</v>
      </c>
      <c r="B137" s="68" t="s">
        <v>250</v>
      </c>
      <c r="C137" s="68" t="s">
        <v>162</v>
      </c>
      <c r="D137" s="68" t="s">
        <v>161</v>
      </c>
      <c r="E137" s="68" t="s">
        <v>19</v>
      </c>
      <c r="F137" s="68">
        <v>12</v>
      </c>
      <c r="G137" s="1">
        <v>1980</v>
      </c>
      <c r="H137" s="1">
        <v>193</v>
      </c>
      <c r="I137" s="1">
        <v>32</v>
      </c>
      <c r="J137" s="1">
        <v>2205</v>
      </c>
      <c r="K137" s="1">
        <f t="shared" si="4"/>
        <v>2173</v>
      </c>
      <c r="L137" s="176">
        <v>183.75</v>
      </c>
      <c r="M137" s="176">
        <f t="shared" si="5"/>
        <v>181.1</v>
      </c>
      <c r="N137" s="70">
        <v>11299</v>
      </c>
      <c r="O137" s="70">
        <v>1433.25</v>
      </c>
      <c r="P137" s="70">
        <v>0</v>
      </c>
      <c r="Q137" s="70">
        <v>0</v>
      </c>
      <c r="R137" s="70">
        <v>0</v>
      </c>
      <c r="S137" s="70">
        <v>1433.25</v>
      </c>
      <c r="T137" s="70">
        <v>9865.75</v>
      </c>
      <c r="U137" s="70">
        <v>9865.75</v>
      </c>
      <c r="V137" s="70">
        <v>0</v>
      </c>
      <c r="W137" s="68" t="s">
        <v>64</v>
      </c>
      <c r="X137" s="68">
        <v>1</v>
      </c>
      <c r="Y137" s="68">
        <v>0</v>
      </c>
      <c r="Z137" s="68">
        <v>1</v>
      </c>
      <c r="AA137" s="68" t="s">
        <v>63</v>
      </c>
      <c r="AB137" s="68">
        <v>7</v>
      </c>
      <c r="AC137" s="1">
        <v>0</v>
      </c>
      <c r="AD137" s="1">
        <v>85</v>
      </c>
      <c r="AE137" s="68">
        <v>0</v>
      </c>
      <c r="AF137" s="68">
        <v>19</v>
      </c>
      <c r="AG137" s="1">
        <v>19</v>
      </c>
      <c r="AH137" s="68">
        <v>580</v>
      </c>
      <c r="AI137" s="176">
        <v>97.714299999999994</v>
      </c>
      <c r="AJ137" s="1">
        <v>684</v>
      </c>
      <c r="AK137" s="70">
        <v>3496</v>
      </c>
      <c r="AL137" s="70"/>
    </row>
    <row r="138" spans="1:38" customFormat="1" ht="19.95" customHeight="1" x14ac:dyDescent="0.25">
      <c r="A138" s="68">
        <v>42121</v>
      </c>
      <c r="B138" s="68" t="s">
        <v>250</v>
      </c>
      <c r="C138" s="68" t="s">
        <v>162</v>
      </c>
      <c r="D138" s="68" t="s">
        <v>161</v>
      </c>
      <c r="E138" s="68" t="s">
        <v>20</v>
      </c>
      <c r="F138" s="68">
        <v>3</v>
      </c>
      <c r="G138" s="1">
        <v>1284</v>
      </c>
      <c r="H138" s="1">
        <v>-693</v>
      </c>
      <c r="I138" s="1">
        <v>21</v>
      </c>
      <c r="J138" s="1">
        <v>612</v>
      </c>
      <c r="K138" s="1">
        <f t="shared" si="4"/>
        <v>591</v>
      </c>
      <c r="L138" s="176">
        <v>204</v>
      </c>
      <c r="M138" s="176">
        <f t="shared" si="5"/>
        <v>197</v>
      </c>
      <c r="N138" s="70">
        <v>3115</v>
      </c>
      <c r="O138" s="70">
        <v>397.8</v>
      </c>
      <c r="P138" s="70">
        <v>0</v>
      </c>
      <c r="Q138" s="70">
        <v>0</v>
      </c>
      <c r="R138" s="70">
        <v>0</v>
      </c>
      <c r="S138" s="70">
        <v>397.8</v>
      </c>
      <c r="T138" s="70">
        <v>2717.2</v>
      </c>
      <c r="U138" s="70">
        <v>2717.2</v>
      </c>
      <c r="V138" s="70">
        <v>0</v>
      </c>
      <c r="W138" s="68" t="s">
        <v>64</v>
      </c>
      <c r="X138" s="68">
        <v>1</v>
      </c>
      <c r="Y138" s="68">
        <v>0</v>
      </c>
      <c r="Z138" s="68">
        <v>1</v>
      </c>
      <c r="AA138" s="68" t="s">
        <v>63</v>
      </c>
      <c r="AB138" s="68">
        <v>2</v>
      </c>
      <c r="AC138" s="1">
        <v>0</v>
      </c>
      <c r="AD138" s="1">
        <v>29</v>
      </c>
      <c r="AE138" s="68">
        <v>0</v>
      </c>
      <c r="AF138" s="68">
        <v>1</v>
      </c>
      <c r="AG138" s="1">
        <v>1</v>
      </c>
      <c r="AH138" s="68">
        <v>60</v>
      </c>
      <c r="AI138" s="176">
        <v>45</v>
      </c>
      <c r="AJ138" s="1">
        <v>90</v>
      </c>
      <c r="AK138" s="70">
        <v>467</v>
      </c>
      <c r="AL138" s="70"/>
    </row>
    <row r="139" spans="1:38" customFormat="1" ht="19.95" customHeight="1" x14ac:dyDescent="0.25">
      <c r="A139" s="68">
        <v>50019</v>
      </c>
      <c r="B139" s="68" t="s">
        <v>250</v>
      </c>
      <c r="C139" s="68" t="s">
        <v>162</v>
      </c>
      <c r="D139" s="68" t="s">
        <v>161</v>
      </c>
      <c r="E139" s="68" t="s">
        <v>18</v>
      </c>
      <c r="F139" s="68">
        <v>6</v>
      </c>
      <c r="G139" s="1">
        <v>3540</v>
      </c>
      <c r="H139" s="1">
        <v>-1497</v>
      </c>
      <c r="I139" s="1">
        <v>12</v>
      </c>
      <c r="J139" s="1">
        <v>2055</v>
      </c>
      <c r="K139" s="1">
        <f t="shared" si="4"/>
        <v>2043</v>
      </c>
      <c r="L139" s="176">
        <v>342.5</v>
      </c>
      <c r="M139" s="176">
        <f t="shared" si="5"/>
        <v>340.5</v>
      </c>
      <c r="N139" s="70">
        <v>10588</v>
      </c>
      <c r="O139" s="70">
        <v>1335.75</v>
      </c>
      <c r="P139" s="70">
        <v>0</v>
      </c>
      <c r="Q139" s="70">
        <v>0</v>
      </c>
      <c r="R139" s="70">
        <v>41.1</v>
      </c>
      <c r="S139" s="70">
        <v>1376.85</v>
      </c>
      <c r="T139" s="70">
        <v>9211.15</v>
      </c>
      <c r="U139" s="70">
        <v>9211.15</v>
      </c>
      <c r="V139" s="70">
        <v>0</v>
      </c>
      <c r="W139" s="68" t="s">
        <v>64</v>
      </c>
      <c r="X139" s="68">
        <v>1</v>
      </c>
      <c r="Y139" s="68">
        <v>0</v>
      </c>
      <c r="Z139" s="68">
        <v>1</v>
      </c>
      <c r="AA139" s="68" t="s">
        <v>63</v>
      </c>
      <c r="AB139" s="68">
        <v>4</v>
      </c>
      <c r="AC139" s="1">
        <v>0</v>
      </c>
      <c r="AD139" s="1">
        <v>22</v>
      </c>
      <c r="AE139" s="68">
        <v>0</v>
      </c>
      <c r="AF139" s="68">
        <v>0</v>
      </c>
      <c r="AG139" s="1">
        <v>0</v>
      </c>
      <c r="AH139" s="68">
        <v>363</v>
      </c>
      <c r="AI139" s="176">
        <v>96.25</v>
      </c>
      <c r="AJ139" s="1">
        <v>385</v>
      </c>
      <c r="AK139" s="70">
        <v>2013</v>
      </c>
      <c r="AL139" s="70"/>
    </row>
    <row r="140" spans="1:38" customFormat="1" ht="19.95" customHeight="1" x14ac:dyDescent="0.25">
      <c r="A140" s="68">
        <v>50322</v>
      </c>
      <c r="B140" s="68" t="s">
        <v>250</v>
      </c>
      <c r="C140" s="68" t="s">
        <v>162</v>
      </c>
      <c r="D140" s="68" t="s">
        <v>161</v>
      </c>
      <c r="E140" s="68" t="s">
        <v>60</v>
      </c>
      <c r="F140" s="68">
        <v>2</v>
      </c>
      <c r="G140" s="1">
        <v>372</v>
      </c>
      <c r="H140" s="1">
        <v>577</v>
      </c>
      <c r="I140" s="1">
        <v>0</v>
      </c>
      <c r="J140" s="1">
        <v>949</v>
      </c>
      <c r="K140" s="1">
        <f t="shared" si="4"/>
        <v>949</v>
      </c>
      <c r="L140" s="176">
        <v>474.5</v>
      </c>
      <c r="M140" s="176">
        <f t="shared" si="5"/>
        <v>474.5</v>
      </c>
      <c r="N140" s="70">
        <v>4841</v>
      </c>
      <c r="O140" s="70">
        <v>616.85</v>
      </c>
      <c r="P140" s="70">
        <v>0</v>
      </c>
      <c r="Q140" s="70">
        <v>0</v>
      </c>
      <c r="R140" s="70">
        <v>18.98</v>
      </c>
      <c r="S140" s="70">
        <v>635.83000000000004</v>
      </c>
      <c r="T140" s="70">
        <v>4205.17</v>
      </c>
      <c r="U140" s="70">
        <v>4205.17</v>
      </c>
      <c r="V140" s="70">
        <v>0</v>
      </c>
      <c r="W140" s="68" t="s">
        <v>64</v>
      </c>
      <c r="X140" s="68">
        <v>1</v>
      </c>
      <c r="Y140" s="68">
        <v>0</v>
      </c>
      <c r="Z140" s="68">
        <v>1</v>
      </c>
      <c r="AA140" s="68" t="s">
        <v>63</v>
      </c>
      <c r="AB140" s="68">
        <v>1</v>
      </c>
      <c r="AC140" s="1">
        <v>0</v>
      </c>
      <c r="AD140" s="1">
        <v>0</v>
      </c>
      <c r="AE140" s="68">
        <v>0</v>
      </c>
      <c r="AF140" s="68">
        <v>0</v>
      </c>
      <c r="AG140" s="1">
        <v>0</v>
      </c>
      <c r="AH140" s="68">
        <v>10</v>
      </c>
      <c r="AI140" s="176">
        <v>10</v>
      </c>
      <c r="AJ140" s="1">
        <v>10</v>
      </c>
      <c r="AK140" s="70">
        <v>52</v>
      </c>
      <c r="AL140" s="70"/>
    </row>
    <row r="141" spans="1:38" customFormat="1" ht="19.95" customHeight="1" x14ac:dyDescent="0.25">
      <c r="A141" s="68">
        <v>53525</v>
      </c>
      <c r="B141" s="68" t="s">
        <v>250</v>
      </c>
      <c r="C141" s="68" t="s">
        <v>162</v>
      </c>
      <c r="D141" s="68" t="s">
        <v>161</v>
      </c>
      <c r="E141" s="68" t="s">
        <v>60</v>
      </c>
      <c r="F141" s="68">
        <v>8</v>
      </c>
      <c r="G141" s="1">
        <v>2952</v>
      </c>
      <c r="H141" s="1">
        <v>361</v>
      </c>
      <c r="I141" s="1">
        <v>15</v>
      </c>
      <c r="J141" s="1">
        <v>3328</v>
      </c>
      <c r="K141" s="1">
        <f t="shared" si="4"/>
        <v>3313</v>
      </c>
      <c r="L141" s="176">
        <v>416</v>
      </c>
      <c r="M141" s="176">
        <f t="shared" si="5"/>
        <v>414.1</v>
      </c>
      <c r="N141" s="70">
        <v>16890</v>
      </c>
      <c r="O141" s="70">
        <v>2163.1999999999998</v>
      </c>
      <c r="P141" s="70">
        <v>0</v>
      </c>
      <c r="Q141" s="70">
        <v>0</v>
      </c>
      <c r="R141" s="70">
        <v>66.56</v>
      </c>
      <c r="S141" s="70">
        <v>2229.7600000000002</v>
      </c>
      <c r="T141" s="70">
        <v>14660.24</v>
      </c>
      <c r="U141" s="70">
        <v>14660.24</v>
      </c>
      <c r="V141" s="70">
        <v>0</v>
      </c>
      <c r="W141" s="68" t="s">
        <v>64</v>
      </c>
      <c r="X141" s="68">
        <v>1</v>
      </c>
      <c r="Y141" s="68">
        <v>0</v>
      </c>
      <c r="Z141" s="68">
        <v>1</v>
      </c>
      <c r="AA141" s="68" t="s">
        <v>63</v>
      </c>
      <c r="AB141" s="68">
        <v>3</v>
      </c>
      <c r="AC141" s="1">
        <v>0</v>
      </c>
      <c r="AD141" s="1">
        <v>23</v>
      </c>
      <c r="AE141" s="68">
        <v>0</v>
      </c>
      <c r="AF141" s="68">
        <v>15</v>
      </c>
      <c r="AG141" s="1">
        <v>15</v>
      </c>
      <c r="AH141" s="68">
        <v>264</v>
      </c>
      <c r="AI141" s="176">
        <v>100.66670000000001</v>
      </c>
      <c r="AJ141" s="1">
        <v>302</v>
      </c>
      <c r="AK141" s="70">
        <v>1540</v>
      </c>
      <c r="AL141" s="70"/>
    </row>
    <row r="142" spans="1:38" customFormat="1" ht="19.95" customHeight="1" x14ac:dyDescent="0.25">
      <c r="A142" s="68">
        <v>56700</v>
      </c>
      <c r="B142" s="68" t="s">
        <v>250</v>
      </c>
      <c r="C142" s="68" t="s">
        <v>162</v>
      </c>
      <c r="D142" s="68" t="s">
        <v>161</v>
      </c>
      <c r="E142" s="68" t="s">
        <v>18</v>
      </c>
      <c r="F142" s="68">
        <v>6</v>
      </c>
      <c r="G142" s="1">
        <v>1524</v>
      </c>
      <c r="H142" s="1">
        <v>353</v>
      </c>
      <c r="I142" s="1">
        <v>28</v>
      </c>
      <c r="J142" s="1">
        <v>1905</v>
      </c>
      <c r="K142" s="1">
        <f t="shared" si="4"/>
        <v>1877</v>
      </c>
      <c r="L142" s="176">
        <v>317.5</v>
      </c>
      <c r="M142" s="176">
        <f t="shared" si="5"/>
        <v>312.8</v>
      </c>
      <c r="N142" s="70">
        <v>9715</v>
      </c>
      <c r="O142" s="70">
        <v>1238.25</v>
      </c>
      <c r="P142" s="70">
        <v>0</v>
      </c>
      <c r="Q142" s="70">
        <v>0</v>
      </c>
      <c r="R142" s="70">
        <v>38.1</v>
      </c>
      <c r="S142" s="70">
        <v>1276.3499999999999</v>
      </c>
      <c r="T142" s="70">
        <v>8438.65</v>
      </c>
      <c r="U142" s="70">
        <v>8438.65</v>
      </c>
      <c r="V142" s="70">
        <v>0</v>
      </c>
      <c r="W142" s="68" t="s">
        <v>64</v>
      </c>
      <c r="X142" s="68">
        <v>1</v>
      </c>
      <c r="Y142" s="68">
        <v>0</v>
      </c>
      <c r="Z142" s="68">
        <v>1</v>
      </c>
      <c r="AA142" s="68" t="s">
        <v>63</v>
      </c>
      <c r="AB142" s="68">
        <v>5</v>
      </c>
      <c r="AC142" s="1">
        <v>0</v>
      </c>
      <c r="AD142" s="1">
        <v>46</v>
      </c>
      <c r="AE142" s="68">
        <v>0</v>
      </c>
      <c r="AF142" s="68">
        <v>19</v>
      </c>
      <c r="AG142" s="1">
        <v>19</v>
      </c>
      <c r="AH142" s="68">
        <v>611</v>
      </c>
      <c r="AI142" s="176">
        <v>135.19999999999999</v>
      </c>
      <c r="AJ142" s="1">
        <v>676</v>
      </c>
      <c r="AK142" s="70">
        <v>3462</v>
      </c>
      <c r="AL142" s="70"/>
    </row>
    <row r="143" spans="1:38" customFormat="1" ht="19.95" customHeight="1" x14ac:dyDescent="0.25">
      <c r="A143" s="68">
        <v>57108</v>
      </c>
      <c r="B143" s="68" t="s">
        <v>250</v>
      </c>
      <c r="C143" s="68" t="s">
        <v>162</v>
      </c>
      <c r="D143" s="68" t="s">
        <v>161</v>
      </c>
      <c r="E143" s="68" t="s">
        <v>21</v>
      </c>
      <c r="F143" s="68">
        <v>2</v>
      </c>
      <c r="G143" s="1">
        <v>516</v>
      </c>
      <c r="H143" s="1">
        <v>2259</v>
      </c>
      <c r="I143" s="1">
        <v>12</v>
      </c>
      <c r="J143" s="1">
        <v>2787</v>
      </c>
      <c r="K143" s="1">
        <f t="shared" si="4"/>
        <v>2775</v>
      </c>
      <c r="L143" s="176">
        <v>1393.5</v>
      </c>
      <c r="M143" s="176">
        <f t="shared" si="5"/>
        <v>1387.5</v>
      </c>
      <c r="N143" s="70">
        <v>14154</v>
      </c>
      <c r="O143" s="70">
        <v>1811.55</v>
      </c>
      <c r="P143" s="70">
        <v>0</v>
      </c>
      <c r="Q143" s="70">
        <v>0</v>
      </c>
      <c r="R143" s="70">
        <v>0</v>
      </c>
      <c r="S143" s="70">
        <v>1811.55</v>
      </c>
      <c r="T143" s="70">
        <v>12342.45</v>
      </c>
      <c r="U143" s="70">
        <v>12342.45</v>
      </c>
      <c r="V143" s="70">
        <v>0</v>
      </c>
      <c r="W143" s="68" t="s">
        <v>64</v>
      </c>
      <c r="X143" s="68">
        <v>1</v>
      </c>
      <c r="Y143" s="68">
        <v>0</v>
      </c>
      <c r="Z143" s="68">
        <v>1</v>
      </c>
      <c r="AA143" s="68" t="s">
        <v>63</v>
      </c>
      <c r="AB143" s="68">
        <v>1</v>
      </c>
      <c r="AC143" s="1">
        <v>0</v>
      </c>
      <c r="AD143" s="1">
        <v>7</v>
      </c>
      <c r="AE143" s="68">
        <v>0</v>
      </c>
      <c r="AF143" s="68">
        <v>12</v>
      </c>
      <c r="AG143" s="1">
        <v>12</v>
      </c>
      <c r="AH143" s="68">
        <v>1349</v>
      </c>
      <c r="AI143" s="176">
        <v>1368</v>
      </c>
      <c r="AJ143" s="1">
        <v>1368</v>
      </c>
      <c r="AK143" s="70">
        <v>6963</v>
      </c>
      <c r="AL143" s="70"/>
    </row>
    <row r="144" spans="1:38" customFormat="1" ht="19.95" customHeight="1" x14ac:dyDescent="0.25">
      <c r="A144" s="68">
        <v>90469</v>
      </c>
      <c r="B144" s="68" t="s">
        <v>250</v>
      </c>
      <c r="C144" s="68" t="s">
        <v>162</v>
      </c>
      <c r="D144" s="68" t="s">
        <v>161</v>
      </c>
      <c r="E144" s="68" t="s">
        <v>60</v>
      </c>
      <c r="F144" s="68">
        <v>2</v>
      </c>
      <c r="G144" s="1">
        <v>936</v>
      </c>
      <c r="H144" s="1">
        <v>471</v>
      </c>
      <c r="I144" s="1">
        <v>8</v>
      </c>
      <c r="J144" s="1">
        <v>1415</v>
      </c>
      <c r="K144" s="1">
        <f t="shared" si="4"/>
        <v>1407</v>
      </c>
      <c r="L144" s="176">
        <v>707.5</v>
      </c>
      <c r="M144" s="176">
        <f t="shared" si="5"/>
        <v>703.5</v>
      </c>
      <c r="N144" s="70">
        <v>7226</v>
      </c>
      <c r="O144" s="70">
        <v>919.75</v>
      </c>
      <c r="P144" s="70">
        <v>0</v>
      </c>
      <c r="Q144" s="70">
        <v>0</v>
      </c>
      <c r="R144" s="70">
        <v>-919.75</v>
      </c>
      <c r="S144" s="70">
        <v>0</v>
      </c>
      <c r="T144" s="70">
        <v>7226</v>
      </c>
      <c r="U144" s="70">
        <v>7226</v>
      </c>
      <c r="V144" s="70">
        <v>0</v>
      </c>
      <c r="W144" s="68" t="s">
        <v>64</v>
      </c>
      <c r="X144" s="68">
        <v>1</v>
      </c>
      <c r="Y144" s="68">
        <v>0</v>
      </c>
      <c r="Z144" s="68">
        <v>1</v>
      </c>
      <c r="AA144" s="68" t="s">
        <v>63</v>
      </c>
      <c r="AB144" s="68">
        <v>2</v>
      </c>
      <c r="AC144" s="1">
        <v>0</v>
      </c>
      <c r="AD144" s="1">
        <v>50</v>
      </c>
      <c r="AE144" s="68">
        <v>0</v>
      </c>
      <c r="AF144" s="68">
        <v>7</v>
      </c>
      <c r="AG144" s="1">
        <v>7</v>
      </c>
      <c r="AH144" s="68">
        <v>466</v>
      </c>
      <c r="AI144" s="176">
        <v>261.5</v>
      </c>
      <c r="AJ144" s="1">
        <v>523</v>
      </c>
      <c r="AK144" s="70">
        <v>2683</v>
      </c>
      <c r="AL144" s="70"/>
    </row>
    <row r="145" spans="1:38" customFormat="1" ht="19.95" customHeight="1" x14ac:dyDescent="0.25">
      <c r="A145" s="68">
        <v>10349</v>
      </c>
      <c r="B145" s="68" t="s">
        <v>256</v>
      </c>
      <c r="C145" s="68" t="s">
        <v>160</v>
      </c>
      <c r="D145" s="68" t="s">
        <v>159</v>
      </c>
      <c r="E145" s="68" t="s">
        <v>22</v>
      </c>
      <c r="F145" s="68">
        <v>3</v>
      </c>
      <c r="G145" s="1">
        <v>0</v>
      </c>
      <c r="H145" s="1">
        <v>523</v>
      </c>
      <c r="I145" s="1">
        <v>3</v>
      </c>
      <c r="J145" s="1">
        <v>526</v>
      </c>
      <c r="K145" s="1">
        <f t="shared" si="4"/>
        <v>523</v>
      </c>
      <c r="L145" s="176">
        <v>175.33330000000001</v>
      </c>
      <c r="M145" s="176">
        <f t="shared" si="5"/>
        <v>174.3</v>
      </c>
      <c r="N145" s="70">
        <v>2688</v>
      </c>
      <c r="O145" s="70">
        <v>341.9</v>
      </c>
      <c r="P145" s="70">
        <v>0</v>
      </c>
      <c r="Q145" s="70">
        <v>0</v>
      </c>
      <c r="R145" s="70">
        <v>0</v>
      </c>
      <c r="S145" s="70">
        <v>341.9</v>
      </c>
      <c r="T145" s="70">
        <v>2346.1</v>
      </c>
      <c r="U145" s="70">
        <v>2346.1</v>
      </c>
      <c r="V145" s="70">
        <v>0</v>
      </c>
      <c r="W145" s="68" t="s">
        <v>64</v>
      </c>
      <c r="X145" s="68">
        <v>1</v>
      </c>
      <c r="Y145" s="68">
        <v>0</v>
      </c>
      <c r="Z145" s="68">
        <v>1</v>
      </c>
      <c r="AA145" s="68" t="s">
        <v>63</v>
      </c>
      <c r="AB145" s="68">
        <v>2</v>
      </c>
      <c r="AC145" s="1">
        <v>0</v>
      </c>
      <c r="AD145" s="1">
        <v>40</v>
      </c>
      <c r="AE145" s="68">
        <v>0</v>
      </c>
      <c r="AF145" s="68">
        <v>3</v>
      </c>
      <c r="AG145" s="1">
        <v>3</v>
      </c>
      <c r="AH145" s="68">
        <v>69</v>
      </c>
      <c r="AI145" s="176">
        <v>56</v>
      </c>
      <c r="AJ145" s="1">
        <v>112</v>
      </c>
      <c r="AK145" s="70">
        <v>571</v>
      </c>
      <c r="AL145" s="70"/>
    </row>
    <row r="146" spans="1:38" customFormat="1" ht="19.95" customHeight="1" x14ac:dyDescent="0.25">
      <c r="A146" s="68">
        <v>20177</v>
      </c>
      <c r="B146" s="68" t="s">
        <v>256</v>
      </c>
      <c r="C146" s="68" t="s">
        <v>160</v>
      </c>
      <c r="D146" s="68" t="s">
        <v>159</v>
      </c>
      <c r="E146" s="68" t="s">
        <v>60</v>
      </c>
      <c r="F146" s="68">
        <v>3</v>
      </c>
      <c r="G146" s="1">
        <v>612</v>
      </c>
      <c r="H146" s="1">
        <v>6</v>
      </c>
      <c r="I146" s="1">
        <v>0</v>
      </c>
      <c r="J146" s="1">
        <v>618</v>
      </c>
      <c r="K146" s="1">
        <f t="shared" si="4"/>
        <v>618</v>
      </c>
      <c r="L146" s="176">
        <v>206</v>
      </c>
      <c r="M146" s="176">
        <f t="shared" si="5"/>
        <v>206</v>
      </c>
      <c r="N146" s="70">
        <v>3138</v>
      </c>
      <c r="O146" s="70">
        <v>401.7</v>
      </c>
      <c r="P146" s="70">
        <v>0</v>
      </c>
      <c r="Q146" s="70">
        <v>0</v>
      </c>
      <c r="R146" s="70">
        <v>0</v>
      </c>
      <c r="S146" s="70">
        <v>401.7</v>
      </c>
      <c r="T146" s="70">
        <v>2736.3</v>
      </c>
      <c r="U146" s="70">
        <v>2736.3</v>
      </c>
      <c r="V146" s="70">
        <v>0</v>
      </c>
      <c r="W146" s="68" t="s">
        <v>64</v>
      </c>
      <c r="X146" s="68">
        <v>1</v>
      </c>
      <c r="Y146" s="68">
        <v>0</v>
      </c>
      <c r="Z146" s="68">
        <v>1</v>
      </c>
      <c r="AA146" s="68" t="s">
        <v>63</v>
      </c>
      <c r="AB146" s="68">
        <v>3</v>
      </c>
      <c r="AC146" s="1">
        <v>0</v>
      </c>
      <c r="AD146" s="1">
        <v>6</v>
      </c>
      <c r="AE146" s="68">
        <v>0</v>
      </c>
      <c r="AF146" s="68">
        <v>0</v>
      </c>
      <c r="AG146" s="1">
        <v>0</v>
      </c>
      <c r="AH146" s="68">
        <v>44</v>
      </c>
      <c r="AI146" s="176">
        <v>16.666699999999999</v>
      </c>
      <c r="AJ146" s="1">
        <v>50</v>
      </c>
      <c r="AK146" s="70">
        <v>255</v>
      </c>
      <c r="AL146" s="70"/>
    </row>
    <row r="147" spans="1:38" customFormat="1" ht="19.95" customHeight="1" x14ac:dyDescent="0.25">
      <c r="A147" s="68">
        <v>20198</v>
      </c>
      <c r="B147" s="68" t="s">
        <v>256</v>
      </c>
      <c r="C147" s="68" t="s">
        <v>160</v>
      </c>
      <c r="D147" s="68" t="s">
        <v>159</v>
      </c>
      <c r="E147" s="68" t="s">
        <v>18</v>
      </c>
      <c r="F147" s="68">
        <v>7</v>
      </c>
      <c r="G147" s="1">
        <v>624</v>
      </c>
      <c r="H147" s="1">
        <v>167</v>
      </c>
      <c r="I147" s="1">
        <v>9</v>
      </c>
      <c r="J147" s="1">
        <v>800</v>
      </c>
      <c r="K147" s="1">
        <f t="shared" si="4"/>
        <v>791</v>
      </c>
      <c r="L147" s="176">
        <v>114.28570000000001</v>
      </c>
      <c r="M147" s="176">
        <f t="shared" si="5"/>
        <v>113</v>
      </c>
      <c r="N147" s="70">
        <v>4095</v>
      </c>
      <c r="O147" s="70">
        <v>520</v>
      </c>
      <c r="P147" s="70">
        <v>0</v>
      </c>
      <c r="Q147" s="70">
        <v>0</v>
      </c>
      <c r="R147" s="70">
        <v>0</v>
      </c>
      <c r="S147" s="70">
        <v>520</v>
      </c>
      <c r="T147" s="70">
        <v>3575</v>
      </c>
      <c r="U147" s="70">
        <v>3575</v>
      </c>
      <c r="V147" s="70">
        <v>0</v>
      </c>
      <c r="W147" s="68" t="s">
        <v>64</v>
      </c>
      <c r="X147" s="68">
        <v>1</v>
      </c>
      <c r="Y147" s="68">
        <v>0</v>
      </c>
      <c r="Z147" s="68">
        <v>1</v>
      </c>
      <c r="AA147" s="68" t="s">
        <v>63</v>
      </c>
      <c r="AB147" s="68">
        <v>3</v>
      </c>
      <c r="AC147" s="1">
        <v>0</v>
      </c>
      <c r="AD147" s="1">
        <v>40</v>
      </c>
      <c r="AE147" s="68">
        <v>0</v>
      </c>
      <c r="AF147" s="68">
        <v>9</v>
      </c>
      <c r="AG147" s="1">
        <v>9</v>
      </c>
      <c r="AH147" s="68">
        <v>176</v>
      </c>
      <c r="AI147" s="176">
        <v>75</v>
      </c>
      <c r="AJ147" s="1">
        <v>225</v>
      </c>
      <c r="AK147" s="70">
        <v>1152</v>
      </c>
      <c r="AL147" s="70"/>
    </row>
    <row r="148" spans="1:38" customFormat="1" ht="19.95" customHeight="1" x14ac:dyDescent="0.25">
      <c r="A148" s="68">
        <v>20206</v>
      </c>
      <c r="B148" s="68" t="s">
        <v>256</v>
      </c>
      <c r="C148" s="68" t="s">
        <v>160</v>
      </c>
      <c r="D148" s="68" t="s">
        <v>159</v>
      </c>
      <c r="E148" s="68" t="s">
        <v>18</v>
      </c>
      <c r="F148" s="68">
        <v>7</v>
      </c>
      <c r="G148" s="1">
        <v>1584</v>
      </c>
      <c r="H148" s="1">
        <v>926</v>
      </c>
      <c r="I148" s="1">
        <v>7</v>
      </c>
      <c r="J148" s="1">
        <v>2517</v>
      </c>
      <c r="K148" s="1">
        <f t="shared" si="4"/>
        <v>2510</v>
      </c>
      <c r="L148" s="176">
        <v>359.57139999999998</v>
      </c>
      <c r="M148" s="176">
        <f t="shared" si="5"/>
        <v>358.6</v>
      </c>
      <c r="N148" s="70">
        <v>12854</v>
      </c>
      <c r="O148" s="70">
        <v>1636.05</v>
      </c>
      <c r="P148" s="70">
        <v>0</v>
      </c>
      <c r="Q148" s="70">
        <v>0</v>
      </c>
      <c r="R148" s="70">
        <v>50.34</v>
      </c>
      <c r="S148" s="70">
        <v>1686.39</v>
      </c>
      <c r="T148" s="70">
        <v>11167.61</v>
      </c>
      <c r="U148" s="70">
        <v>11167.61</v>
      </c>
      <c r="V148" s="70">
        <v>0</v>
      </c>
      <c r="W148" s="68" t="s">
        <v>64</v>
      </c>
      <c r="X148" s="68">
        <v>1</v>
      </c>
      <c r="Y148" s="68">
        <v>0</v>
      </c>
      <c r="Z148" s="68">
        <v>1</v>
      </c>
      <c r="AA148" s="68" t="s">
        <v>63</v>
      </c>
      <c r="AB148" s="68">
        <v>5</v>
      </c>
      <c r="AC148" s="1">
        <v>0</v>
      </c>
      <c r="AD148" s="1">
        <v>32</v>
      </c>
      <c r="AE148" s="68">
        <v>0</v>
      </c>
      <c r="AF148" s="68">
        <v>7</v>
      </c>
      <c r="AG148" s="1">
        <v>7</v>
      </c>
      <c r="AH148" s="68">
        <v>290</v>
      </c>
      <c r="AI148" s="176">
        <v>65.8</v>
      </c>
      <c r="AJ148" s="1">
        <v>329</v>
      </c>
      <c r="AK148" s="70">
        <v>1682</v>
      </c>
      <c r="AL148" s="70"/>
    </row>
    <row r="149" spans="1:38" customFormat="1" ht="19.95" customHeight="1" x14ac:dyDescent="0.25">
      <c r="A149" s="68">
        <v>20283</v>
      </c>
      <c r="B149" s="68" t="s">
        <v>256</v>
      </c>
      <c r="C149" s="68" t="s">
        <v>160</v>
      </c>
      <c r="D149" s="68" t="s">
        <v>159</v>
      </c>
      <c r="E149" s="68" t="s">
        <v>20</v>
      </c>
      <c r="F149" s="68">
        <v>11</v>
      </c>
      <c r="G149" s="1">
        <v>3252</v>
      </c>
      <c r="H149" s="1">
        <v>-384</v>
      </c>
      <c r="I149" s="1">
        <v>3</v>
      </c>
      <c r="J149" s="1">
        <v>2871</v>
      </c>
      <c r="K149" s="1">
        <f t="shared" si="4"/>
        <v>2868</v>
      </c>
      <c r="L149" s="176">
        <v>261</v>
      </c>
      <c r="M149" s="176">
        <f t="shared" si="5"/>
        <v>260.7</v>
      </c>
      <c r="N149" s="70">
        <v>14595</v>
      </c>
      <c r="O149" s="70">
        <v>1866.15</v>
      </c>
      <c r="P149" s="70">
        <v>0</v>
      </c>
      <c r="Q149" s="70">
        <v>0</v>
      </c>
      <c r="R149" s="70">
        <v>57.42</v>
      </c>
      <c r="S149" s="70">
        <v>1923.57</v>
      </c>
      <c r="T149" s="70">
        <v>12671.43</v>
      </c>
      <c r="U149" s="70">
        <v>12671.43</v>
      </c>
      <c r="V149" s="70">
        <v>0</v>
      </c>
      <c r="W149" s="68" t="s">
        <v>64</v>
      </c>
      <c r="X149" s="68">
        <v>1</v>
      </c>
      <c r="Y149" s="68">
        <v>0</v>
      </c>
      <c r="Z149" s="68">
        <v>1</v>
      </c>
      <c r="AA149" s="68" t="s">
        <v>63</v>
      </c>
      <c r="AB149" s="68">
        <v>9</v>
      </c>
      <c r="AC149" s="1">
        <v>0</v>
      </c>
      <c r="AD149" s="1">
        <v>28</v>
      </c>
      <c r="AE149" s="68">
        <v>0</v>
      </c>
      <c r="AF149" s="68">
        <v>3</v>
      </c>
      <c r="AG149" s="1">
        <v>3</v>
      </c>
      <c r="AH149" s="68">
        <v>329</v>
      </c>
      <c r="AI149" s="176">
        <v>40</v>
      </c>
      <c r="AJ149" s="1">
        <v>360</v>
      </c>
      <c r="AK149" s="70">
        <v>1836</v>
      </c>
      <c r="AL149" s="70"/>
    </row>
    <row r="150" spans="1:38" customFormat="1" ht="19.95" customHeight="1" x14ac:dyDescent="0.25">
      <c r="A150" s="68">
        <v>20348</v>
      </c>
      <c r="B150" s="68" t="s">
        <v>256</v>
      </c>
      <c r="C150" s="68" t="s">
        <v>160</v>
      </c>
      <c r="D150" s="68" t="s">
        <v>159</v>
      </c>
      <c r="E150" s="68" t="s">
        <v>23</v>
      </c>
      <c r="F150" s="68">
        <v>13</v>
      </c>
      <c r="G150" s="1">
        <v>4992</v>
      </c>
      <c r="H150" s="1">
        <v>146</v>
      </c>
      <c r="I150" s="1">
        <v>2</v>
      </c>
      <c r="J150" s="1">
        <v>5140</v>
      </c>
      <c r="K150" s="1">
        <f t="shared" si="4"/>
        <v>5138</v>
      </c>
      <c r="L150" s="176">
        <v>395.38459999999998</v>
      </c>
      <c r="M150" s="176">
        <f t="shared" si="5"/>
        <v>395.2</v>
      </c>
      <c r="N150" s="70">
        <v>26317</v>
      </c>
      <c r="O150" s="70">
        <v>3341</v>
      </c>
      <c r="P150" s="70">
        <v>0</v>
      </c>
      <c r="Q150" s="70">
        <v>0</v>
      </c>
      <c r="R150" s="70">
        <v>0</v>
      </c>
      <c r="S150" s="70">
        <v>3341</v>
      </c>
      <c r="T150" s="70">
        <v>22976</v>
      </c>
      <c r="U150" s="70">
        <v>22976</v>
      </c>
      <c r="V150" s="70">
        <v>0</v>
      </c>
      <c r="W150" s="68" t="s">
        <v>64</v>
      </c>
      <c r="X150" s="68">
        <v>1</v>
      </c>
      <c r="Y150" s="68">
        <v>0</v>
      </c>
      <c r="Z150" s="68">
        <v>1</v>
      </c>
      <c r="AA150" s="68" t="s">
        <v>63</v>
      </c>
      <c r="AB150" s="68">
        <v>3</v>
      </c>
      <c r="AC150" s="1">
        <v>0</v>
      </c>
      <c r="AD150" s="1">
        <v>67</v>
      </c>
      <c r="AE150" s="68">
        <v>0</v>
      </c>
      <c r="AF150" s="68">
        <v>2</v>
      </c>
      <c r="AG150" s="1">
        <v>2</v>
      </c>
      <c r="AH150" s="68">
        <v>233</v>
      </c>
      <c r="AI150" s="176">
        <v>100.66670000000001</v>
      </c>
      <c r="AJ150" s="1">
        <v>302</v>
      </c>
      <c r="AK150" s="70">
        <v>1526</v>
      </c>
      <c r="AL150" s="70"/>
    </row>
    <row r="151" spans="1:38" customFormat="1" ht="19.95" customHeight="1" x14ac:dyDescent="0.25">
      <c r="A151" s="68">
        <v>20376</v>
      </c>
      <c r="B151" s="68" t="s">
        <v>256</v>
      </c>
      <c r="C151" s="68" t="s">
        <v>160</v>
      </c>
      <c r="D151" s="68" t="s">
        <v>159</v>
      </c>
      <c r="E151" s="68" t="s">
        <v>19</v>
      </c>
      <c r="F151" s="68">
        <v>9</v>
      </c>
      <c r="G151" s="1">
        <v>1572</v>
      </c>
      <c r="H151" s="1">
        <v>606</v>
      </c>
      <c r="I151" s="1">
        <v>8</v>
      </c>
      <c r="J151" s="1">
        <v>2186</v>
      </c>
      <c r="K151" s="1">
        <f t="shared" si="4"/>
        <v>2178</v>
      </c>
      <c r="L151" s="176">
        <v>242.88890000000001</v>
      </c>
      <c r="M151" s="176">
        <f t="shared" si="5"/>
        <v>242</v>
      </c>
      <c r="N151" s="70">
        <v>11177</v>
      </c>
      <c r="O151" s="70">
        <v>1420.9</v>
      </c>
      <c r="P151" s="70">
        <v>0</v>
      </c>
      <c r="Q151" s="70">
        <v>0</v>
      </c>
      <c r="R151" s="70">
        <v>43.72</v>
      </c>
      <c r="S151" s="70">
        <v>1464.62</v>
      </c>
      <c r="T151" s="70">
        <v>9712.3799999999992</v>
      </c>
      <c r="U151" s="70">
        <v>9712.3799999999992</v>
      </c>
      <c r="V151" s="70">
        <v>0</v>
      </c>
      <c r="W151" s="68" t="s">
        <v>64</v>
      </c>
      <c r="X151" s="68">
        <v>1</v>
      </c>
      <c r="Y151" s="68">
        <v>0</v>
      </c>
      <c r="Z151" s="68">
        <v>1</v>
      </c>
      <c r="AA151" s="68" t="s">
        <v>63</v>
      </c>
      <c r="AB151" s="68">
        <v>7</v>
      </c>
      <c r="AC151" s="1">
        <v>0</v>
      </c>
      <c r="AD151" s="1">
        <v>74</v>
      </c>
      <c r="AE151" s="68">
        <v>0</v>
      </c>
      <c r="AF151" s="68">
        <v>8</v>
      </c>
      <c r="AG151" s="1">
        <v>8</v>
      </c>
      <c r="AH151" s="68">
        <v>435</v>
      </c>
      <c r="AI151" s="176">
        <v>73.857100000000003</v>
      </c>
      <c r="AJ151" s="1">
        <v>517</v>
      </c>
      <c r="AK151" s="70">
        <v>2646</v>
      </c>
      <c r="AL151" s="70"/>
    </row>
    <row r="152" spans="1:38" customFormat="1" ht="19.95" customHeight="1" x14ac:dyDescent="0.25">
      <c r="A152" s="68">
        <v>20381</v>
      </c>
      <c r="B152" s="68" t="s">
        <v>256</v>
      </c>
      <c r="C152" s="68" t="s">
        <v>160</v>
      </c>
      <c r="D152" s="68" t="s">
        <v>159</v>
      </c>
      <c r="E152" s="68" t="s">
        <v>19</v>
      </c>
      <c r="F152" s="68">
        <v>8</v>
      </c>
      <c r="G152" s="1">
        <v>1236</v>
      </c>
      <c r="H152" s="1">
        <v>502</v>
      </c>
      <c r="I152" s="1">
        <v>7</v>
      </c>
      <c r="J152" s="1">
        <v>1745</v>
      </c>
      <c r="K152" s="1">
        <f t="shared" si="4"/>
        <v>1738</v>
      </c>
      <c r="L152" s="176">
        <v>218.125</v>
      </c>
      <c r="M152" s="176">
        <f t="shared" si="5"/>
        <v>217.3</v>
      </c>
      <c r="N152" s="70">
        <v>8912</v>
      </c>
      <c r="O152" s="70">
        <v>1134.25</v>
      </c>
      <c r="P152" s="70">
        <v>0</v>
      </c>
      <c r="Q152" s="70">
        <v>0</v>
      </c>
      <c r="R152" s="70">
        <v>34.9</v>
      </c>
      <c r="S152" s="70">
        <v>1169.1500000000001</v>
      </c>
      <c r="T152" s="70">
        <v>7742.85</v>
      </c>
      <c r="U152" s="70">
        <v>7742.85</v>
      </c>
      <c r="V152" s="70">
        <v>0</v>
      </c>
      <c r="W152" s="68" t="s">
        <v>64</v>
      </c>
      <c r="X152" s="68">
        <v>1</v>
      </c>
      <c r="Y152" s="68">
        <v>0</v>
      </c>
      <c r="Z152" s="68">
        <v>1</v>
      </c>
      <c r="AA152" s="68" t="s">
        <v>63</v>
      </c>
      <c r="AB152" s="68">
        <v>3</v>
      </c>
      <c r="AC152" s="1">
        <v>0</v>
      </c>
      <c r="AD152" s="1">
        <v>26</v>
      </c>
      <c r="AE152" s="68">
        <v>0</v>
      </c>
      <c r="AF152" s="68">
        <v>7</v>
      </c>
      <c r="AG152" s="1">
        <v>7</v>
      </c>
      <c r="AH152" s="68">
        <v>95</v>
      </c>
      <c r="AI152" s="176">
        <v>42.666699999999999</v>
      </c>
      <c r="AJ152" s="1">
        <v>128</v>
      </c>
      <c r="AK152" s="70">
        <v>653</v>
      </c>
      <c r="AL152" s="70"/>
    </row>
    <row r="153" spans="1:38" customFormat="1" ht="19.95" customHeight="1" x14ac:dyDescent="0.25">
      <c r="A153" s="68">
        <v>20416</v>
      </c>
      <c r="B153" s="68" t="s">
        <v>256</v>
      </c>
      <c r="C153" s="68" t="s">
        <v>160</v>
      </c>
      <c r="D153" s="68" t="s">
        <v>159</v>
      </c>
      <c r="E153" s="68" t="s">
        <v>22</v>
      </c>
      <c r="F153" s="68">
        <v>6</v>
      </c>
      <c r="G153" s="1">
        <v>0</v>
      </c>
      <c r="H153" s="1">
        <v>1293</v>
      </c>
      <c r="I153" s="1">
        <v>0</v>
      </c>
      <c r="J153" s="1">
        <v>1293</v>
      </c>
      <c r="K153" s="1">
        <f t="shared" si="4"/>
        <v>1293</v>
      </c>
      <c r="L153" s="176">
        <v>215.5</v>
      </c>
      <c r="M153" s="176">
        <f t="shared" si="5"/>
        <v>215.5</v>
      </c>
      <c r="N153" s="70">
        <v>6594</v>
      </c>
      <c r="O153" s="70">
        <v>840.45</v>
      </c>
      <c r="P153" s="70">
        <v>0</v>
      </c>
      <c r="Q153" s="70">
        <v>0</v>
      </c>
      <c r="R153" s="70">
        <v>25.86</v>
      </c>
      <c r="S153" s="70">
        <v>866.31</v>
      </c>
      <c r="T153" s="70">
        <v>5727.69</v>
      </c>
      <c r="U153" s="70">
        <v>5727.69</v>
      </c>
      <c r="V153" s="70">
        <v>0</v>
      </c>
      <c r="W153" s="68" t="s">
        <v>64</v>
      </c>
      <c r="X153" s="68">
        <v>1</v>
      </c>
      <c r="Y153" s="68">
        <v>0</v>
      </c>
      <c r="Z153" s="68">
        <v>1</v>
      </c>
      <c r="AA153" s="68" t="s">
        <v>63</v>
      </c>
      <c r="AB153" s="68">
        <v>2</v>
      </c>
      <c r="AC153" s="1">
        <v>0</v>
      </c>
      <c r="AD153" s="1">
        <v>0</v>
      </c>
      <c r="AE153" s="68">
        <v>0</v>
      </c>
      <c r="AF153" s="68">
        <v>0</v>
      </c>
      <c r="AG153" s="1">
        <v>0</v>
      </c>
      <c r="AH153" s="68">
        <v>140</v>
      </c>
      <c r="AI153" s="176">
        <v>70</v>
      </c>
      <c r="AJ153" s="1">
        <v>140</v>
      </c>
      <c r="AK153" s="70">
        <v>712</v>
      </c>
      <c r="AL153" s="70"/>
    </row>
    <row r="154" spans="1:38" customFormat="1" ht="19.95" customHeight="1" x14ac:dyDescent="0.25">
      <c r="A154" s="68">
        <v>90324</v>
      </c>
      <c r="B154" s="68" t="s">
        <v>256</v>
      </c>
      <c r="C154" s="68" t="s">
        <v>160</v>
      </c>
      <c r="D154" s="68" t="s">
        <v>159</v>
      </c>
      <c r="E154" s="68" t="s">
        <v>60</v>
      </c>
      <c r="F154" s="68">
        <v>0</v>
      </c>
      <c r="G154" s="1">
        <v>0</v>
      </c>
      <c r="H154" s="1">
        <v>0</v>
      </c>
      <c r="I154" s="1">
        <v>0</v>
      </c>
      <c r="J154" s="1">
        <v>0</v>
      </c>
      <c r="K154" s="1">
        <f t="shared" si="4"/>
        <v>0</v>
      </c>
      <c r="L154" s="176">
        <v>0</v>
      </c>
      <c r="M154" s="176" t="e">
        <f t="shared" si="5"/>
        <v>#DIV/0!</v>
      </c>
      <c r="N154" s="70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68" t="s">
        <v>64</v>
      </c>
      <c r="X154" s="68">
        <v>0</v>
      </c>
      <c r="Y154" s="68">
        <v>1</v>
      </c>
      <c r="Z154" s="68">
        <v>1</v>
      </c>
      <c r="AA154" s="68" t="s">
        <v>63</v>
      </c>
      <c r="AB154" s="68">
        <v>0</v>
      </c>
      <c r="AC154" s="1">
        <v>0</v>
      </c>
      <c r="AD154" s="1">
        <v>0</v>
      </c>
      <c r="AE154" s="68">
        <v>0</v>
      </c>
      <c r="AF154" s="68">
        <v>0</v>
      </c>
      <c r="AG154" s="1">
        <v>0</v>
      </c>
      <c r="AH154" s="68">
        <v>0</v>
      </c>
      <c r="AI154" s="176">
        <v>0</v>
      </c>
      <c r="AJ154" s="1">
        <v>0</v>
      </c>
      <c r="AK154" s="70">
        <v>0</v>
      </c>
      <c r="AL154" s="70"/>
    </row>
    <row r="155" spans="1:38" customFormat="1" ht="19.95" customHeight="1" x14ac:dyDescent="0.25">
      <c r="A155" s="68">
        <v>85103</v>
      </c>
      <c r="B155" s="68" t="s">
        <v>253</v>
      </c>
      <c r="C155" s="68" t="s">
        <v>158</v>
      </c>
      <c r="D155" s="68" t="s">
        <v>157</v>
      </c>
      <c r="E155" s="68" t="s">
        <v>60</v>
      </c>
      <c r="F155" s="68">
        <v>7</v>
      </c>
      <c r="G155" s="1">
        <v>0</v>
      </c>
      <c r="H155" s="1">
        <v>1414</v>
      </c>
      <c r="I155" s="1">
        <v>18</v>
      </c>
      <c r="J155" s="1">
        <v>1432</v>
      </c>
      <c r="K155" s="1">
        <f t="shared" si="4"/>
        <v>1414</v>
      </c>
      <c r="L155" s="176">
        <v>204.57140000000001</v>
      </c>
      <c r="M155" s="176">
        <f t="shared" si="5"/>
        <v>202</v>
      </c>
      <c r="N155" s="70">
        <v>7341</v>
      </c>
      <c r="O155" s="70">
        <v>930.8</v>
      </c>
      <c r="P155" s="70">
        <v>0</v>
      </c>
      <c r="Q155" s="70">
        <v>0</v>
      </c>
      <c r="R155" s="70">
        <v>0</v>
      </c>
      <c r="S155" s="70">
        <v>930.8</v>
      </c>
      <c r="T155" s="70">
        <v>6410.2</v>
      </c>
      <c r="U155" s="70">
        <v>6410.2</v>
      </c>
      <c r="V155" s="70">
        <v>0</v>
      </c>
      <c r="W155" s="68" t="s">
        <v>64</v>
      </c>
      <c r="X155" s="68">
        <v>1</v>
      </c>
      <c r="Y155" s="68">
        <v>0</v>
      </c>
      <c r="Z155" s="68">
        <v>1</v>
      </c>
      <c r="AA155" s="68" t="s">
        <v>63</v>
      </c>
      <c r="AB155" s="68">
        <v>5</v>
      </c>
      <c r="AC155" s="1">
        <v>0</v>
      </c>
      <c r="AD155" s="1">
        <v>58</v>
      </c>
      <c r="AE155" s="68">
        <v>0</v>
      </c>
      <c r="AF155" s="68">
        <v>18</v>
      </c>
      <c r="AG155" s="1">
        <v>18</v>
      </c>
      <c r="AH155" s="68">
        <v>166</v>
      </c>
      <c r="AI155" s="176">
        <v>48.4</v>
      </c>
      <c r="AJ155" s="1">
        <v>242</v>
      </c>
      <c r="AK155" s="70">
        <v>1242</v>
      </c>
      <c r="AL155" s="70"/>
    </row>
    <row r="156" spans="1:38" customFormat="1" ht="19.95" customHeight="1" x14ac:dyDescent="0.25">
      <c r="A156" s="68">
        <v>85104</v>
      </c>
      <c r="B156" s="68" t="s">
        <v>253</v>
      </c>
      <c r="C156" s="68" t="s">
        <v>158</v>
      </c>
      <c r="D156" s="68" t="s">
        <v>157</v>
      </c>
      <c r="E156" s="68" t="s">
        <v>60</v>
      </c>
      <c r="F156" s="68">
        <v>7</v>
      </c>
      <c r="G156" s="1">
        <v>2088</v>
      </c>
      <c r="H156" s="1">
        <v>84</v>
      </c>
      <c r="I156" s="1">
        <v>9</v>
      </c>
      <c r="J156" s="1">
        <v>2181</v>
      </c>
      <c r="K156" s="1">
        <f t="shared" si="4"/>
        <v>2172</v>
      </c>
      <c r="L156" s="176">
        <v>311.57139999999998</v>
      </c>
      <c r="M156" s="176">
        <f t="shared" si="5"/>
        <v>310.3</v>
      </c>
      <c r="N156" s="70">
        <v>11137</v>
      </c>
      <c r="O156" s="70">
        <v>1417.65</v>
      </c>
      <c r="P156" s="70">
        <v>0</v>
      </c>
      <c r="Q156" s="70">
        <v>0</v>
      </c>
      <c r="R156" s="70">
        <v>0</v>
      </c>
      <c r="S156" s="70">
        <v>1417.65</v>
      </c>
      <c r="T156" s="70">
        <v>9719.35</v>
      </c>
      <c r="U156" s="70">
        <v>9719.35</v>
      </c>
      <c r="V156" s="70">
        <v>0</v>
      </c>
      <c r="W156" s="68" t="s">
        <v>64</v>
      </c>
      <c r="X156" s="68">
        <v>1</v>
      </c>
      <c r="Y156" s="68">
        <v>0</v>
      </c>
      <c r="Z156" s="68">
        <v>1</v>
      </c>
      <c r="AA156" s="68" t="s">
        <v>63</v>
      </c>
      <c r="AB156" s="68">
        <v>4</v>
      </c>
      <c r="AC156" s="1">
        <v>0</v>
      </c>
      <c r="AD156" s="1">
        <v>26</v>
      </c>
      <c r="AE156" s="68">
        <v>0</v>
      </c>
      <c r="AF156" s="68">
        <v>9</v>
      </c>
      <c r="AG156" s="1">
        <v>9</v>
      </c>
      <c r="AH156" s="68">
        <v>358</v>
      </c>
      <c r="AI156" s="176">
        <v>98.25</v>
      </c>
      <c r="AJ156" s="1">
        <v>393</v>
      </c>
      <c r="AK156" s="70">
        <v>2008</v>
      </c>
      <c r="AL156" s="70"/>
    </row>
    <row r="157" spans="1:38" customFormat="1" ht="19.95" customHeight="1" x14ac:dyDescent="0.25">
      <c r="A157" s="68">
        <v>85108</v>
      </c>
      <c r="B157" s="68" t="s">
        <v>253</v>
      </c>
      <c r="C157" s="68" t="s">
        <v>158</v>
      </c>
      <c r="D157" s="68" t="s">
        <v>157</v>
      </c>
      <c r="E157" s="68" t="s">
        <v>60</v>
      </c>
      <c r="F157" s="68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4"/>
        <v>0</v>
      </c>
      <c r="L157" s="176">
        <v>0</v>
      </c>
      <c r="M157" s="176" t="e">
        <f t="shared" si="5"/>
        <v>#DIV/0!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  <c r="W157" s="68" t="s">
        <v>64</v>
      </c>
      <c r="X157" s="68">
        <v>0</v>
      </c>
      <c r="Y157" s="68">
        <v>1</v>
      </c>
      <c r="Z157" s="68">
        <v>1</v>
      </c>
      <c r="AA157" s="68" t="s">
        <v>63</v>
      </c>
      <c r="AB157" s="68">
        <v>0</v>
      </c>
      <c r="AC157" s="1">
        <v>0</v>
      </c>
      <c r="AD157" s="1">
        <v>0</v>
      </c>
      <c r="AE157" s="68">
        <v>0</v>
      </c>
      <c r="AF157" s="68">
        <v>0</v>
      </c>
      <c r="AG157" s="1">
        <v>0</v>
      </c>
      <c r="AH157" s="68">
        <v>0</v>
      </c>
      <c r="AI157" s="176">
        <v>0</v>
      </c>
      <c r="AJ157" s="1">
        <v>0</v>
      </c>
      <c r="AK157" s="70">
        <v>0</v>
      </c>
      <c r="AL157" s="70"/>
    </row>
    <row r="158" spans="1:38" customFormat="1" ht="19.95" customHeight="1" x14ac:dyDescent="0.25">
      <c r="A158" s="68">
        <v>85109</v>
      </c>
      <c r="B158" s="68" t="s">
        <v>253</v>
      </c>
      <c r="C158" s="68" t="s">
        <v>158</v>
      </c>
      <c r="D158" s="68" t="s">
        <v>157</v>
      </c>
      <c r="E158" s="68" t="s">
        <v>60</v>
      </c>
      <c r="F158" s="68">
        <v>14</v>
      </c>
      <c r="G158" s="1">
        <v>5004</v>
      </c>
      <c r="H158" s="1">
        <v>958</v>
      </c>
      <c r="I158" s="1">
        <v>314</v>
      </c>
      <c r="J158" s="1">
        <v>6276</v>
      </c>
      <c r="K158" s="1">
        <f t="shared" si="4"/>
        <v>5962</v>
      </c>
      <c r="L158" s="176">
        <v>448.28570000000002</v>
      </c>
      <c r="M158" s="176">
        <f t="shared" si="5"/>
        <v>425.9</v>
      </c>
      <c r="N158" s="70">
        <v>31958</v>
      </c>
      <c r="O158" s="70">
        <v>4079.4</v>
      </c>
      <c r="P158" s="70">
        <v>0</v>
      </c>
      <c r="Q158" s="70">
        <v>0</v>
      </c>
      <c r="R158" s="70">
        <v>125.52</v>
      </c>
      <c r="S158" s="70">
        <v>4204.92</v>
      </c>
      <c r="T158" s="70">
        <v>27753.08</v>
      </c>
      <c r="U158" s="70">
        <v>27753.08</v>
      </c>
      <c r="V158" s="70">
        <v>0</v>
      </c>
      <c r="W158" s="68" t="s">
        <v>64</v>
      </c>
      <c r="X158" s="68">
        <v>1</v>
      </c>
      <c r="Y158" s="68">
        <v>0</v>
      </c>
      <c r="Z158" s="68">
        <v>1</v>
      </c>
      <c r="AA158" s="68" t="s">
        <v>63</v>
      </c>
      <c r="AB158" s="68">
        <v>11</v>
      </c>
      <c r="AC158" s="1">
        <v>0</v>
      </c>
      <c r="AD158" s="1">
        <v>67</v>
      </c>
      <c r="AE158" s="68">
        <v>0</v>
      </c>
      <c r="AF158" s="68">
        <v>135</v>
      </c>
      <c r="AG158" s="1">
        <v>135</v>
      </c>
      <c r="AH158" s="68">
        <v>1411</v>
      </c>
      <c r="AI158" s="176">
        <v>146.63640000000001</v>
      </c>
      <c r="AJ158" s="1">
        <v>1613</v>
      </c>
      <c r="AK158" s="70">
        <v>8227</v>
      </c>
      <c r="AL158" s="70"/>
    </row>
    <row r="159" spans="1:38" customFormat="1" ht="19.95" customHeight="1" x14ac:dyDescent="0.25">
      <c r="A159" s="68">
        <v>85112</v>
      </c>
      <c r="B159" s="68" t="s">
        <v>253</v>
      </c>
      <c r="C159" s="68" t="s">
        <v>158</v>
      </c>
      <c r="D159" s="68" t="s">
        <v>157</v>
      </c>
      <c r="E159" s="68" t="s">
        <v>60</v>
      </c>
      <c r="F159" s="68">
        <v>8</v>
      </c>
      <c r="G159" s="1">
        <v>2004</v>
      </c>
      <c r="H159" s="1">
        <v>4</v>
      </c>
      <c r="I159" s="1">
        <v>23</v>
      </c>
      <c r="J159" s="1">
        <v>2031</v>
      </c>
      <c r="K159" s="1">
        <f t="shared" si="4"/>
        <v>2008</v>
      </c>
      <c r="L159" s="176">
        <v>253.875</v>
      </c>
      <c r="M159" s="176">
        <f t="shared" si="5"/>
        <v>251</v>
      </c>
      <c r="N159" s="70">
        <v>10397</v>
      </c>
      <c r="O159" s="70">
        <v>1320.15</v>
      </c>
      <c r="P159" s="70">
        <v>0</v>
      </c>
      <c r="Q159" s="70">
        <v>0</v>
      </c>
      <c r="R159" s="70">
        <v>40.619999999999997</v>
      </c>
      <c r="S159" s="70">
        <v>1360.77</v>
      </c>
      <c r="T159" s="70">
        <v>9036.23</v>
      </c>
      <c r="U159" s="70">
        <v>9036.23</v>
      </c>
      <c r="V159" s="70">
        <v>0</v>
      </c>
      <c r="W159" s="68" t="s">
        <v>64</v>
      </c>
      <c r="X159" s="68">
        <v>1</v>
      </c>
      <c r="Y159" s="68">
        <v>0</v>
      </c>
      <c r="Z159" s="68">
        <v>1</v>
      </c>
      <c r="AA159" s="68" t="s">
        <v>63</v>
      </c>
      <c r="AB159" s="68">
        <v>5</v>
      </c>
      <c r="AC159" s="1">
        <v>0</v>
      </c>
      <c r="AD159" s="1">
        <v>4</v>
      </c>
      <c r="AE159" s="68">
        <v>0</v>
      </c>
      <c r="AF159" s="68">
        <v>23</v>
      </c>
      <c r="AG159" s="1">
        <v>23</v>
      </c>
      <c r="AH159" s="68">
        <v>396</v>
      </c>
      <c r="AI159" s="176">
        <v>84.6</v>
      </c>
      <c r="AJ159" s="1">
        <v>423</v>
      </c>
      <c r="AK159" s="70">
        <v>2168</v>
      </c>
      <c r="AL159" s="70"/>
    </row>
    <row r="160" spans="1:38" customFormat="1" ht="19.95" customHeight="1" x14ac:dyDescent="0.25">
      <c r="A160" s="68">
        <v>85114</v>
      </c>
      <c r="B160" s="68" t="s">
        <v>253</v>
      </c>
      <c r="C160" s="68" t="s">
        <v>158</v>
      </c>
      <c r="D160" s="68" t="s">
        <v>157</v>
      </c>
      <c r="E160" s="68" t="s">
        <v>20</v>
      </c>
      <c r="F160" s="68">
        <v>7</v>
      </c>
      <c r="G160" s="1">
        <v>2436</v>
      </c>
      <c r="H160" s="1">
        <v>1166</v>
      </c>
      <c r="I160" s="1">
        <v>28</v>
      </c>
      <c r="J160" s="1">
        <v>3630</v>
      </c>
      <c r="K160" s="1">
        <f t="shared" si="4"/>
        <v>3602</v>
      </c>
      <c r="L160" s="176">
        <v>518.57140000000004</v>
      </c>
      <c r="M160" s="176">
        <f t="shared" si="5"/>
        <v>514.6</v>
      </c>
      <c r="N160" s="70">
        <v>18539</v>
      </c>
      <c r="O160" s="70">
        <v>2359.5</v>
      </c>
      <c r="P160" s="70">
        <v>0</v>
      </c>
      <c r="Q160" s="70">
        <v>0</v>
      </c>
      <c r="R160" s="70">
        <v>72.599999999999994</v>
      </c>
      <c r="S160" s="70">
        <v>2432.1</v>
      </c>
      <c r="T160" s="70">
        <v>16106.9</v>
      </c>
      <c r="U160" s="70">
        <v>16106.9</v>
      </c>
      <c r="V160" s="70">
        <v>0</v>
      </c>
      <c r="W160" s="68" t="s">
        <v>64</v>
      </c>
      <c r="X160" s="68">
        <v>1</v>
      </c>
      <c r="Y160" s="68">
        <v>0</v>
      </c>
      <c r="Z160" s="68">
        <v>1</v>
      </c>
      <c r="AA160" s="68" t="s">
        <v>63</v>
      </c>
      <c r="AB160" s="68">
        <v>6</v>
      </c>
      <c r="AC160" s="1">
        <v>0</v>
      </c>
      <c r="AD160" s="1">
        <v>28</v>
      </c>
      <c r="AE160" s="68">
        <v>0</v>
      </c>
      <c r="AF160" s="68">
        <v>28</v>
      </c>
      <c r="AG160" s="1">
        <v>28</v>
      </c>
      <c r="AH160" s="68">
        <v>1197</v>
      </c>
      <c r="AI160" s="176">
        <v>208.83330000000001</v>
      </c>
      <c r="AJ160" s="1">
        <v>1253</v>
      </c>
      <c r="AK160" s="70">
        <v>6405</v>
      </c>
      <c r="AL160" s="70"/>
    </row>
    <row r="161" spans="1:38" customFormat="1" ht="19.95" customHeight="1" x14ac:dyDescent="0.25">
      <c r="A161" s="68">
        <v>85120</v>
      </c>
      <c r="B161" s="68" t="s">
        <v>253</v>
      </c>
      <c r="C161" s="68" t="s">
        <v>158</v>
      </c>
      <c r="D161" s="68" t="s">
        <v>157</v>
      </c>
      <c r="E161" s="68" t="s">
        <v>19</v>
      </c>
      <c r="F161" s="68">
        <v>8</v>
      </c>
      <c r="G161" s="1">
        <v>2976</v>
      </c>
      <c r="H161" s="1">
        <v>816</v>
      </c>
      <c r="I161" s="1">
        <v>91</v>
      </c>
      <c r="J161" s="1">
        <v>3883</v>
      </c>
      <c r="K161" s="1">
        <f t="shared" si="4"/>
        <v>3792</v>
      </c>
      <c r="L161" s="176">
        <v>485.375</v>
      </c>
      <c r="M161" s="176">
        <f t="shared" si="5"/>
        <v>474</v>
      </c>
      <c r="N161" s="70">
        <v>19868</v>
      </c>
      <c r="O161" s="70">
        <v>2523.9499999999998</v>
      </c>
      <c r="P161" s="70">
        <v>0</v>
      </c>
      <c r="Q161" s="70">
        <v>0</v>
      </c>
      <c r="R161" s="70">
        <v>77.66</v>
      </c>
      <c r="S161" s="70">
        <v>2601.61</v>
      </c>
      <c r="T161" s="70">
        <v>17266.39</v>
      </c>
      <c r="U161" s="70">
        <v>17266.39</v>
      </c>
      <c r="V161" s="70">
        <v>0</v>
      </c>
      <c r="W161" s="68" t="s">
        <v>64</v>
      </c>
      <c r="X161" s="68">
        <v>1</v>
      </c>
      <c r="Y161" s="68">
        <v>0</v>
      </c>
      <c r="Z161" s="68">
        <v>1</v>
      </c>
      <c r="AA161" s="68" t="s">
        <v>63</v>
      </c>
      <c r="AB161" s="68">
        <v>7</v>
      </c>
      <c r="AC161" s="1">
        <v>0</v>
      </c>
      <c r="AD161" s="1">
        <v>84</v>
      </c>
      <c r="AE161" s="68">
        <v>0</v>
      </c>
      <c r="AF161" s="68">
        <v>18</v>
      </c>
      <c r="AG161" s="1">
        <v>18</v>
      </c>
      <c r="AH161" s="68">
        <v>1221</v>
      </c>
      <c r="AI161" s="176">
        <v>189</v>
      </c>
      <c r="AJ161" s="1">
        <v>1323</v>
      </c>
      <c r="AK161" s="70">
        <v>6765</v>
      </c>
      <c r="AL161" s="70"/>
    </row>
    <row r="162" spans="1:38" customFormat="1" ht="19.95" customHeight="1" x14ac:dyDescent="0.25">
      <c r="A162" s="68">
        <v>86591</v>
      </c>
      <c r="B162" s="68" t="s">
        <v>253</v>
      </c>
      <c r="C162" s="68" t="s">
        <v>158</v>
      </c>
      <c r="D162" s="68" t="s">
        <v>157</v>
      </c>
      <c r="E162" s="68" t="s">
        <v>24</v>
      </c>
      <c r="F162" s="68">
        <v>1</v>
      </c>
      <c r="G162" s="1">
        <v>0</v>
      </c>
      <c r="H162" s="1">
        <v>140</v>
      </c>
      <c r="I162" s="1">
        <v>0</v>
      </c>
      <c r="J162" s="1">
        <v>140</v>
      </c>
      <c r="K162" s="1">
        <f t="shared" si="4"/>
        <v>140</v>
      </c>
      <c r="L162" s="176">
        <v>140</v>
      </c>
      <c r="M162" s="176">
        <f t="shared" si="5"/>
        <v>140</v>
      </c>
      <c r="N162" s="70">
        <v>719</v>
      </c>
      <c r="O162" s="70">
        <v>91</v>
      </c>
      <c r="P162" s="70">
        <v>0</v>
      </c>
      <c r="Q162" s="70">
        <v>0</v>
      </c>
      <c r="R162" s="70">
        <v>2.8</v>
      </c>
      <c r="S162" s="70">
        <v>93.8</v>
      </c>
      <c r="T162" s="70">
        <v>625.20000000000005</v>
      </c>
      <c r="U162" s="70">
        <v>625.20000000000005</v>
      </c>
      <c r="V162" s="70">
        <v>0</v>
      </c>
      <c r="W162" s="68" t="s">
        <v>64</v>
      </c>
      <c r="X162" s="68">
        <v>1</v>
      </c>
      <c r="Y162" s="68">
        <v>0</v>
      </c>
      <c r="Z162" s="68">
        <v>1</v>
      </c>
      <c r="AA162" s="68" t="s">
        <v>63</v>
      </c>
      <c r="AB162" s="68">
        <v>0</v>
      </c>
      <c r="AC162" s="1">
        <v>0</v>
      </c>
      <c r="AD162" s="1">
        <v>0</v>
      </c>
      <c r="AE162" s="68">
        <v>0</v>
      </c>
      <c r="AF162" s="68">
        <v>0</v>
      </c>
      <c r="AG162" s="1">
        <v>0</v>
      </c>
      <c r="AH162" s="68">
        <v>0</v>
      </c>
      <c r="AI162" s="176">
        <v>0</v>
      </c>
      <c r="AJ162" s="1">
        <v>0</v>
      </c>
      <c r="AK162" s="70">
        <v>0</v>
      </c>
      <c r="AL162" s="70"/>
    </row>
    <row r="163" spans="1:38" customFormat="1" ht="19.95" customHeight="1" x14ac:dyDescent="0.25">
      <c r="A163" s="68">
        <v>86703</v>
      </c>
      <c r="B163" s="68" t="s">
        <v>253</v>
      </c>
      <c r="C163" s="68" t="s">
        <v>158</v>
      </c>
      <c r="D163" s="68" t="s">
        <v>157</v>
      </c>
      <c r="E163" s="68" t="s">
        <v>24</v>
      </c>
      <c r="F163" s="68">
        <v>4</v>
      </c>
      <c r="G163" s="1">
        <v>1392</v>
      </c>
      <c r="H163" s="1">
        <v>89</v>
      </c>
      <c r="I163" s="1">
        <v>6</v>
      </c>
      <c r="J163" s="1">
        <v>1487</v>
      </c>
      <c r="K163" s="1">
        <f t="shared" si="4"/>
        <v>1481</v>
      </c>
      <c r="L163" s="176">
        <v>371.75</v>
      </c>
      <c r="M163" s="176">
        <f t="shared" si="5"/>
        <v>370.3</v>
      </c>
      <c r="N163" s="70">
        <v>7603</v>
      </c>
      <c r="O163" s="70">
        <v>966.55</v>
      </c>
      <c r="P163" s="70">
        <v>0</v>
      </c>
      <c r="Q163" s="70">
        <v>0</v>
      </c>
      <c r="R163" s="70">
        <v>29.74</v>
      </c>
      <c r="S163" s="70">
        <v>996.29</v>
      </c>
      <c r="T163" s="70">
        <v>6606.71</v>
      </c>
      <c r="U163" s="70">
        <v>6606.71</v>
      </c>
      <c r="V163" s="70">
        <v>0</v>
      </c>
      <c r="W163" s="68" t="s">
        <v>64</v>
      </c>
      <c r="X163" s="68">
        <v>1</v>
      </c>
      <c r="Y163" s="68">
        <v>0</v>
      </c>
      <c r="Z163" s="68">
        <v>1</v>
      </c>
      <c r="AA163" s="68" t="s">
        <v>63</v>
      </c>
      <c r="AB163" s="68">
        <v>4</v>
      </c>
      <c r="AC163" s="1">
        <v>0</v>
      </c>
      <c r="AD163" s="1">
        <v>10</v>
      </c>
      <c r="AE163" s="68">
        <v>0</v>
      </c>
      <c r="AF163" s="68">
        <v>6</v>
      </c>
      <c r="AG163" s="1">
        <v>6</v>
      </c>
      <c r="AH163" s="68">
        <v>493</v>
      </c>
      <c r="AI163" s="176">
        <v>127.25</v>
      </c>
      <c r="AJ163" s="1">
        <v>509</v>
      </c>
      <c r="AK163" s="70">
        <v>2611</v>
      </c>
      <c r="AL163" s="70"/>
    </row>
    <row r="164" spans="1:38" customFormat="1" ht="19.95" customHeight="1" x14ac:dyDescent="0.25">
      <c r="A164" s="68">
        <v>86710</v>
      </c>
      <c r="B164" s="68" t="s">
        <v>253</v>
      </c>
      <c r="C164" s="68" t="s">
        <v>158</v>
      </c>
      <c r="D164" s="68" t="s">
        <v>157</v>
      </c>
      <c r="E164" s="68" t="s">
        <v>18</v>
      </c>
      <c r="F164" s="68">
        <v>8</v>
      </c>
      <c r="G164" s="1">
        <v>6552</v>
      </c>
      <c r="H164" s="1">
        <v>2674</v>
      </c>
      <c r="I164" s="1">
        <v>44</v>
      </c>
      <c r="J164" s="1">
        <v>9270</v>
      </c>
      <c r="K164" s="1">
        <f t="shared" si="4"/>
        <v>9226</v>
      </c>
      <c r="L164" s="176">
        <v>1158.75</v>
      </c>
      <c r="M164" s="176">
        <f t="shared" si="5"/>
        <v>1153.3</v>
      </c>
      <c r="N164" s="70">
        <v>47309</v>
      </c>
      <c r="O164" s="70">
        <v>6025.5</v>
      </c>
      <c r="P164" s="70">
        <v>0</v>
      </c>
      <c r="Q164" s="70">
        <v>0</v>
      </c>
      <c r="R164" s="70">
        <v>185.4</v>
      </c>
      <c r="S164" s="70">
        <v>6210.9</v>
      </c>
      <c r="T164" s="70">
        <v>41098.1</v>
      </c>
      <c r="U164" s="70">
        <v>41098.1</v>
      </c>
      <c r="V164" s="70">
        <v>0</v>
      </c>
      <c r="W164" s="68" t="s">
        <v>64</v>
      </c>
      <c r="X164" s="68">
        <v>1</v>
      </c>
      <c r="Y164" s="68">
        <v>0</v>
      </c>
      <c r="Z164" s="68">
        <v>1</v>
      </c>
      <c r="AA164" s="68" t="s">
        <v>63</v>
      </c>
      <c r="AB164" s="68">
        <v>8</v>
      </c>
      <c r="AC164" s="1">
        <v>0</v>
      </c>
      <c r="AD164" s="1">
        <v>150</v>
      </c>
      <c r="AE164" s="68">
        <v>0</v>
      </c>
      <c r="AF164" s="68">
        <v>44</v>
      </c>
      <c r="AG164" s="1">
        <v>44</v>
      </c>
      <c r="AH164" s="68">
        <v>2393</v>
      </c>
      <c r="AI164" s="176">
        <v>323.375</v>
      </c>
      <c r="AJ164" s="1">
        <v>2587</v>
      </c>
      <c r="AK164" s="70">
        <v>13280</v>
      </c>
      <c r="AL164" s="70"/>
    </row>
    <row r="165" spans="1:38" customFormat="1" ht="19.95" customHeight="1" x14ac:dyDescent="0.25">
      <c r="A165" s="68">
        <v>86713</v>
      </c>
      <c r="B165" s="68" t="s">
        <v>253</v>
      </c>
      <c r="C165" s="68" t="s">
        <v>158</v>
      </c>
      <c r="D165" s="68" t="s">
        <v>157</v>
      </c>
      <c r="E165" s="68" t="s">
        <v>22</v>
      </c>
      <c r="F165" s="68">
        <v>12</v>
      </c>
      <c r="G165" s="1">
        <v>660</v>
      </c>
      <c r="H165" s="1">
        <v>729</v>
      </c>
      <c r="I165" s="1">
        <v>5</v>
      </c>
      <c r="J165" s="1">
        <v>1394</v>
      </c>
      <c r="K165" s="1">
        <f t="shared" si="4"/>
        <v>1389</v>
      </c>
      <c r="L165" s="176">
        <v>116.16670000000001</v>
      </c>
      <c r="M165" s="176">
        <f t="shared" si="5"/>
        <v>115.8</v>
      </c>
      <c r="N165" s="70">
        <v>7162</v>
      </c>
      <c r="O165" s="70">
        <v>906.1</v>
      </c>
      <c r="P165" s="70">
        <v>0</v>
      </c>
      <c r="Q165" s="70">
        <v>0</v>
      </c>
      <c r="R165" s="70">
        <v>0</v>
      </c>
      <c r="S165" s="70">
        <v>906.1</v>
      </c>
      <c r="T165" s="70">
        <v>6255.9</v>
      </c>
      <c r="U165" s="70">
        <v>6255.9</v>
      </c>
      <c r="V165" s="70">
        <v>0</v>
      </c>
      <c r="W165" s="68" t="s">
        <v>64</v>
      </c>
      <c r="X165" s="68">
        <v>1</v>
      </c>
      <c r="Y165" s="68">
        <v>0</v>
      </c>
      <c r="Z165" s="68">
        <v>1</v>
      </c>
      <c r="AA165" s="68" t="s">
        <v>63</v>
      </c>
      <c r="AB165" s="68">
        <v>8</v>
      </c>
      <c r="AC165" s="1">
        <v>0</v>
      </c>
      <c r="AD165" s="1">
        <v>109</v>
      </c>
      <c r="AE165" s="68">
        <v>0</v>
      </c>
      <c r="AF165" s="68">
        <v>5</v>
      </c>
      <c r="AG165" s="1">
        <v>5</v>
      </c>
      <c r="AH165" s="68">
        <v>220</v>
      </c>
      <c r="AI165" s="176">
        <v>41.75</v>
      </c>
      <c r="AJ165" s="1">
        <v>334</v>
      </c>
      <c r="AK165" s="70">
        <v>1711</v>
      </c>
      <c r="AL165" s="70"/>
    </row>
    <row r="166" spans="1:38" customFormat="1" ht="19.95" customHeight="1" x14ac:dyDescent="0.25">
      <c r="A166" s="68">
        <v>86722</v>
      </c>
      <c r="B166" s="68" t="s">
        <v>253</v>
      </c>
      <c r="C166" s="68" t="s">
        <v>158</v>
      </c>
      <c r="D166" s="68" t="s">
        <v>157</v>
      </c>
      <c r="E166" s="68" t="s">
        <v>60</v>
      </c>
      <c r="F166" s="68">
        <v>15</v>
      </c>
      <c r="G166" s="1">
        <v>0</v>
      </c>
      <c r="H166" s="1">
        <v>2853</v>
      </c>
      <c r="I166" s="1">
        <v>8</v>
      </c>
      <c r="J166" s="1">
        <v>2861</v>
      </c>
      <c r="K166" s="1">
        <f t="shared" si="4"/>
        <v>2853</v>
      </c>
      <c r="L166" s="176">
        <v>190.73330000000001</v>
      </c>
      <c r="M166" s="176">
        <f t="shared" si="5"/>
        <v>190.2</v>
      </c>
      <c r="N166" s="70">
        <v>14681</v>
      </c>
      <c r="O166" s="70">
        <v>1859.65</v>
      </c>
      <c r="P166" s="70">
        <v>0</v>
      </c>
      <c r="Q166" s="70">
        <v>0</v>
      </c>
      <c r="R166" s="70">
        <v>0</v>
      </c>
      <c r="S166" s="70">
        <v>1859.65</v>
      </c>
      <c r="T166" s="70">
        <v>12821.35</v>
      </c>
      <c r="U166" s="70">
        <v>12821.35</v>
      </c>
      <c r="V166" s="70">
        <v>0</v>
      </c>
      <c r="W166" s="68" t="s">
        <v>64</v>
      </c>
      <c r="X166" s="68">
        <v>1</v>
      </c>
      <c r="Y166" s="68">
        <v>0</v>
      </c>
      <c r="Z166" s="68">
        <v>1</v>
      </c>
      <c r="AA166" s="68" t="s">
        <v>63</v>
      </c>
      <c r="AB166" s="68">
        <v>4</v>
      </c>
      <c r="AC166" s="1">
        <v>0</v>
      </c>
      <c r="AD166" s="1">
        <v>33</v>
      </c>
      <c r="AE166" s="68">
        <v>0</v>
      </c>
      <c r="AF166" s="68">
        <v>7</v>
      </c>
      <c r="AG166" s="1">
        <v>7</v>
      </c>
      <c r="AH166" s="68">
        <v>424</v>
      </c>
      <c r="AI166" s="176">
        <v>116</v>
      </c>
      <c r="AJ166" s="1">
        <v>464</v>
      </c>
      <c r="AK166" s="70">
        <v>2391</v>
      </c>
      <c r="AL166" s="70"/>
    </row>
    <row r="167" spans="1:38" customFormat="1" ht="19.95" customHeight="1" x14ac:dyDescent="0.25">
      <c r="A167" s="68">
        <v>86810</v>
      </c>
      <c r="B167" s="68" t="s">
        <v>253</v>
      </c>
      <c r="C167" s="68" t="s">
        <v>158</v>
      </c>
      <c r="D167" s="68" t="s">
        <v>157</v>
      </c>
      <c r="E167" s="68" t="s">
        <v>60</v>
      </c>
      <c r="F167" s="68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4"/>
        <v>0</v>
      </c>
      <c r="L167" s="176">
        <v>0</v>
      </c>
      <c r="M167" s="176" t="e">
        <f t="shared" si="5"/>
        <v>#DIV/0!</v>
      </c>
      <c r="N167" s="70">
        <v>0</v>
      </c>
      <c r="O167" s="70">
        <v>0</v>
      </c>
      <c r="P167" s="70">
        <v>0</v>
      </c>
      <c r="Q167" s="70">
        <v>0</v>
      </c>
      <c r="R167" s="70">
        <v>0</v>
      </c>
      <c r="S167" s="70">
        <v>0</v>
      </c>
      <c r="T167" s="70">
        <v>0</v>
      </c>
      <c r="U167" s="70">
        <v>0</v>
      </c>
      <c r="V167" s="70">
        <v>0</v>
      </c>
      <c r="W167" s="68" t="s">
        <v>64</v>
      </c>
      <c r="X167" s="68">
        <v>0</v>
      </c>
      <c r="Y167" s="68">
        <v>1</v>
      </c>
      <c r="Z167" s="68">
        <v>1</v>
      </c>
      <c r="AA167" s="68" t="s">
        <v>63</v>
      </c>
      <c r="AB167" s="68">
        <v>0</v>
      </c>
      <c r="AC167" s="1">
        <v>0</v>
      </c>
      <c r="AD167" s="1">
        <v>0</v>
      </c>
      <c r="AE167" s="68">
        <v>0</v>
      </c>
      <c r="AF167" s="68">
        <v>0</v>
      </c>
      <c r="AG167" s="1">
        <v>0</v>
      </c>
      <c r="AH167" s="68">
        <v>0</v>
      </c>
      <c r="AI167" s="176">
        <v>0</v>
      </c>
      <c r="AJ167" s="1">
        <v>0</v>
      </c>
      <c r="AK167" s="70">
        <v>0</v>
      </c>
      <c r="AL167" s="70"/>
    </row>
    <row r="168" spans="1:38" customFormat="1" ht="19.95" customHeight="1" x14ac:dyDescent="0.25">
      <c r="A168" s="68">
        <v>87605</v>
      </c>
      <c r="B168" s="68" t="s">
        <v>253</v>
      </c>
      <c r="C168" s="68" t="s">
        <v>158</v>
      </c>
      <c r="D168" s="68" t="s">
        <v>157</v>
      </c>
      <c r="E168" s="68" t="s">
        <v>60</v>
      </c>
      <c r="F168" s="68">
        <v>2</v>
      </c>
      <c r="G168" s="1">
        <v>0</v>
      </c>
      <c r="H168" s="1">
        <v>235</v>
      </c>
      <c r="I168" s="1">
        <v>0</v>
      </c>
      <c r="J168" s="1">
        <v>235</v>
      </c>
      <c r="K168" s="1">
        <f t="shared" si="4"/>
        <v>235</v>
      </c>
      <c r="L168" s="176">
        <v>117.5</v>
      </c>
      <c r="M168" s="176">
        <f t="shared" si="5"/>
        <v>117.5</v>
      </c>
      <c r="N168" s="70">
        <v>1215</v>
      </c>
      <c r="O168" s="70">
        <v>152.75</v>
      </c>
      <c r="P168" s="70">
        <v>0</v>
      </c>
      <c r="Q168" s="70">
        <v>0</v>
      </c>
      <c r="R168" s="70">
        <v>0</v>
      </c>
      <c r="S168" s="70">
        <v>152.75</v>
      </c>
      <c r="T168" s="70">
        <v>1062.25</v>
      </c>
      <c r="U168" s="70">
        <v>1062.25</v>
      </c>
      <c r="V168" s="70">
        <v>0</v>
      </c>
      <c r="W168" s="68" t="s">
        <v>64</v>
      </c>
      <c r="X168" s="68">
        <v>1</v>
      </c>
      <c r="Y168" s="68">
        <v>0</v>
      </c>
      <c r="Z168" s="68">
        <v>1</v>
      </c>
      <c r="AA168" s="68" t="s">
        <v>63</v>
      </c>
      <c r="AB168" s="68">
        <v>1</v>
      </c>
      <c r="AC168" s="1">
        <v>0</v>
      </c>
      <c r="AD168" s="1">
        <v>0</v>
      </c>
      <c r="AE168" s="68">
        <v>0</v>
      </c>
      <c r="AF168" s="68">
        <v>0</v>
      </c>
      <c r="AG168" s="1">
        <v>0</v>
      </c>
      <c r="AH168" s="68">
        <v>21</v>
      </c>
      <c r="AI168" s="176">
        <v>21</v>
      </c>
      <c r="AJ168" s="1">
        <v>21</v>
      </c>
      <c r="AK168" s="70">
        <v>105</v>
      </c>
      <c r="AL168" s="70"/>
    </row>
    <row r="169" spans="1:38" customFormat="1" ht="19.95" customHeight="1" x14ac:dyDescent="0.25">
      <c r="A169" s="68">
        <v>90160</v>
      </c>
      <c r="B169" s="68" t="s">
        <v>253</v>
      </c>
      <c r="C169" s="68" t="s">
        <v>158</v>
      </c>
      <c r="D169" s="68" t="s">
        <v>157</v>
      </c>
      <c r="E169" s="68" t="s">
        <v>60</v>
      </c>
      <c r="F169" s="68">
        <v>3</v>
      </c>
      <c r="G169" s="1">
        <v>900</v>
      </c>
      <c r="H169" s="1">
        <v>2</v>
      </c>
      <c r="I169" s="1">
        <v>4</v>
      </c>
      <c r="J169" s="1">
        <v>906</v>
      </c>
      <c r="K169" s="1">
        <f t="shared" si="4"/>
        <v>902</v>
      </c>
      <c r="L169" s="176">
        <v>302</v>
      </c>
      <c r="M169" s="176">
        <f t="shared" si="5"/>
        <v>300.7</v>
      </c>
      <c r="N169" s="70">
        <v>4666</v>
      </c>
      <c r="O169" s="70">
        <v>588.9</v>
      </c>
      <c r="P169" s="70">
        <v>0</v>
      </c>
      <c r="Q169" s="70">
        <v>0</v>
      </c>
      <c r="R169" s="70">
        <v>-588.9</v>
      </c>
      <c r="S169" s="70">
        <v>0</v>
      </c>
      <c r="T169" s="70">
        <v>4666</v>
      </c>
      <c r="U169" s="70">
        <v>911</v>
      </c>
      <c r="V169" s="70">
        <v>3755</v>
      </c>
      <c r="W169" s="68" t="s">
        <v>63</v>
      </c>
      <c r="X169" s="68">
        <v>1</v>
      </c>
      <c r="Y169" s="68">
        <v>0</v>
      </c>
      <c r="Z169" s="68">
        <v>1</v>
      </c>
      <c r="AA169" s="68" t="s">
        <v>63</v>
      </c>
      <c r="AB169" s="68">
        <v>3</v>
      </c>
      <c r="AC169" s="1">
        <v>0</v>
      </c>
      <c r="AD169" s="1">
        <v>16</v>
      </c>
      <c r="AE169" s="68">
        <v>0</v>
      </c>
      <c r="AF169" s="68">
        <v>4</v>
      </c>
      <c r="AG169" s="1">
        <v>4</v>
      </c>
      <c r="AH169" s="68">
        <v>155</v>
      </c>
      <c r="AI169" s="176">
        <v>58.333300000000001</v>
      </c>
      <c r="AJ169" s="1">
        <v>175</v>
      </c>
      <c r="AK169" s="70">
        <v>911</v>
      </c>
      <c r="AL169" s="70"/>
    </row>
    <row r="170" spans="1:38" customFormat="1" ht="19.95" customHeight="1" x14ac:dyDescent="0.25">
      <c r="A170" s="68">
        <v>20015</v>
      </c>
      <c r="B170" s="68" t="s">
        <v>256</v>
      </c>
      <c r="C170" s="68" t="s">
        <v>156</v>
      </c>
      <c r="D170" s="68" t="s">
        <v>155</v>
      </c>
      <c r="E170" s="68" t="s">
        <v>21</v>
      </c>
      <c r="F170" s="68">
        <v>3</v>
      </c>
      <c r="G170" s="1">
        <v>804</v>
      </c>
      <c r="H170" s="1">
        <v>-92</v>
      </c>
      <c r="I170" s="1">
        <v>2</v>
      </c>
      <c r="J170" s="1">
        <v>714</v>
      </c>
      <c r="K170" s="1">
        <f t="shared" si="4"/>
        <v>712</v>
      </c>
      <c r="L170" s="176">
        <v>238</v>
      </c>
      <c r="M170" s="176">
        <f t="shared" si="5"/>
        <v>237.3</v>
      </c>
      <c r="N170" s="70">
        <v>3600</v>
      </c>
      <c r="O170" s="70">
        <v>464.1</v>
      </c>
      <c r="P170" s="70">
        <v>0</v>
      </c>
      <c r="Q170" s="70">
        <v>0</v>
      </c>
      <c r="R170" s="70">
        <v>14.28</v>
      </c>
      <c r="S170" s="70">
        <v>478.38</v>
      </c>
      <c r="T170" s="70">
        <v>3121.62</v>
      </c>
      <c r="U170" s="70">
        <v>3121.62</v>
      </c>
      <c r="V170" s="70">
        <v>0</v>
      </c>
      <c r="W170" s="68" t="s">
        <v>64</v>
      </c>
      <c r="X170" s="68">
        <v>1</v>
      </c>
      <c r="Y170" s="68">
        <v>0</v>
      </c>
      <c r="Z170" s="68">
        <v>1</v>
      </c>
      <c r="AA170" s="68" t="s">
        <v>63</v>
      </c>
      <c r="AB170" s="68">
        <v>3</v>
      </c>
      <c r="AC170" s="1">
        <v>0</v>
      </c>
      <c r="AD170" s="1">
        <v>16</v>
      </c>
      <c r="AE170" s="68">
        <v>0</v>
      </c>
      <c r="AF170" s="68">
        <v>2</v>
      </c>
      <c r="AG170" s="1">
        <v>2</v>
      </c>
      <c r="AH170" s="68">
        <v>66</v>
      </c>
      <c r="AI170" s="176">
        <v>28</v>
      </c>
      <c r="AJ170" s="1">
        <v>84</v>
      </c>
      <c r="AK170" s="70">
        <v>423</v>
      </c>
      <c r="AL170" s="70"/>
    </row>
    <row r="171" spans="1:38" customFormat="1" ht="19.95" customHeight="1" x14ac:dyDescent="0.25">
      <c r="A171" s="68">
        <v>20204</v>
      </c>
      <c r="B171" s="68" t="s">
        <v>256</v>
      </c>
      <c r="C171" s="68" t="s">
        <v>156</v>
      </c>
      <c r="D171" s="68" t="s">
        <v>155</v>
      </c>
      <c r="E171" s="68" t="s">
        <v>18</v>
      </c>
      <c r="F171" s="68">
        <v>5</v>
      </c>
      <c r="G171" s="1">
        <v>1272</v>
      </c>
      <c r="H171" s="1">
        <v>138</v>
      </c>
      <c r="I171" s="1">
        <v>3</v>
      </c>
      <c r="J171" s="1">
        <v>1413</v>
      </c>
      <c r="K171" s="1">
        <f t="shared" si="4"/>
        <v>1410</v>
      </c>
      <c r="L171" s="176">
        <v>282.60000000000002</v>
      </c>
      <c r="M171" s="176">
        <f t="shared" si="5"/>
        <v>282</v>
      </c>
      <c r="N171" s="70">
        <v>7209</v>
      </c>
      <c r="O171" s="70">
        <v>918.45</v>
      </c>
      <c r="P171" s="70">
        <v>0</v>
      </c>
      <c r="Q171" s="70">
        <v>0</v>
      </c>
      <c r="R171" s="70">
        <v>0</v>
      </c>
      <c r="S171" s="70">
        <v>918.45</v>
      </c>
      <c r="T171" s="70">
        <v>6290.55</v>
      </c>
      <c r="U171" s="70">
        <v>6290.55</v>
      </c>
      <c r="V171" s="70">
        <v>0</v>
      </c>
      <c r="W171" s="68" t="s">
        <v>64</v>
      </c>
      <c r="X171" s="68">
        <v>1</v>
      </c>
      <c r="Y171" s="68">
        <v>0</v>
      </c>
      <c r="Z171" s="68">
        <v>1</v>
      </c>
      <c r="AA171" s="68" t="s">
        <v>63</v>
      </c>
      <c r="AB171" s="68">
        <v>4</v>
      </c>
      <c r="AC171" s="1">
        <v>0</v>
      </c>
      <c r="AD171" s="1">
        <v>32</v>
      </c>
      <c r="AE171" s="68">
        <v>0</v>
      </c>
      <c r="AF171" s="68">
        <v>3</v>
      </c>
      <c r="AG171" s="1">
        <v>3</v>
      </c>
      <c r="AH171" s="68">
        <v>276</v>
      </c>
      <c r="AI171" s="176">
        <v>77.75</v>
      </c>
      <c r="AJ171" s="1">
        <v>311</v>
      </c>
      <c r="AK171" s="70">
        <v>1596</v>
      </c>
      <c r="AL171" s="70"/>
    </row>
    <row r="172" spans="1:38" customFormat="1" ht="19.95" customHeight="1" x14ac:dyDescent="0.25">
      <c r="A172" s="68">
        <v>20234</v>
      </c>
      <c r="B172" s="68" t="s">
        <v>256</v>
      </c>
      <c r="C172" s="68" t="s">
        <v>156</v>
      </c>
      <c r="D172" s="68" t="s">
        <v>155</v>
      </c>
      <c r="E172" s="68" t="s">
        <v>20</v>
      </c>
      <c r="F172" s="68">
        <v>1</v>
      </c>
      <c r="G172" s="1">
        <v>336</v>
      </c>
      <c r="H172" s="1">
        <v>165</v>
      </c>
      <c r="I172" s="1">
        <v>0</v>
      </c>
      <c r="J172" s="1">
        <v>501</v>
      </c>
      <c r="K172" s="1">
        <f t="shared" si="4"/>
        <v>501</v>
      </c>
      <c r="L172" s="176">
        <v>501</v>
      </c>
      <c r="M172" s="176">
        <f t="shared" si="5"/>
        <v>501</v>
      </c>
      <c r="N172" s="70">
        <v>2556</v>
      </c>
      <c r="O172" s="70">
        <v>325.64999999999998</v>
      </c>
      <c r="P172" s="70">
        <v>0</v>
      </c>
      <c r="Q172" s="70">
        <v>0</v>
      </c>
      <c r="R172" s="70">
        <v>0</v>
      </c>
      <c r="S172" s="70">
        <v>325.64999999999998</v>
      </c>
      <c r="T172" s="70">
        <v>2230.35</v>
      </c>
      <c r="U172" s="70">
        <v>2230.35</v>
      </c>
      <c r="V172" s="70">
        <v>0</v>
      </c>
      <c r="W172" s="68" t="s">
        <v>64</v>
      </c>
      <c r="X172" s="68">
        <v>1</v>
      </c>
      <c r="Y172" s="68">
        <v>0</v>
      </c>
      <c r="Z172" s="68">
        <v>1</v>
      </c>
      <c r="AA172" s="68" t="s">
        <v>63</v>
      </c>
      <c r="AB172" s="68">
        <v>1</v>
      </c>
      <c r="AC172" s="1">
        <v>0</v>
      </c>
      <c r="AD172" s="1">
        <v>0</v>
      </c>
      <c r="AE172" s="68">
        <v>0</v>
      </c>
      <c r="AF172" s="68">
        <v>0</v>
      </c>
      <c r="AG172" s="1">
        <v>0</v>
      </c>
      <c r="AH172" s="68">
        <v>119</v>
      </c>
      <c r="AI172" s="176">
        <v>119</v>
      </c>
      <c r="AJ172" s="1">
        <v>119</v>
      </c>
      <c r="AK172" s="70">
        <v>603</v>
      </c>
      <c r="AL172" s="70"/>
    </row>
    <row r="173" spans="1:38" customFormat="1" ht="19.95" customHeight="1" x14ac:dyDescent="0.25">
      <c r="A173" s="68">
        <v>20300</v>
      </c>
      <c r="B173" s="68" t="s">
        <v>256</v>
      </c>
      <c r="C173" s="68" t="s">
        <v>156</v>
      </c>
      <c r="D173" s="68" t="s">
        <v>155</v>
      </c>
      <c r="E173" s="68" t="s">
        <v>20</v>
      </c>
      <c r="F173" s="68">
        <v>7</v>
      </c>
      <c r="G173" s="1">
        <v>1812</v>
      </c>
      <c r="H173" s="1">
        <v>-222</v>
      </c>
      <c r="I173" s="1">
        <v>13</v>
      </c>
      <c r="J173" s="1">
        <v>1603</v>
      </c>
      <c r="K173" s="1">
        <f t="shared" si="4"/>
        <v>1590</v>
      </c>
      <c r="L173" s="176">
        <v>229</v>
      </c>
      <c r="M173" s="176">
        <f t="shared" si="5"/>
        <v>227.1</v>
      </c>
      <c r="N173" s="70">
        <v>8182</v>
      </c>
      <c r="O173" s="70">
        <v>1041.95</v>
      </c>
      <c r="P173" s="70">
        <v>0</v>
      </c>
      <c r="Q173" s="70">
        <v>0</v>
      </c>
      <c r="R173" s="70">
        <v>0</v>
      </c>
      <c r="S173" s="70">
        <v>1041.95</v>
      </c>
      <c r="T173" s="70">
        <v>7140.05</v>
      </c>
      <c r="U173" s="70">
        <v>7140.05</v>
      </c>
      <c r="V173" s="70">
        <v>0</v>
      </c>
      <c r="W173" s="68" t="s">
        <v>64</v>
      </c>
      <c r="X173" s="68">
        <v>1</v>
      </c>
      <c r="Y173" s="68">
        <v>0</v>
      </c>
      <c r="Z173" s="68">
        <v>1</v>
      </c>
      <c r="AA173" s="68" t="s">
        <v>63</v>
      </c>
      <c r="AB173" s="68">
        <v>4</v>
      </c>
      <c r="AC173" s="1">
        <v>0</v>
      </c>
      <c r="AD173" s="1">
        <v>17</v>
      </c>
      <c r="AE173" s="68">
        <v>0</v>
      </c>
      <c r="AF173" s="68">
        <v>13</v>
      </c>
      <c r="AG173" s="1">
        <v>13</v>
      </c>
      <c r="AH173" s="68">
        <v>460</v>
      </c>
      <c r="AI173" s="176">
        <v>122.5</v>
      </c>
      <c r="AJ173" s="1">
        <v>490</v>
      </c>
      <c r="AK173" s="70">
        <v>2506</v>
      </c>
      <c r="AL173" s="70"/>
    </row>
    <row r="174" spans="1:38" customFormat="1" ht="19.95" customHeight="1" x14ac:dyDescent="0.25">
      <c r="A174" s="68">
        <v>20346</v>
      </c>
      <c r="B174" s="68" t="s">
        <v>256</v>
      </c>
      <c r="C174" s="68" t="s">
        <v>156</v>
      </c>
      <c r="D174" s="68" t="s">
        <v>155</v>
      </c>
      <c r="E174" s="68" t="s">
        <v>18</v>
      </c>
      <c r="F174" s="68">
        <v>8</v>
      </c>
      <c r="G174" s="1">
        <v>2124</v>
      </c>
      <c r="H174" s="1">
        <v>533</v>
      </c>
      <c r="I174" s="1">
        <v>21</v>
      </c>
      <c r="J174" s="1">
        <v>2678</v>
      </c>
      <c r="K174" s="1">
        <f t="shared" si="4"/>
        <v>2657</v>
      </c>
      <c r="L174" s="176">
        <v>334.75</v>
      </c>
      <c r="M174" s="176">
        <f t="shared" si="5"/>
        <v>332.1</v>
      </c>
      <c r="N174" s="70">
        <v>13621</v>
      </c>
      <c r="O174" s="70">
        <v>1740.7</v>
      </c>
      <c r="P174" s="70">
        <v>0</v>
      </c>
      <c r="Q174" s="70">
        <v>0</v>
      </c>
      <c r="R174" s="70">
        <v>0</v>
      </c>
      <c r="S174" s="70">
        <v>1740.7</v>
      </c>
      <c r="T174" s="70">
        <v>11880.3</v>
      </c>
      <c r="U174" s="70">
        <v>11880.3</v>
      </c>
      <c r="V174" s="70">
        <v>0</v>
      </c>
      <c r="W174" s="68" t="s">
        <v>64</v>
      </c>
      <c r="X174" s="68">
        <v>1</v>
      </c>
      <c r="Y174" s="68">
        <v>0</v>
      </c>
      <c r="Z174" s="68">
        <v>1</v>
      </c>
      <c r="AA174" s="68" t="s">
        <v>63</v>
      </c>
      <c r="AB174" s="68">
        <v>6</v>
      </c>
      <c r="AC174" s="1">
        <v>0</v>
      </c>
      <c r="AD174" s="1">
        <v>28</v>
      </c>
      <c r="AE174" s="68">
        <v>0</v>
      </c>
      <c r="AF174" s="68">
        <v>21</v>
      </c>
      <c r="AG174" s="1">
        <v>21</v>
      </c>
      <c r="AH174" s="68">
        <v>759</v>
      </c>
      <c r="AI174" s="176">
        <v>134.66669999999999</v>
      </c>
      <c r="AJ174" s="1">
        <v>808</v>
      </c>
      <c r="AK174" s="70">
        <v>4093</v>
      </c>
      <c r="AL174" s="70"/>
    </row>
    <row r="175" spans="1:38" customFormat="1" ht="19.95" customHeight="1" x14ac:dyDescent="0.25">
      <c r="A175" s="68">
        <v>20362</v>
      </c>
      <c r="B175" s="68" t="s">
        <v>256</v>
      </c>
      <c r="C175" s="68" t="s">
        <v>156</v>
      </c>
      <c r="D175" s="68" t="s">
        <v>155</v>
      </c>
      <c r="E175" s="68" t="s">
        <v>22</v>
      </c>
      <c r="F175" s="68">
        <v>2</v>
      </c>
      <c r="G175" s="1">
        <v>168</v>
      </c>
      <c r="H175" s="1">
        <v>710</v>
      </c>
      <c r="I175" s="1">
        <v>50</v>
      </c>
      <c r="J175" s="1">
        <v>928</v>
      </c>
      <c r="K175" s="1">
        <f t="shared" si="4"/>
        <v>878</v>
      </c>
      <c r="L175" s="176">
        <v>464</v>
      </c>
      <c r="M175" s="176">
        <f t="shared" si="5"/>
        <v>439</v>
      </c>
      <c r="N175" s="70">
        <v>4727</v>
      </c>
      <c r="O175" s="70">
        <v>603.20000000000005</v>
      </c>
      <c r="P175" s="70">
        <v>0</v>
      </c>
      <c r="Q175" s="70">
        <v>0</v>
      </c>
      <c r="R175" s="70">
        <v>0</v>
      </c>
      <c r="S175" s="70">
        <v>603.20000000000005</v>
      </c>
      <c r="T175" s="70">
        <v>4123.8</v>
      </c>
      <c r="U175" s="70">
        <v>4123.8</v>
      </c>
      <c r="V175" s="70">
        <v>0</v>
      </c>
      <c r="W175" s="68" t="s">
        <v>64</v>
      </c>
      <c r="X175" s="68">
        <v>1</v>
      </c>
      <c r="Y175" s="68">
        <v>0</v>
      </c>
      <c r="Z175" s="68">
        <v>1</v>
      </c>
      <c r="AA175" s="68" t="s">
        <v>63</v>
      </c>
      <c r="AB175" s="68">
        <v>1</v>
      </c>
      <c r="AC175" s="1">
        <v>0</v>
      </c>
      <c r="AD175" s="1">
        <v>6</v>
      </c>
      <c r="AE175" s="68">
        <v>0</v>
      </c>
      <c r="AF175" s="68">
        <v>50</v>
      </c>
      <c r="AG175" s="1">
        <v>50</v>
      </c>
      <c r="AH175" s="68">
        <v>369</v>
      </c>
      <c r="AI175" s="176">
        <v>425</v>
      </c>
      <c r="AJ175" s="1">
        <v>425</v>
      </c>
      <c r="AK175" s="70">
        <v>2159</v>
      </c>
      <c r="AL175" s="70"/>
    </row>
    <row r="176" spans="1:38" customFormat="1" ht="19.95" customHeight="1" x14ac:dyDescent="0.25">
      <c r="A176" s="68">
        <v>20377</v>
      </c>
      <c r="B176" s="68" t="s">
        <v>256</v>
      </c>
      <c r="C176" s="68" t="s">
        <v>156</v>
      </c>
      <c r="D176" s="68" t="s">
        <v>155</v>
      </c>
      <c r="E176" s="68" t="s">
        <v>19</v>
      </c>
      <c r="F176" s="68">
        <v>10</v>
      </c>
      <c r="G176" s="1">
        <v>192</v>
      </c>
      <c r="H176" s="1">
        <v>2356</v>
      </c>
      <c r="I176" s="1">
        <v>34</v>
      </c>
      <c r="J176" s="1">
        <v>2582</v>
      </c>
      <c r="K176" s="1">
        <f t="shared" si="4"/>
        <v>2548</v>
      </c>
      <c r="L176" s="176">
        <v>258.2</v>
      </c>
      <c r="M176" s="176">
        <f t="shared" si="5"/>
        <v>254.8</v>
      </c>
      <c r="N176" s="70">
        <v>13207</v>
      </c>
      <c r="O176" s="70">
        <v>1678.3</v>
      </c>
      <c r="P176" s="70">
        <v>0</v>
      </c>
      <c r="Q176" s="70">
        <v>0</v>
      </c>
      <c r="R176" s="70">
        <v>51.64</v>
      </c>
      <c r="S176" s="70">
        <v>1729.94</v>
      </c>
      <c r="T176" s="70">
        <v>11477.06</v>
      </c>
      <c r="U176" s="70">
        <v>11477.06</v>
      </c>
      <c r="V176" s="70">
        <v>0</v>
      </c>
      <c r="W176" s="68" t="s">
        <v>64</v>
      </c>
      <c r="X176" s="68">
        <v>1</v>
      </c>
      <c r="Y176" s="68">
        <v>0</v>
      </c>
      <c r="Z176" s="68">
        <v>1</v>
      </c>
      <c r="AA176" s="68" t="s">
        <v>63</v>
      </c>
      <c r="AB176" s="68">
        <v>9</v>
      </c>
      <c r="AC176" s="1">
        <v>0</v>
      </c>
      <c r="AD176" s="1">
        <v>64</v>
      </c>
      <c r="AE176" s="68">
        <v>0</v>
      </c>
      <c r="AF176" s="68">
        <v>34</v>
      </c>
      <c r="AG176" s="1">
        <v>34</v>
      </c>
      <c r="AH176" s="68">
        <v>1343</v>
      </c>
      <c r="AI176" s="176">
        <v>160.11109999999999</v>
      </c>
      <c r="AJ176" s="1">
        <v>1441</v>
      </c>
      <c r="AK176" s="70">
        <v>7343</v>
      </c>
      <c r="AL176" s="70"/>
    </row>
    <row r="177" spans="1:38" customFormat="1" ht="19.95" customHeight="1" x14ac:dyDescent="0.25">
      <c r="A177" s="68">
        <v>20419</v>
      </c>
      <c r="B177" s="68" t="s">
        <v>256</v>
      </c>
      <c r="C177" s="68" t="s">
        <v>156</v>
      </c>
      <c r="D177" s="68" t="s">
        <v>155</v>
      </c>
      <c r="E177" s="68" t="s">
        <v>22</v>
      </c>
      <c r="F177" s="68">
        <v>3</v>
      </c>
      <c r="G177" s="1">
        <v>192</v>
      </c>
      <c r="H177" s="1">
        <v>764</v>
      </c>
      <c r="I177" s="1">
        <v>8</v>
      </c>
      <c r="J177" s="1">
        <v>964</v>
      </c>
      <c r="K177" s="1">
        <f t="shared" si="4"/>
        <v>956</v>
      </c>
      <c r="L177" s="176">
        <v>321.33330000000001</v>
      </c>
      <c r="M177" s="176">
        <f t="shared" si="5"/>
        <v>318.7</v>
      </c>
      <c r="N177" s="70">
        <v>4950</v>
      </c>
      <c r="O177" s="70">
        <v>626.6</v>
      </c>
      <c r="P177" s="70">
        <v>0</v>
      </c>
      <c r="Q177" s="70">
        <v>0</v>
      </c>
      <c r="R177" s="70">
        <v>0</v>
      </c>
      <c r="S177" s="70">
        <v>626.6</v>
      </c>
      <c r="T177" s="70">
        <v>4323.3999999999996</v>
      </c>
      <c r="U177" s="70">
        <v>1169</v>
      </c>
      <c r="V177" s="70">
        <v>3154.4</v>
      </c>
      <c r="W177" s="68" t="s">
        <v>63</v>
      </c>
      <c r="X177" s="68">
        <v>1</v>
      </c>
      <c r="Y177" s="68">
        <v>0</v>
      </c>
      <c r="Z177" s="68">
        <v>1</v>
      </c>
      <c r="AA177" s="68" t="s">
        <v>63</v>
      </c>
      <c r="AB177" s="68">
        <v>3</v>
      </c>
      <c r="AC177" s="1">
        <v>0</v>
      </c>
      <c r="AD177" s="1">
        <v>0</v>
      </c>
      <c r="AE177" s="68">
        <v>0</v>
      </c>
      <c r="AF177" s="68">
        <v>8</v>
      </c>
      <c r="AG177" s="1">
        <v>8</v>
      </c>
      <c r="AH177" s="68">
        <v>222</v>
      </c>
      <c r="AI177" s="176">
        <v>76.666700000000006</v>
      </c>
      <c r="AJ177" s="1">
        <v>230</v>
      </c>
      <c r="AK177" s="70">
        <v>1169</v>
      </c>
      <c r="AL177" s="70"/>
    </row>
    <row r="178" spans="1:38" customFormat="1" ht="19.95" customHeight="1" x14ac:dyDescent="0.25">
      <c r="A178" s="68">
        <v>90258</v>
      </c>
      <c r="B178" s="68" t="s">
        <v>256</v>
      </c>
      <c r="C178" s="68" t="s">
        <v>156</v>
      </c>
      <c r="D178" s="68" t="s">
        <v>155</v>
      </c>
      <c r="E178" s="68" t="s">
        <v>60</v>
      </c>
      <c r="F178" s="68">
        <v>0</v>
      </c>
      <c r="G178" s="1">
        <v>0</v>
      </c>
      <c r="H178" s="1">
        <v>0</v>
      </c>
      <c r="I178" s="1">
        <v>0</v>
      </c>
      <c r="J178" s="1">
        <v>0</v>
      </c>
      <c r="K178" s="1">
        <f t="shared" si="4"/>
        <v>0</v>
      </c>
      <c r="L178" s="176">
        <v>0</v>
      </c>
      <c r="M178" s="176" t="e">
        <f t="shared" si="5"/>
        <v>#DIV/0!</v>
      </c>
      <c r="N178" s="70">
        <v>0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68" t="s">
        <v>64</v>
      </c>
      <c r="X178" s="68">
        <v>0</v>
      </c>
      <c r="Y178" s="68">
        <v>1</v>
      </c>
      <c r="Z178" s="68">
        <v>1</v>
      </c>
      <c r="AA178" s="68" t="s">
        <v>63</v>
      </c>
      <c r="AB178" s="68">
        <v>0</v>
      </c>
      <c r="AC178" s="1">
        <v>0</v>
      </c>
      <c r="AD178" s="1">
        <v>0</v>
      </c>
      <c r="AE178" s="68">
        <v>0</v>
      </c>
      <c r="AF178" s="68">
        <v>0</v>
      </c>
      <c r="AG178" s="1">
        <v>0</v>
      </c>
      <c r="AH178" s="68">
        <v>0</v>
      </c>
      <c r="AI178" s="176">
        <v>0</v>
      </c>
      <c r="AJ178" s="1">
        <v>0</v>
      </c>
      <c r="AK178" s="70">
        <v>0</v>
      </c>
      <c r="AL178" s="70"/>
    </row>
    <row r="179" spans="1:38" customFormat="1" ht="19.95" customHeight="1" x14ac:dyDescent="0.25">
      <c r="A179" s="68">
        <v>70035</v>
      </c>
      <c r="B179" s="68" t="s">
        <v>255</v>
      </c>
      <c r="C179" s="68" t="s">
        <v>154</v>
      </c>
      <c r="D179" s="68" t="s">
        <v>153</v>
      </c>
      <c r="E179" s="68" t="s">
        <v>60</v>
      </c>
      <c r="F179" s="68">
        <v>11</v>
      </c>
      <c r="G179" s="1">
        <v>3336</v>
      </c>
      <c r="H179" s="1">
        <v>1389</v>
      </c>
      <c r="I179" s="1">
        <v>44</v>
      </c>
      <c r="J179" s="1">
        <v>4769</v>
      </c>
      <c r="K179" s="1">
        <f t="shared" si="4"/>
        <v>4725</v>
      </c>
      <c r="L179" s="176">
        <v>433.5455</v>
      </c>
      <c r="M179" s="176">
        <f t="shared" si="5"/>
        <v>429.5</v>
      </c>
      <c r="N179" s="70">
        <v>24432</v>
      </c>
      <c r="O179" s="70">
        <v>3099.85</v>
      </c>
      <c r="P179" s="70">
        <v>0</v>
      </c>
      <c r="Q179" s="70">
        <v>0</v>
      </c>
      <c r="R179" s="70">
        <v>95.38</v>
      </c>
      <c r="S179" s="70">
        <v>3195.23</v>
      </c>
      <c r="T179" s="70">
        <v>21236.77</v>
      </c>
      <c r="U179" s="70">
        <v>21236.77</v>
      </c>
      <c r="V179" s="70">
        <v>0</v>
      </c>
      <c r="W179" s="68" t="s">
        <v>64</v>
      </c>
      <c r="X179" s="68">
        <v>1</v>
      </c>
      <c r="Y179" s="68">
        <v>0</v>
      </c>
      <c r="Z179" s="68">
        <v>1</v>
      </c>
      <c r="AA179" s="68" t="s">
        <v>63</v>
      </c>
      <c r="AB179" s="68">
        <v>11</v>
      </c>
      <c r="AC179" s="1">
        <v>0</v>
      </c>
      <c r="AD179" s="1">
        <v>282</v>
      </c>
      <c r="AE179" s="68">
        <v>0</v>
      </c>
      <c r="AF179" s="68">
        <v>44</v>
      </c>
      <c r="AG179" s="1">
        <v>44</v>
      </c>
      <c r="AH179" s="68">
        <v>1931</v>
      </c>
      <c r="AI179" s="176">
        <v>205.18180000000001</v>
      </c>
      <c r="AJ179" s="1">
        <v>2257</v>
      </c>
      <c r="AK179" s="70">
        <v>11564</v>
      </c>
      <c r="AL179" s="70"/>
    </row>
    <row r="180" spans="1:38" customFormat="1" ht="19.95" customHeight="1" x14ac:dyDescent="0.25">
      <c r="A180" s="68">
        <v>70044</v>
      </c>
      <c r="B180" s="68" t="s">
        <v>255</v>
      </c>
      <c r="C180" s="68" t="s">
        <v>154</v>
      </c>
      <c r="D180" s="68" t="s">
        <v>153</v>
      </c>
      <c r="E180" s="68" t="s">
        <v>22</v>
      </c>
      <c r="F180" s="68">
        <v>7</v>
      </c>
      <c r="G180" s="1">
        <v>1560</v>
      </c>
      <c r="H180" s="1">
        <v>1102</v>
      </c>
      <c r="I180" s="1">
        <v>88</v>
      </c>
      <c r="J180" s="1">
        <v>2750</v>
      </c>
      <c r="K180" s="1">
        <f t="shared" si="4"/>
        <v>2662</v>
      </c>
      <c r="L180" s="176">
        <v>392.8571</v>
      </c>
      <c r="M180" s="176">
        <f t="shared" si="5"/>
        <v>380.3</v>
      </c>
      <c r="N180" s="70">
        <v>14037</v>
      </c>
      <c r="O180" s="70">
        <v>1787.5</v>
      </c>
      <c r="P180" s="70">
        <v>0</v>
      </c>
      <c r="Q180" s="70">
        <v>0</v>
      </c>
      <c r="R180" s="70">
        <v>55</v>
      </c>
      <c r="S180" s="70">
        <v>1842.5</v>
      </c>
      <c r="T180" s="70">
        <v>12194.5</v>
      </c>
      <c r="U180" s="70">
        <v>12194.5</v>
      </c>
      <c r="V180" s="70">
        <v>0</v>
      </c>
      <c r="W180" s="68" t="s">
        <v>64</v>
      </c>
      <c r="X180" s="68">
        <v>1</v>
      </c>
      <c r="Y180" s="68">
        <v>0</v>
      </c>
      <c r="Z180" s="68">
        <v>1</v>
      </c>
      <c r="AA180" s="68" t="s">
        <v>63</v>
      </c>
      <c r="AB180" s="68">
        <v>6</v>
      </c>
      <c r="AC180" s="1">
        <v>0</v>
      </c>
      <c r="AD180" s="1">
        <v>235</v>
      </c>
      <c r="AE180" s="68">
        <v>0</v>
      </c>
      <c r="AF180" s="68">
        <v>19</v>
      </c>
      <c r="AG180" s="1">
        <v>19</v>
      </c>
      <c r="AH180" s="68">
        <v>995</v>
      </c>
      <c r="AI180" s="176">
        <v>208.16669999999999</v>
      </c>
      <c r="AJ180" s="1">
        <v>1249</v>
      </c>
      <c r="AK180" s="70">
        <v>6380</v>
      </c>
      <c r="AL180" s="70"/>
    </row>
    <row r="181" spans="1:38" customFormat="1" ht="19.95" customHeight="1" x14ac:dyDescent="0.25">
      <c r="A181" s="68">
        <v>72213</v>
      </c>
      <c r="B181" s="68" t="s">
        <v>255</v>
      </c>
      <c r="C181" s="68" t="s">
        <v>154</v>
      </c>
      <c r="D181" s="68" t="s">
        <v>153</v>
      </c>
      <c r="E181" s="68" t="s">
        <v>22</v>
      </c>
      <c r="F181" s="68">
        <v>12</v>
      </c>
      <c r="G181" s="1">
        <v>3576</v>
      </c>
      <c r="H181" s="1">
        <v>776</v>
      </c>
      <c r="I181" s="1">
        <v>43</v>
      </c>
      <c r="J181" s="1">
        <v>4395</v>
      </c>
      <c r="K181" s="1">
        <f t="shared" si="4"/>
        <v>4352</v>
      </c>
      <c r="L181" s="176">
        <v>366.25</v>
      </c>
      <c r="M181" s="176">
        <f t="shared" si="5"/>
        <v>362.7</v>
      </c>
      <c r="N181" s="70">
        <v>22527</v>
      </c>
      <c r="O181" s="70">
        <v>2856.75</v>
      </c>
      <c r="P181" s="70">
        <v>0</v>
      </c>
      <c r="Q181" s="70">
        <v>0</v>
      </c>
      <c r="R181" s="70">
        <v>0</v>
      </c>
      <c r="S181" s="70">
        <v>2856.75</v>
      </c>
      <c r="T181" s="70">
        <v>19670.25</v>
      </c>
      <c r="U181" s="70">
        <v>19670.25</v>
      </c>
      <c r="V181" s="70">
        <v>0</v>
      </c>
      <c r="W181" s="68" t="s">
        <v>64</v>
      </c>
      <c r="X181" s="68">
        <v>1</v>
      </c>
      <c r="Y181" s="68">
        <v>0</v>
      </c>
      <c r="Z181" s="68">
        <v>1</v>
      </c>
      <c r="AA181" s="68" t="s">
        <v>63</v>
      </c>
      <c r="AB181" s="68">
        <v>12</v>
      </c>
      <c r="AC181" s="1">
        <v>0</v>
      </c>
      <c r="AD181" s="1">
        <v>202</v>
      </c>
      <c r="AE181" s="68">
        <v>0</v>
      </c>
      <c r="AF181" s="68">
        <v>41</v>
      </c>
      <c r="AG181" s="1">
        <v>41</v>
      </c>
      <c r="AH181" s="68">
        <v>1734</v>
      </c>
      <c r="AI181" s="176">
        <v>164.75</v>
      </c>
      <c r="AJ181" s="1">
        <v>1977</v>
      </c>
      <c r="AK181" s="70">
        <v>10125</v>
      </c>
      <c r="AL181" s="70"/>
    </row>
    <row r="182" spans="1:38" customFormat="1" ht="19.95" customHeight="1" x14ac:dyDescent="0.25">
      <c r="A182" s="68">
        <v>72216</v>
      </c>
      <c r="B182" s="68" t="s">
        <v>255</v>
      </c>
      <c r="C182" s="68" t="s">
        <v>154</v>
      </c>
      <c r="D182" s="68" t="s">
        <v>153</v>
      </c>
      <c r="E182" s="68" t="s">
        <v>19</v>
      </c>
      <c r="F182" s="68">
        <v>3</v>
      </c>
      <c r="G182" s="1">
        <v>1404</v>
      </c>
      <c r="H182" s="1">
        <v>4</v>
      </c>
      <c r="I182" s="1">
        <v>50</v>
      </c>
      <c r="J182" s="1">
        <v>1458</v>
      </c>
      <c r="K182" s="1">
        <f t="shared" si="4"/>
        <v>1408</v>
      </c>
      <c r="L182" s="176">
        <v>486</v>
      </c>
      <c r="M182" s="176">
        <f t="shared" si="5"/>
        <v>469.3</v>
      </c>
      <c r="N182" s="70">
        <v>7446</v>
      </c>
      <c r="O182" s="70">
        <v>947.7</v>
      </c>
      <c r="P182" s="70">
        <v>0</v>
      </c>
      <c r="Q182" s="70">
        <v>0</v>
      </c>
      <c r="R182" s="70">
        <v>0</v>
      </c>
      <c r="S182" s="70">
        <v>947.7</v>
      </c>
      <c r="T182" s="70">
        <v>6498.3</v>
      </c>
      <c r="U182" s="70">
        <v>6498.3</v>
      </c>
      <c r="V182" s="70">
        <v>0</v>
      </c>
      <c r="W182" s="68" t="s">
        <v>64</v>
      </c>
      <c r="X182" s="68">
        <v>1</v>
      </c>
      <c r="Y182" s="68">
        <v>0</v>
      </c>
      <c r="Z182" s="68">
        <v>1</v>
      </c>
      <c r="AA182" s="68" t="s">
        <v>63</v>
      </c>
      <c r="AB182" s="68">
        <v>2</v>
      </c>
      <c r="AC182" s="1">
        <v>0</v>
      </c>
      <c r="AD182" s="1">
        <v>4</v>
      </c>
      <c r="AE182" s="68">
        <v>0</v>
      </c>
      <c r="AF182" s="68">
        <v>50</v>
      </c>
      <c r="AG182" s="1">
        <v>50</v>
      </c>
      <c r="AH182" s="68">
        <v>321</v>
      </c>
      <c r="AI182" s="176">
        <v>187.5</v>
      </c>
      <c r="AJ182" s="1">
        <v>375</v>
      </c>
      <c r="AK182" s="70">
        <v>1913</v>
      </c>
      <c r="AL182" s="70"/>
    </row>
    <row r="183" spans="1:38" customFormat="1" ht="19.95" customHeight="1" x14ac:dyDescent="0.25">
      <c r="A183" s="68">
        <v>74215</v>
      </c>
      <c r="B183" s="68" t="s">
        <v>255</v>
      </c>
      <c r="C183" s="68" t="s">
        <v>154</v>
      </c>
      <c r="D183" s="68" t="s">
        <v>153</v>
      </c>
      <c r="E183" s="68" t="s">
        <v>60</v>
      </c>
      <c r="F183" s="68">
        <v>13</v>
      </c>
      <c r="G183" s="1">
        <v>4548</v>
      </c>
      <c r="H183" s="1">
        <v>3408</v>
      </c>
      <c r="I183" s="1">
        <v>158</v>
      </c>
      <c r="J183" s="1">
        <v>8114</v>
      </c>
      <c r="K183" s="1">
        <f t="shared" si="4"/>
        <v>7956</v>
      </c>
      <c r="L183" s="176">
        <v>624.15380000000005</v>
      </c>
      <c r="M183" s="176">
        <f t="shared" si="5"/>
        <v>612</v>
      </c>
      <c r="N183" s="70">
        <v>41299</v>
      </c>
      <c r="O183" s="70">
        <v>5274.1</v>
      </c>
      <c r="P183" s="70">
        <v>0</v>
      </c>
      <c r="Q183" s="70">
        <v>0</v>
      </c>
      <c r="R183" s="70">
        <v>162.28</v>
      </c>
      <c r="S183" s="70">
        <v>5436.38</v>
      </c>
      <c r="T183" s="70">
        <v>35862.620000000003</v>
      </c>
      <c r="U183" s="70">
        <v>35862.620000000003</v>
      </c>
      <c r="V183" s="70">
        <v>0</v>
      </c>
      <c r="W183" s="68" t="s">
        <v>64</v>
      </c>
      <c r="X183" s="68">
        <v>1</v>
      </c>
      <c r="Y183" s="68">
        <v>0</v>
      </c>
      <c r="Z183" s="68">
        <v>1</v>
      </c>
      <c r="AA183" s="68" t="s">
        <v>63</v>
      </c>
      <c r="AB183" s="68">
        <v>13</v>
      </c>
      <c r="AC183" s="1">
        <v>0</v>
      </c>
      <c r="AD183" s="1">
        <v>122</v>
      </c>
      <c r="AE183" s="68">
        <v>0</v>
      </c>
      <c r="AF183" s="68">
        <v>31</v>
      </c>
      <c r="AG183" s="1">
        <v>31</v>
      </c>
      <c r="AH183" s="68">
        <v>2654</v>
      </c>
      <c r="AI183" s="176">
        <v>215.92310000000001</v>
      </c>
      <c r="AJ183" s="1">
        <v>2807</v>
      </c>
      <c r="AK183" s="70">
        <v>14322</v>
      </c>
      <c r="AL183" s="70"/>
    </row>
    <row r="184" spans="1:38" customFormat="1" ht="19.95" customHeight="1" x14ac:dyDescent="0.25">
      <c r="A184" s="68">
        <v>76313</v>
      </c>
      <c r="B184" s="68" t="s">
        <v>255</v>
      </c>
      <c r="C184" s="68" t="s">
        <v>154</v>
      </c>
      <c r="D184" s="68" t="s">
        <v>153</v>
      </c>
      <c r="E184" s="68" t="s">
        <v>60</v>
      </c>
      <c r="F184" s="68">
        <v>6</v>
      </c>
      <c r="G184" s="1">
        <v>3120</v>
      </c>
      <c r="H184" s="1">
        <v>2061</v>
      </c>
      <c r="I184" s="1">
        <v>23</v>
      </c>
      <c r="J184" s="1">
        <v>5204</v>
      </c>
      <c r="K184" s="1">
        <f t="shared" si="4"/>
        <v>5181</v>
      </c>
      <c r="L184" s="176">
        <v>867.33330000000001</v>
      </c>
      <c r="M184" s="176">
        <f t="shared" si="5"/>
        <v>863.5</v>
      </c>
      <c r="N184" s="70">
        <v>26560</v>
      </c>
      <c r="O184" s="70">
        <v>3382.6</v>
      </c>
      <c r="P184" s="70">
        <v>0</v>
      </c>
      <c r="Q184" s="70">
        <v>0</v>
      </c>
      <c r="R184" s="70">
        <v>0</v>
      </c>
      <c r="S184" s="70">
        <v>3382.6</v>
      </c>
      <c r="T184" s="70">
        <v>23177.4</v>
      </c>
      <c r="U184" s="70">
        <v>23177.4</v>
      </c>
      <c r="V184" s="70">
        <v>0</v>
      </c>
      <c r="W184" s="68" t="s">
        <v>64</v>
      </c>
      <c r="X184" s="68">
        <v>1</v>
      </c>
      <c r="Y184" s="68">
        <v>0</v>
      </c>
      <c r="Z184" s="68">
        <v>1</v>
      </c>
      <c r="AA184" s="68" t="s">
        <v>63</v>
      </c>
      <c r="AB184" s="68">
        <v>5</v>
      </c>
      <c r="AC184" s="1">
        <v>0</v>
      </c>
      <c r="AD184" s="1">
        <v>107</v>
      </c>
      <c r="AE184" s="68">
        <v>0</v>
      </c>
      <c r="AF184" s="68">
        <v>23</v>
      </c>
      <c r="AG184" s="1">
        <v>23</v>
      </c>
      <c r="AH184" s="68">
        <v>578</v>
      </c>
      <c r="AI184" s="176">
        <v>141.6</v>
      </c>
      <c r="AJ184" s="1">
        <v>708</v>
      </c>
      <c r="AK184" s="70">
        <v>3600</v>
      </c>
      <c r="AL184" s="70"/>
    </row>
    <row r="185" spans="1:38" customFormat="1" ht="19.95" customHeight="1" x14ac:dyDescent="0.25">
      <c r="A185" s="68">
        <v>90653</v>
      </c>
      <c r="B185" s="68" t="s">
        <v>255</v>
      </c>
      <c r="C185" s="68" t="s">
        <v>154</v>
      </c>
      <c r="D185" s="68" t="s">
        <v>153</v>
      </c>
      <c r="E185" s="68" t="s">
        <v>60</v>
      </c>
      <c r="F185" s="68">
        <v>0</v>
      </c>
      <c r="G185" s="1">
        <v>0</v>
      </c>
      <c r="H185" s="1">
        <v>0</v>
      </c>
      <c r="I185" s="1">
        <v>0</v>
      </c>
      <c r="J185" s="1">
        <v>0</v>
      </c>
      <c r="K185" s="1">
        <f t="shared" si="4"/>
        <v>0</v>
      </c>
      <c r="L185" s="176">
        <v>0</v>
      </c>
      <c r="M185" s="176" t="e">
        <f t="shared" si="5"/>
        <v>#DIV/0!</v>
      </c>
      <c r="N185" s="70">
        <v>0</v>
      </c>
      <c r="O185" s="70">
        <v>0</v>
      </c>
      <c r="P185" s="70">
        <v>0</v>
      </c>
      <c r="Q185" s="70">
        <v>0</v>
      </c>
      <c r="R185" s="70">
        <v>0</v>
      </c>
      <c r="S185" s="70">
        <v>0</v>
      </c>
      <c r="T185" s="70">
        <v>0</v>
      </c>
      <c r="U185" s="70">
        <v>0</v>
      </c>
      <c r="V185" s="70">
        <v>0</v>
      </c>
      <c r="W185" s="68" t="s">
        <v>64</v>
      </c>
      <c r="X185" s="68">
        <v>0</v>
      </c>
      <c r="Y185" s="68">
        <v>1</v>
      </c>
      <c r="Z185" s="68">
        <v>1</v>
      </c>
      <c r="AA185" s="68" t="s">
        <v>63</v>
      </c>
      <c r="AB185" s="68">
        <v>0</v>
      </c>
      <c r="AC185" s="1">
        <v>0</v>
      </c>
      <c r="AD185" s="1">
        <v>0</v>
      </c>
      <c r="AE185" s="68">
        <v>0</v>
      </c>
      <c r="AF185" s="68">
        <v>0</v>
      </c>
      <c r="AG185" s="1">
        <v>0</v>
      </c>
      <c r="AH185" s="68">
        <v>0</v>
      </c>
      <c r="AI185" s="176">
        <v>0</v>
      </c>
      <c r="AJ185" s="1">
        <v>0</v>
      </c>
      <c r="AK185" s="70">
        <v>0</v>
      </c>
      <c r="AL185" s="70"/>
    </row>
    <row r="186" spans="1:38" customFormat="1" ht="19.95" customHeight="1" x14ac:dyDescent="0.25">
      <c r="A186" s="68">
        <v>46603</v>
      </c>
      <c r="B186" s="68" t="s">
        <v>254</v>
      </c>
      <c r="C186" s="68" t="s">
        <v>152</v>
      </c>
      <c r="D186" s="68" t="s">
        <v>151</v>
      </c>
      <c r="E186" s="68" t="s">
        <v>60</v>
      </c>
      <c r="F186" s="68">
        <v>8</v>
      </c>
      <c r="G186" s="1">
        <v>1164</v>
      </c>
      <c r="H186" s="1">
        <v>51</v>
      </c>
      <c r="I186" s="1">
        <v>8</v>
      </c>
      <c r="J186" s="1">
        <v>1223</v>
      </c>
      <c r="K186" s="1">
        <f t="shared" si="4"/>
        <v>1215</v>
      </c>
      <c r="L186" s="176">
        <v>152.875</v>
      </c>
      <c r="M186" s="176">
        <f t="shared" si="5"/>
        <v>151.9</v>
      </c>
      <c r="N186" s="70">
        <v>6296</v>
      </c>
      <c r="O186" s="70">
        <v>794.95</v>
      </c>
      <c r="P186" s="70">
        <v>0</v>
      </c>
      <c r="Q186" s="70">
        <v>0</v>
      </c>
      <c r="R186" s="70">
        <v>0</v>
      </c>
      <c r="S186" s="70">
        <v>794.95</v>
      </c>
      <c r="T186" s="70">
        <v>5501.05</v>
      </c>
      <c r="U186" s="70">
        <v>5501.05</v>
      </c>
      <c r="V186" s="70">
        <v>0</v>
      </c>
      <c r="W186" s="68" t="s">
        <v>64</v>
      </c>
      <c r="X186" s="68">
        <v>1</v>
      </c>
      <c r="Y186" s="68">
        <v>0</v>
      </c>
      <c r="Z186" s="68">
        <v>1</v>
      </c>
      <c r="AA186" s="68" t="s">
        <v>63</v>
      </c>
      <c r="AB186" s="68">
        <v>4</v>
      </c>
      <c r="AC186" s="1">
        <v>0</v>
      </c>
      <c r="AD186" s="1">
        <v>7</v>
      </c>
      <c r="AE186" s="68">
        <v>0</v>
      </c>
      <c r="AF186" s="68">
        <v>8</v>
      </c>
      <c r="AG186" s="1">
        <v>8</v>
      </c>
      <c r="AH186" s="68">
        <v>164</v>
      </c>
      <c r="AI186" s="176">
        <v>44.75</v>
      </c>
      <c r="AJ186" s="1">
        <v>179</v>
      </c>
      <c r="AK186" s="70">
        <v>918</v>
      </c>
      <c r="AL186" s="70"/>
    </row>
    <row r="187" spans="1:38" customFormat="1" ht="19.95" customHeight="1" x14ac:dyDescent="0.25">
      <c r="A187" s="68">
        <v>90455</v>
      </c>
      <c r="B187" s="68" t="s">
        <v>254</v>
      </c>
      <c r="C187" s="68" t="s">
        <v>152</v>
      </c>
      <c r="D187" s="68" t="s">
        <v>151</v>
      </c>
      <c r="E187" s="68" t="s">
        <v>60</v>
      </c>
      <c r="F187" s="68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4"/>
        <v>0</v>
      </c>
      <c r="L187" s="176">
        <v>0</v>
      </c>
      <c r="M187" s="176" t="e">
        <f t="shared" si="5"/>
        <v>#DIV/0!</v>
      </c>
      <c r="N187" s="70">
        <v>0</v>
      </c>
      <c r="O187" s="70">
        <v>0</v>
      </c>
      <c r="P187" s="70">
        <v>0</v>
      </c>
      <c r="Q187" s="70">
        <v>0</v>
      </c>
      <c r="R187" s="70">
        <v>0</v>
      </c>
      <c r="S187" s="70">
        <v>0</v>
      </c>
      <c r="T187" s="70">
        <v>0</v>
      </c>
      <c r="U187" s="70">
        <v>0</v>
      </c>
      <c r="V187" s="70">
        <v>0</v>
      </c>
      <c r="W187" s="68" t="s">
        <v>64</v>
      </c>
      <c r="X187" s="68">
        <v>0</v>
      </c>
      <c r="Y187" s="68">
        <v>1</v>
      </c>
      <c r="Z187" s="68">
        <v>1</v>
      </c>
      <c r="AA187" s="68" t="s">
        <v>63</v>
      </c>
      <c r="AB187" s="68">
        <v>0</v>
      </c>
      <c r="AC187" s="1">
        <v>0</v>
      </c>
      <c r="AD187" s="1">
        <v>0</v>
      </c>
      <c r="AE187" s="68">
        <v>0</v>
      </c>
      <c r="AF187" s="68">
        <v>0</v>
      </c>
      <c r="AG187" s="1">
        <v>0</v>
      </c>
      <c r="AH187" s="68">
        <v>0</v>
      </c>
      <c r="AI187" s="176">
        <v>0</v>
      </c>
      <c r="AJ187" s="1">
        <v>0</v>
      </c>
      <c r="AK187" s="70">
        <v>0</v>
      </c>
      <c r="AL187" s="70"/>
    </row>
    <row r="188" spans="1:38" customFormat="1" ht="19.95" customHeight="1" x14ac:dyDescent="0.25">
      <c r="A188" s="68">
        <v>30314</v>
      </c>
      <c r="B188" s="68" t="s">
        <v>252</v>
      </c>
      <c r="C188" s="68" t="s">
        <v>150</v>
      </c>
      <c r="D188" s="68" t="s">
        <v>149</v>
      </c>
      <c r="E188" s="68" t="s">
        <v>18</v>
      </c>
      <c r="F188" s="68">
        <v>0</v>
      </c>
      <c r="G188" s="1">
        <v>0</v>
      </c>
      <c r="H188" s="1">
        <v>0</v>
      </c>
      <c r="I188" s="1">
        <v>0</v>
      </c>
      <c r="J188" s="1">
        <v>0</v>
      </c>
      <c r="K188" s="1">
        <f t="shared" si="4"/>
        <v>0</v>
      </c>
      <c r="L188" s="176">
        <v>0</v>
      </c>
      <c r="M188" s="176" t="e">
        <f t="shared" si="5"/>
        <v>#DIV/0!</v>
      </c>
      <c r="N188" s="70">
        <v>0</v>
      </c>
      <c r="O188" s="70">
        <v>0</v>
      </c>
      <c r="P188" s="70">
        <v>0</v>
      </c>
      <c r="Q188" s="70">
        <v>0</v>
      </c>
      <c r="R188" s="70">
        <v>0</v>
      </c>
      <c r="S188" s="70">
        <v>0</v>
      </c>
      <c r="T188" s="70">
        <v>0</v>
      </c>
      <c r="U188" s="70">
        <v>0</v>
      </c>
      <c r="V188" s="70">
        <v>0</v>
      </c>
      <c r="W188" s="68" t="s">
        <v>64</v>
      </c>
      <c r="X188" s="68">
        <v>0</v>
      </c>
      <c r="Y188" s="68">
        <v>1</v>
      </c>
      <c r="Z188" s="68">
        <v>1</v>
      </c>
      <c r="AA188" s="68" t="s">
        <v>63</v>
      </c>
      <c r="AB188" s="68">
        <v>0</v>
      </c>
      <c r="AC188" s="1">
        <v>0</v>
      </c>
      <c r="AD188" s="1">
        <v>0</v>
      </c>
      <c r="AE188" s="68">
        <v>0</v>
      </c>
      <c r="AF188" s="68">
        <v>0</v>
      </c>
      <c r="AG188" s="1">
        <v>0</v>
      </c>
      <c r="AH188" s="68">
        <v>0</v>
      </c>
      <c r="AI188" s="176">
        <v>0</v>
      </c>
      <c r="AJ188" s="1">
        <v>0</v>
      </c>
      <c r="AK188" s="70">
        <v>0</v>
      </c>
      <c r="AL188" s="70"/>
    </row>
    <row r="189" spans="1:38" customFormat="1" ht="19.95" customHeight="1" x14ac:dyDescent="0.25">
      <c r="A189" s="68">
        <v>31033</v>
      </c>
      <c r="B189" s="68" t="s">
        <v>252</v>
      </c>
      <c r="C189" s="68" t="s">
        <v>150</v>
      </c>
      <c r="D189" s="68" t="s">
        <v>149</v>
      </c>
      <c r="E189" s="68" t="s">
        <v>22</v>
      </c>
      <c r="F189" s="68">
        <v>11</v>
      </c>
      <c r="G189" s="1">
        <v>3456</v>
      </c>
      <c r="H189" s="1">
        <v>895</v>
      </c>
      <c r="I189" s="1">
        <v>89</v>
      </c>
      <c r="J189" s="1">
        <v>4440</v>
      </c>
      <c r="K189" s="1">
        <f t="shared" si="4"/>
        <v>4351</v>
      </c>
      <c r="L189" s="176">
        <v>403.63639999999998</v>
      </c>
      <c r="M189" s="176">
        <f t="shared" si="5"/>
        <v>395.5</v>
      </c>
      <c r="N189" s="70">
        <v>22659</v>
      </c>
      <c r="O189" s="70">
        <v>2886</v>
      </c>
      <c r="P189" s="70">
        <v>0</v>
      </c>
      <c r="Q189" s="70">
        <v>0</v>
      </c>
      <c r="R189" s="70">
        <v>0</v>
      </c>
      <c r="S189" s="70">
        <v>2886</v>
      </c>
      <c r="T189" s="70">
        <v>19773</v>
      </c>
      <c r="U189" s="70">
        <v>19773</v>
      </c>
      <c r="V189" s="70">
        <v>0</v>
      </c>
      <c r="W189" s="68" t="s">
        <v>64</v>
      </c>
      <c r="X189" s="68">
        <v>1</v>
      </c>
      <c r="Y189" s="68">
        <v>0</v>
      </c>
      <c r="Z189" s="68">
        <v>1</v>
      </c>
      <c r="AA189" s="68" t="s">
        <v>63</v>
      </c>
      <c r="AB189" s="68">
        <v>11</v>
      </c>
      <c r="AC189" s="1">
        <v>0</v>
      </c>
      <c r="AD189" s="1">
        <v>247</v>
      </c>
      <c r="AE189" s="68">
        <v>0</v>
      </c>
      <c r="AF189" s="68">
        <v>67</v>
      </c>
      <c r="AG189" s="1">
        <v>67</v>
      </c>
      <c r="AH189" s="68">
        <v>947</v>
      </c>
      <c r="AI189" s="176">
        <v>114.63639999999999</v>
      </c>
      <c r="AJ189" s="1">
        <v>1261</v>
      </c>
      <c r="AK189" s="70">
        <v>6435</v>
      </c>
      <c r="AL189" s="70"/>
    </row>
    <row r="190" spans="1:38" customFormat="1" ht="19.95" customHeight="1" x14ac:dyDescent="0.25">
      <c r="A190" s="68">
        <v>33025</v>
      </c>
      <c r="B190" s="68" t="s">
        <v>252</v>
      </c>
      <c r="C190" s="68" t="s">
        <v>150</v>
      </c>
      <c r="D190" s="68" t="s">
        <v>149</v>
      </c>
      <c r="E190" s="68" t="s">
        <v>19</v>
      </c>
      <c r="F190" s="68">
        <v>11</v>
      </c>
      <c r="G190" s="1">
        <v>504</v>
      </c>
      <c r="H190" s="1">
        <v>2307</v>
      </c>
      <c r="I190" s="1">
        <v>16</v>
      </c>
      <c r="J190" s="1">
        <v>2827</v>
      </c>
      <c r="K190" s="1">
        <f t="shared" si="4"/>
        <v>2811</v>
      </c>
      <c r="L190" s="176">
        <v>257</v>
      </c>
      <c r="M190" s="176">
        <f t="shared" si="5"/>
        <v>255.5</v>
      </c>
      <c r="N190" s="70">
        <v>14433</v>
      </c>
      <c r="O190" s="70">
        <v>1837.55</v>
      </c>
      <c r="P190" s="70">
        <v>0</v>
      </c>
      <c r="Q190" s="70">
        <v>0</v>
      </c>
      <c r="R190" s="70">
        <v>0</v>
      </c>
      <c r="S190" s="70">
        <v>1837.55</v>
      </c>
      <c r="T190" s="70">
        <v>12595.45</v>
      </c>
      <c r="U190" s="70">
        <v>12595.45</v>
      </c>
      <c r="V190" s="70">
        <v>0</v>
      </c>
      <c r="W190" s="68" t="s">
        <v>64</v>
      </c>
      <c r="X190" s="68">
        <v>1</v>
      </c>
      <c r="Y190" s="68">
        <v>0</v>
      </c>
      <c r="Z190" s="68">
        <v>1</v>
      </c>
      <c r="AA190" s="68" t="s">
        <v>63</v>
      </c>
      <c r="AB190" s="68">
        <v>8</v>
      </c>
      <c r="AC190" s="1">
        <v>0</v>
      </c>
      <c r="AD190" s="1">
        <v>115</v>
      </c>
      <c r="AE190" s="68">
        <v>0</v>
      </c>
      <c r="AF190" s="68">
        <v>11</v>
      </c>
      <c r="AG190" s="1">
        <v>11</v>
      </c>
      <c r="AH190" s="68">
        <v>471</v>
      </c>
      <c r="AI190" s="176">
        <v>74.625</v>
      </c>
      <c r="AJ190" s="1">
        <v>597</v>
      </c>
      <c r="AK190" s="70">
        <v>3039</v>
      </c>
      <c r="AL190" s="70"/>
    </row>
    <row r="191" spans="1:38" customFormat="1" ht="19.95" customHeight="1" x14ac:dyDescent="0.25">
      <c r="A191" s="68">
        <v>33051</v>
      </c>
      <c r="B191" s="68" t="s">
        <v>252</v>
      </c>
      <c r="C191" s="68" t="s">
        <v>150</v>
      </c>
      <c r="D191" s="68" t="s">
        <v>149</v>
      </c>
      <c r="E191" s="68" t="s">
        <v>22</v>
      </c>
      <c r="F191" s="68">
        <v>5</v>
      </c>
      <c r="G191" s="1">
        <v>1320</v>
      </c>
      <c r="H191" s="1">
        <v>28</v>
      </c>
      <c r="I191" s="1">
        <v>8</v>
      </c>
      <c r="J191" s="1">
        <v>1356</v>
      </c>
      <c r="K191" s="1">
        <f t="shared" si="4"/>
        <v>1348</v>
      </c>
      <c r="L191" s="176">
        <v>271.2</v>
      </c>
      <c r="M191" s="176">
        <f t="shared" si="5"/>
        <v>269.60000000000002</v>
      </c>
      <c r="N191" s="70">
        <v>6912</v>
      </c>
      <c r="O191" s="70">
        <v>881.4</v>
      </c>
      <c r="P191" s="70">
        <v>0</v>
      </c>
      <c r="Q191" s="70">
        <v>0</v>
      </c>
      <c r="R191" s="70">
        <v>0</v>
      </c>
      <c r="S191" s="70">
        <v>881.4</v>
      </c>
      <c r="T191" s="70">
        <v>6030.6</v>
      </c>
      <c r="U191" s="70">
        <v>6030.6</v>
      </c>
      <c r="V191" s="70">
        <v>0</v>
      </c>
      <c r="W191" s="68" t="s">
        <v>64</v>
      </c>
      <c r="X191" s="68">
        <v>1</v>
      </c>
      <c r="Y191" s="68">
        <v>0</v>
      </c>
      <c r="Z191" s="68">
        <v>1</v>
      </c>
      <c r="AA191" s="68" t="s">
        <v>63</v>
      </c>
      <c r="AB191" s="68">
        <v>3</v>
      </c>
      <c r="AC191" s="1">
        <v>0</v>
      </c>
      <c r="AD191" s="1">
        <v>0</v>
      </c>
      <c r="AE191" s="68">
        <v>0</v>
      </c>
      <c r="AF191" s="68">
        <v>4</v>
      </c>
      <c r="AG191" s="1">
        <v>4</v>
      </c>
      <c r="AH191" s="68">
        <v>139</v>
      </c>
      <c r="AI191" s="176">
        <v>47.666699999999999</v>
      </c>
      <c r="AJ191" s="1">
        <v>143</v>
      </c>
      <c r="AK191" s="70">
        <v>733</v>
      </c>
      <c r="AL191" s="70"/>
    </row>
    <row r="192" spans="1:38" customFormat="1" ht="19.95" customHeight="1" x14ac:dyDescent="0.25">
      <c r="A192" s="68">
        <v>90315</v>
      </c>
      <c r="B192" s="68" t="s">
        <v>252</v>
      </c>
      <c r="C192" s="68" t="s">
        <v>150</v>
      </c>
      <c r="D192" s="68" t="s">
        <v>149</v>
      </c>
      <c r="E192" s="68" t="s">
        <v>60</v>
      </c>
      <c r="F192" s="68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4"/>
        <v>0</v>
      </c>
      <c r="L192" s="176">
        <v>0</v>
      </c>
      <c r="M192" s="176" t="e">
        <f t="shared" si="5"/>
        <v>#DIV/0!</v>
      </c>
      <c r="N192" s="70">
        <v>0</v>
      </c>
      <c r="O192" s="70">
        <v>0</v>
      </c>
      <c r="P192" s="70">
        <v>0</v>
      </c>
      <c r="Q192" s="70">
        <v>0</v>
      </c>
      <c r="R192" s="70">
        <v>0</v>
      </c>
      <c r="S192" s="70">
        <v>0</v>
      </c>
      <c r="T192" s="70">
        <v>0</v>
      </c>
      <c r="U192" s="70">
        <v>0</v>
      </c>
      <c r="V192" s="70">
        <v>0</v>
      </c>
      <c r="W192" s="68" t="s">
        <v>64</v>
      </c>
      <c r="X192" s="68">
        <v>0</v>
      </c>
      <c r="Y192" s="68">
        <v>1</v>
      </c>
      <c r="Z192" s="68">
        <v>1</v>
      </c>
      <c r="AA192" s="68" t="s">
        <v>63</v>
      </c>
      <c r="AB192" s="68">
        <v>0</v>
      </c>
      <c r="AC192" s="1">
        <v>0</v>
      </c>
      <c r="AD192" s="1">
        <v>0</v>
      </c>
      <c r="AE192" s="68">
        <v>0</v>
      </c>
      <c r="AF192" s="68">
        <v>0</v>
      </c>
      <c r="AG192" s="1">
        <v>0</v>
      </c>
      <c r="AH192" s="68">
        <v>0</v>
      </c>
      <c r="AI192" s="176">
        <v>0</v>
      </c>
      <c r="AJ192" s="1">
        <v>0</v>
      </c>
      <c r="AK192" s="70">
        <v>0</v>
      </c>
      <c r="AL192" s="70"/>
    </row>
    <row r="193" spans="1:38" customFormat="1" ht="19.95" customHeight="1" x14ac:dyDescent="0.25">
      <c r="A193" s="68">
        <v>10318</v>
      </c>
      <c r="B193" s="68" t="s">
        <v>256</v>
      </c>
      <c r="C193" s="68" t="s">
        <v>147</v>
      </c>
      <c r="D193" s="68" t="s">
        <v>146</v>
      </c>
      <c r="E193" s="68" t="s">
        <v>60</v>
      </c>
      <c r="F193" s="68">
        <v>3</v>
      </c>
      <c r="G193" s="1">
        <v>4524</v>
      </c>
      <c r="H193" s="1">
        <v>1188</v>
      </c>
      <c r="I193" s="1">
        <v>2</v>
      </c>
      <c r="J193" s="1">
        <v>5714</v>
      </c>
      <c r="K193" s="1">
        <f t="shared" si="4"/>
        <v>5712</v>
      </c>
      <c r="L193" s="176">
        <v>1904.6667</v>
      </c>
      <c r="M193" s="176">
        <f t="shared" si="5"/>
        <v>1904</v>
      </c>
      <c r="N193" s="70">
        <v>28924</v>
      </c>
      <c r="O193" s="70">
        <v>3714.1</v>
      </c>
      <c r="P193" s="70">
        <v>0</v>
      </c>
      <c r="Q193" s="70">
        <v>0</v>
      </c>
      <c r="R193" s="70">
        <v>114.28</v>
      </c>
      <c r="S193" s="70">
        <v>3828.38</v>
      </c>
      <c r="T193" s="70">
        <v>25095.62</v>
      </c>
      <c r="U193" s="70">
        <v>25095.62</v>
      </c>
      <c r="V193" s="70">
        <v>0</v>
      </c>
      <c r="W193" s="68" t="s">
        <v>64</v>
      </c>
      <c r="X193" s="68">
        <v>1</v>
      </c>
      <c r="Y193" s="68">
        <v>0</v>
      </c>
      <c r="Z193" s="68">
        <v>1</v>
      </c>
      <c r="AA193" s="68" t="s">
        <v>63</v>
      </c>
      <c r="AB193" s="68">
        <v>2</v>
      </c>
      <c r="AC193" s="1">
        <v>0</v>
      </c>
      <c r="AD193" s="1">
        <v>47</v>
      </c>
      <c r="AE193" s="68">
        <v>0</v>
      </c>
      <c r="AF193" s="68">
        <v>2</v>
      </c>
      <c r="AG193" s="1">
        <v>2</v>
      </c>
      <c r="AH193" s="68">
        <v>109</v>
      </c>
      <c r="AI193" s="176">
        <v>79</v>
      </c>
      <c r="AJ193" s="1">
        <v>158</v>
      </c>
      <c r="AK193" s="70">
        <v>811</v>
      </c>
      <c r="AL193" s="70"/>
    </row>
    <row r="194" spans="1:38" customFormat="1" ht="19.95" customHeight="1" x14ac:dyDescent="0.25">
      <c r="A194" s="68">
        <v>20013</v>
      </c>
      <c r="B194" s="68" t="s">
        <v>256</v>
      </c>
      <c r="C194" s="68" t="s">
        <v>147</v>
      </c>
      <c r="D194" s="68" t="s">
        <v>146</v>
      </c>
      <c r="E194" s="68" t="s">
        <v>23</v>
      </c>
      <c r="F194" s="68">
        <v>3</v>
      </c>
      <c r="G194" s="1">
        <v>1656</v>
      </c>
      <c r="H194" s="1">
        <v>-450</v>
      </c>
      <c r="I194" s="1">
        <v>10</v>
      </c>
      <c r="J194" s="1">
        <v>1216</v>
      </c>
      <c r="K194" s="1">
        <f t="shared" si="4"/>
        <v>1206</v>
      </c>
      <c r="L194" s="176">
        <v>405.33330000000001</v>
      </c>
      <c r="M194" s="176">
        <f t="shared" si="5"/>
        <v>402</v>
      </c>
      <c r="N194" s="70">
        <v>6189</v>
      </c>
      <c r="O194" s="70">
        <v>790.4</v>
      </c>
      <c r="P194" s="70">
        <v>0</v>
      </c>
      <c r="Q194" s="70">
        <v>0</v>
      </c>
      <c r="R194" s="70">
        <v>0</v>
      </c>
      <c r="S194" s="70">
        <v>790.4</v>
      </c>
      <c r="T194" s="70">
        <v>5398.6</v>
      </c>
      <c r="U194" s="70">
        <v>5398.6</v>
      </c>
      <c r="V194" s="70">
        <v>0</v>
      </c>
      <c r="W194" s="68" t="s">
        <v>64</v>
      </c>
      <c r="X194" s="68">
        <v>1</v>
      </c>
      <c r="Y194" s="68">
        <v>0</v>
      </c>
      <c r="Z194" s="68">
        <v>1</v>
      </c>
      <c r="AA194" s="68" t="s">
        <v>63</v>
      </c>
      <c r="AB194" s="68">
        <v>2</v>
      </c>
      <c r="AC194" s="1">
        <v>0</v>
      </c>
      <c r="AD194" s="1">
        <v>6</v>
      </c>
      <c r="AE194" s="68">
        <v>0</v>
      </c>
      <c r="AF194" s="68">
        <v>10</v>
      </c>
      <c r="AG194" s="1">
        <v>10</v>
      </c>
      <c r="AH194" s="68">
        <v>120</v>
      </c>
      <c r="AI194" s="176">
        <v>68</v>
      </c>
      <c r="AJ194" s="1">
        <v>136</v>
      </c>
      <c r="AK194" s="70">
        <v>695</v>
      </c>
      <c r="AL194" s="70"/>
    </row>
    <row r="195" spans="1:38" customFormat="1" ht="19.95" customHeight="1" x14ac:dyDescent="0.25">
      <c r="A195" s="68">
        <v>20324</v>
      </c>
      <c r="B195" s="68" t="s">
        <v>256</v>
      </c>
      <c r="C195" s="68" t="s">
        <v>147</v>
      </c>
      <c r="D195" s="68" t="s">
        <v>146</v>
      </c>
      <c r="E195" s="68" t="s">
        <v>60</v>
      </c>
      <c r="F195" s="68">
        <v>0</v>
      </c>
      <c r="G195" s="1">
        <v>0</v>
      </c>
      <c r="H195" s="1">
        <v>0</v>
      </c>
      <c r="I195" s="1">
        <v>0</v>
      </c>
      <c r="J195" s="1">
        <v>0</v>
      </c>
      <c r="K195" s="1">
        <f t="shared" si="4"/>
        <v>0</v>
      </c>
      <c r="L195" s="176">
        <v>0</v>
      </c>
      <c r="M195" s="176" t="e">
        <f t="shared" si="5"/>
        <v>#DIV/0!</v>
      </c>
      <c r="N195" s="70">
        <v>0</v>
      </c>
      <c r="O195" s="70">
        <v>0</v>
      </c>
      <c r="P195" s="70">
        <v>0</v>
      </c>
      <c r="Q195" s="70">
        <v>0</v>
      </c>
      <c r="R195" s="70">
        <v>0</v>
      </c>
      <c r="S195" s="70">
        <v>0</v>
      </c>
      <c r="T195" s="70">
        <v>0</v>
      </c>
      <c r="U195" s="70">
        <v>0</v>
      </c>
      <c r="V195" s="70">
        <v>0</v>
      </c>
      <c r="W195" s="68" t="s">
        <v>64</v>
      </c>
      <c r="X195" s="68">
        <v>0</v>
      </c>
      <c r="Y195" s="68">
        <v>1</v>
      </c>
      <c r="Z195" s="68">
        <v>1</v>
      </c>
      <c r="AA195" s="68" t="s">
        <v>63</v>
      </c>
      <c r="AB195" s="68">
        <v>0</v>
      </c>
      <c r="AC195" s="1">
        <v>0</v>
      </c>
      <c r="AD195" s="1">
        <v>0</v>
      </c>
      <c r="AE195" s="68">
        <v>0</v>
      </c>
      <c r="AF195" s="68">
        <v>0</v>
      </c>
      <c r="AG195" s="1">
        <v>0</v>
      </c>
      <c r="AH195" s="68">
        <v>0</v>
      </c>
      <c r="AI195" s="176">
        <v>0</v>
      </c>
      <c r="AJ195" s="1">
        <v>0</v>
      </c>
      <c r="AK195" s="70">
        <v>0</v>
      </c>
      <c r="AL195" s="70"/>
    </row>
    <row r="196" spans="1:38" customFormat="1" ht="19.95" customHeight="1" x14ac:dyDescent="0.25">
      <c r="A196" s="68">
        <v>20540</v>
      </c>
      <c r="B196" s="68" t="s">
        <v>256</v>
      </c>
      <c r="C196" s="68" t="s">
        <v>147</v>
      </c>
      <c r="D196" s="68" t="s">
        <v>146</v>
      </c>
      <c r="E196" s="68" t="s">
        <v>60</v>
      </c>
      <c r="F196" s="68">
        <v>5</v>
      </c>
      <c r="G196" s="1">
        <v>1560</v>
      </c>
      <c r="H196" s="1">
        <v>914</v>
      </c>
      <c r="I196" s="1">
        <v>1</v>
      </c>
      <c r="J196" s="1">
        <v>2475</v>
      </c>
      <c r="K196" s="1">
        <f t="shared" si="4"/>
        <v>2474</v>
      </c>
      <c r="L196" s="176">
        <v>495</v>
      </c>
      <c r="M196" s="176">
        <f t="shared" si="5"/>
        <v>494.8</v>
      </c>
      <c r="N196" s="70">
        <v>12652</v>
      </c>
      <c r="O196" s="70">
        <v>1608.75</v>
      </c>
      <c r="P196" s="70">
        <v>0</v>
      </c>
      <c r="Q196" s="70">
        <v>0</v>
      </c>
      <c r="R196" s="70">
        <v>0</v>
      </c>
      <c r="S196" s="70">
        <v>1608.75</v>
      </c>
      <c r="T196" s="70">
        <v>11043.25</v>
      </c>
      <c r="U196" s="70">
        <v>11043.25</v>
      </c>
      <c r="V196" s="70">
        <v>0</v>
      </c>
      <c r="W196" s="68" t="s">
        <v>64</v>
      </c>
      <c r="X196" s="68">
        <v>1</v>
      </c>
      <c r="Y196" s="68">
        <v>0</v>
      </c>
      <c r="Z196" s="68">
        <v>1</v>
      </c>
      <c r="AA196" s="68" t="s">
        <v>63</v>
      </c>
      <c r="AB196" s="68">
        <v>3</v>
      </c>
      <c r="AC196" s="1">
        <v>0</v>
      </c>
      <c r="AD196" s="1">
        <v>38</v>
      </c>
      <c r="AE196" s="68">
        <v>0</v>
      </c>
      <c r="AF196" s="68">
        <v>1</v>
      </c>
      <c r="AG196" s="1">
        <v>1</v>
      </c>
      <c r="AH196" s="68">
        <v>666</v>
      </c>
      <c r="AI196" s="176">
        <v>235</v>
      </c>
      <c r="AJ196" s="1">
        <v>705</v>
      </c>
      <c r="AK196" s="70">
        <v>3588</v>
      </c>
      <c r="AL196" s="70"/>
    </row>
    <row r="197" spans="1:38" customFormat="1" ht="19.95" customHeight="1" x14ac:dyDescent="0.25">
      <c r="A197" s="68">
        <v>20730</v>
      </c>
      <c r="B197" s="68" t="s">
        <v>256</v>
      </c>
      <c r="C197" s="68" t="s">
        <v>147</v>
      </c>
      <c r="D197" s="68" t="s">
        <v>146</v>
      </c>
      <c r="E197" s="68" t="s">
        <v>60</v>
      </c>
      <c r="F197" s="68">
        <v>11</v>
      </c>
      <c r="G197" s="1">
        <v>2784</v>
      </c>
      <c r="H197" s="1">
        <v>988</v>
      </c>
      <c r="I197" s="1">
        <v>44</v>
      </c>
      <c r="J197" s="1">
        <v>3816</v>
      </c>
      <c r="K197" s="1">
        <f t="shared" si="4"/>
        <v>3772</v>
      </c>
      <c r="L197" s="176">
        <v>346.90910000000002</v>
      </c>
      <c r="M197" s="176">
        <f t="shared" si="5"/>
        <v>342.9</v>
      </c>
      <c r="N197" s="70">
        <v>19602</v>
      </c>
      <c r="O197" s="70">
        <v>2480.4</v>
      </c>
      <c r="P197" s="70">
        <v>0</v>
      </c>
      <c r="Q197" s="70">
        <v>0</v>
      </c>
      <c r="R197" s="70">
        <v>76.319999999999993</v>
      </c>
      <c r="S197" s="70">
        <v>2556.7199999999998</v>
      </c>
      <c r="T197" s="70">
        <v>17045.28</v>
      </c>
      <c r="U197" s="70">
        <v>17045.28</v>
      </c>
      <c r="V197" s="70">
        <v>0</v>
      </c>
      <c r="W197" s="68" t="s">
        <v>64</v>
      </c>
      <c r="X197" s="68">
        <v>1</v>
      </c>
      <c r="Y197" s="68">
        <v>0</v>
      </c>
      <c r="Z197" s="68">
        <v>1</v>
      </c>
      <c r="AA197" s="68" t="s">
        <v>63</v>
      </c>
      <c r="AB197" s="68">
        <v>8</v>
      </c>
      <c r="AC197" s="1">
        <v>0</v>
      </c>
      <c r="AD197" s="1">
        <v>44</v>
      </c>
      <c r="AE197" s="68">
        <v>0</v>
      </c>
      <c r="AF197" s="68">
        <v>44</v>
      </c>
      <c r="AG197" s="1">
        <v>44</v>
      </c>
      <c r="AH197" s="68">
        <v>539</v>
      </c>
      <c r="AI197" s="176">
        <v>78.375</v>
      </c>
      <c r="AJ197" s="1">
        <v>627</v>
      </c>
      <c r="AK197" s="70">
        <v>3203</v>
      </c>
      <c r="AL197" s="70"/>
    </row>
    <row r="198" spans="1:38" customFormat="1" ht="19.95" customHeight="1" x14ac:dyDescent="0.25">
      <c r="A198" s="68">
        <v>30135</v>
      </c>
      <c r="B198" s="68" t="s">
        <v>256</v>
      </c>
      <c r="C198" s="68" t="s">
        <v>147</v>
      </c>
      <c r="D198" s="68" t="s">
        <v>146</v>
      </c>
      <c r="E198" s="68" t="s">
        <v>60</v>
      </c>
      <c r="F198" s="68">
        <v>8</v>
      </c>
      <c r="G198" s="1">
        <v>2040</v>
      </c>
      <c r="H198" s="1">
        <v>1188</v>
      </c>
      <c r="I198" s="1">
        <v>19</v>
      </c>
      <c r="J198" s="1">
        <v>3247</v>
      </c>
      <c r="K198" s="1">
        <f t="shared" si="4"/>
        <v>3228</v>
      </c>
      <c r="L198" s="176">
        <v>405.875</v>
      </c>
      <c r="M198" s="176">
        <f t="shared" si="5"/>
        <v>403.5</v>
      </c>
      <c r="N198" s="70">
        <v>16567</v>
      </c>
      <c r="O198" s="70">
        <v>2110.5500000000002</v>
      </c>
      <c r="P198" s="70">
        <v>0</v>
      </c>
      <c r="Q198" s="70">
        <v>0</v>
      </c>
      <c r="R198" s="70">
        <v>64.94</v>
      </c>
      <c r="S198" s="70">
        <v>2175.4899999999998</v>
      </c>
      <c r="T198" s="70">
        <v>14391.51</v>
      </c>
      <c r="U198" s="70">
        <v>14391.51</v>
      </c>
      <c r="V198" s="70">
        <v>0</v>
      </c>
      <c r="W198" s="68" t="s">
        <v>64</v>
      </c>
      <c r="X198" s="68">
        <v>1</v>
      </c>
      <c r="Y198" s="68">
        <v>0</v>
      </c>
      <c r="Z198" s="68">
        <v>1</v>
      </c>
      <c r="AA198" s="68" t="s">
        <v>63</v>
      </c>
      <c r="AB198" s="68">
        <v>5</v>
      </c>
      <c r="AC198" s="1">
        <v>0</v>
      </c>
      <c r="AD198" s="1">
        <v>42</v>
      </c>
      <c r="AE198" s="68">
        <v>0</v>
      </c>
      <c r="AF198" s="68">
        <v>4</v>
      </c>
      <c r="AG198" s="1">
        <v>4</v>
      </c>
      <c r="AH198" s="68">
        <v>266</v>
      </c>
      <c r="AI198" s="176">
        <v>62.4</v>
      </c>
      <c r="AJ198" s="1">
        <v>312</v>
      </c>
      <c r="AK198" s="70">
        <v>1591</v>
      </c>
      <c r="AL198" s="70"/>
    </row>
    <row r="199" spans="1:38" customFormat="1" ht="19.95" customHeight="1" x14ac:dyDescent="0.25">
      <c r="A199" s="68">
        <v>90326</v>
      </c>
      <c r="B199" s="68" t="s">
        <v>256</v>
      </c>
      <c r="C199" s="68" t="s">
        <v>147</v>
      </c>
      <c r="D199" s="68" t="s">
        <v>146</v>
      </c>
      <c r="E199" s="68" t="s">
        <v>60</v>
      </c>
      <c r="F199" s="68">
        <v>0</v>
      </c>
      <c r="G199" s="1">
        <v>0</v>
      </c>
      <c r="H199" s="1">
        <v>0</v>
      </c>
      <c r="I199" s="1">
        <v>0</v>
      </c>
      <c r="J199" s="1">
        <v>0</v>
      </c>
      <c r="K199" s="1">
        <f t="shared" ref="K199:K262" si="6">SUM(J199-I199)</f>
        <v>0</v>
      </c>
      <c r="L199" s="176">
        <v>0</v>
      </c>
      <c r="M199" s="176" t="e">
        <f t="shared" ref="M199:M262" si="7">ROUND(K199/F199,1)</f>
        <v>#DIV/0!</v>
      </c>
      <c r="N199" s="70">
        <v>0</v>
      </c>
      <c r="O199" s="70">
        <v>0</v>
      </c>
      <c r="P199" s="70">
        <v>0</v>
      </c>
      <c r="Q199" s="70">
        <v>0</v>
      </c>
      <c r="R199" s="70">
        <v>0</v>
      </c>
      <c r="S199" s="70">
        <v>0</v>
      </c>
      <c r="T199" s="70">
        <v>0</v>
      </c>
      <c r="U199" s="70">
        <v>0</v>
      </c>
      <c r="V199" s="70">
        <v>0</v>
      </c>
      <c r="W199" s="68" t="s">
        <v>64</v>
      </c>
      <c r="X199" s="68">
        <v>0</v>
      </c>
      <c r="Y199" s="68">
        <v>1</v>
      </c>
      <c r="Z199" s="68">
        <v>1</v>
      </c>
      <c r="AA199" s="68" t="s">
        <v>63</v>
      </c>
      <c r="AB199" s="68">
        <v>0</v>
      </c>
      <c r="AC199" s="1">
        <v>0</v>
      </c>
      <c r="AD199" s="1">
        <v>0</v>
      </c>
      <c r="AE199" s="68">
        <v>0</v>
      </c>
      <c r="AF199" s="68">
        <v>0</v>
      </c>
      <c r="AG199" s="1">
        <v>0</v>
      </c>
      <c r="AH199" s="68">
        <v>0</v>
      </c>
      <c r="AI199" s="176">
        <v>0</v>
      </c>
      <c r="AJ199" s="1">
        <v>0</v>
      </c>
      <c r="AK199" s="70">
        <v>0</v>
      </c>
      <c r="AL199" s="70"/>
    </row>
    <row r="200" spans="1:38" customFormat="1" ht="19.95" customHeight="1" x14ac:dyDescent="0.25">
      <c r="A200" s="68">
        <v>20176</v>
      </c>
      <c r="B200" s="68" t="s">
        <v>256</v>
      </c>
      <c r="C200" s="68" t="s">
        <v>145</v>
      </c>
      <c r="D200" s="68" t="s">
        <v>144</v>
      </c>
      <c r="E200" s="68" t="s">
        <v>60</v>
      </c>
      <c r="F200" s="68">
        <v>7</v>
      </c>
      <c r="G200" s="1">
        <v>252</v>
      </c>
      <c r="H200" s="1">
        <v>530</v>
      </c>
      <c r="I200" s="1">
        <v>5</v>
      </c>
      <c r="J200" s="1">
        <v>787</v>
      </c>
      <c r="K200" s="1">
        <f t="shared" si="6"/>
        <v>782</v>
      </c>
      <c r="L200" s="176">
        <v>112.4286</v>
      </c>
      <c r="M200" s="176">
        <f t="shared" si="7"/>
        <v>111.7</v>
      </c>
      <c r="N200" s="70">
        <v>4010</v>
      </c>
      <c r="O200" s="70">
        <v>511.55</v>
      </c>
      <c r="P200" s="70">
        <v>0</v>
      </c>
      <c r="Q200" s="70">
        <v>0</v>
      </c>
      <c r="R200" s="70">
        <v>0</v>
      </c>
      <c r="S200" s="70">
        <v>511.55</v>
      </c>
      <c r="T200" s="70">
        <v>3498.45</v>
      </c>
      <c r="U200" s="70">
        <v>3498.45</v>
      </c>
      <c r="V200" s="70">
        <v>0</v>
      </c>
      <c r="W200" s="68" t="s">
        <v>64</v>
      </c>
      <c r="X200" s="68">
        <v>1</v>
      </c>
      <c r="Y200" s="68">
        <v>0</v>
      </c>
      <c r="Z200" s="68">
        <v>1</v>
      </c>
      <c r="AA200" s="68" t="s">
        <v>63</v>
      </c>
      <c r="AB200" s="68">
        <v>3</v>
      </c>
      <c r="AC200" s="1">
        <v>0</v>
      </c>
      <c r="AD200" s="1">
        <v>11</v>
      </c>
      <c r="AE200" s="68">
        <v>0</v>
      </c>
      <c r="AF200" s="68">
        <v>5</v>
      </c>
      <c r="AG200" s="1">
        <v>5</v>
      </c>
      <c r="AH200" s="68">
        <v>196</v>
      </c>
      <c r="AI200" s="176">
        <v>70.666700000000006</v>
      </c>
      <c r="AJ200" s="1">
        <v>212</v>
      </c>
      <c r="AK200" s="70">
        <v>1082</v>
      </c>
      <c r="AL200" s="70"/>
    </row>
    <row r="201" spans="1:38" customFormat="1" ht="19.95" customHeight="1" x14ac:dyDescent="0.25">
      <c r="A201" s="68">
        <v>20228</v>
      </c>
      <c r="B201" s="68" t="s">
        <v>256</v>
      </c>
      <c r="C201" s="68" t="s">
        <v>145</v>
      </c>
      <c r="D201" s="68" t="s">
        <v>144</v>
      </c>
      <c r="E201" s="68" t="s">
        <v>60</v>
      </c>
      <c r="F201" s="68">
        <v>6</v>
      </c>
      <c r="G201" s="1">
        <v>2172</v>
      </c>
      <c r="H201" s="1">
        <v>1177</v>
      </c>
      <c r="I201" s="1">
        <v>39</v>
      </c>
      <c r="J201" s="1">
        <v>3388</v>
      </c>
      <c r="K201" s="1">
        <f t="shared" si="6"/>
        <v>3349</v>
      </c>
      <c r="L201" s="176">
        <v>564.66669999999999</v>
      </c>
      <c r="M201" s="176">
        <f t="shared" si="7"/>
        <v>558.20000000000005</v>
      </c>
      <c r="N201" s="70">
        <v>17222</v>
      </c>
      <c r="O201" s="70">
        <v>2202.1999999999998</v>
      </c>
      <c r="P201" s="70">
        <v>0</v>
      </c>
      <c r="Q201" s="70">
        <v>0</v>
      </c>
      <c r="R201" s="70">
        <v>0</v>
      </c>
      <c r="S201" s="70">
        <v>2202.1999999999998</v>
      </c>
      <c r="T201" s="70">
        <v>15019.8</v>
      </c>
      <c r="U201" s="70">
        <v>15019.8</v>
      </c>
      <c r="V201" s="70">
        <v>0</v>
      </c>
      <c r="W201" s="68" t="s">
        <v>64</v>
      </c>
      <c r="X201" s="68">
        <v>1</v>
      </c>
      <c r="Y201" s="68">
        <v>0</v>
      </c>
      <c r="Z201" s="68">
        <v>1</v>
      </c>
      <c r="AA201" s="68" t="s">
        <v>63</v>
      </c>
      <c r="AB201" s="68">
        <v>6</v>
      </c>
      <c r="AC201" s="1">
        <v>0</v>
      </c>
      <c r="AD201" s="1">
        <v>58</v>
      </c>
      <c r="AE201" s="68">
        <v>0</v>
      </c>
      <c r="AF201" s="68">
        <v>16</v>
      </c>
      <c r="AG201" s="1">
        <v>16</v>
      </c>
      <c r="AH201" s="68">
        <v>1108</v>
      </c>
      <c r="AI201" s="176">
        <v>197</v>
      </c>
      <c r="AJ201" s="1">
        <v>1182</v>
      </c>
      <c r="AK201" s="70">
        <v>6012</v>
      </c>
      <c r="AL201" s="70"/>
    </row>
    <row r="202" spans="1:38" customFormat="1" ht="19.95" customHeight="1" x14ac:dyDescent="0.25">
      <c r="A202" s="68">
        <v>20231</v>
      </c>
      <c r="B202" s="68" t="s">
        <v>256</v>
      </c>
      <c r="C202" s="68" t="s">
        <v>145</v>
      </c>
      <c r="D202" s="68" t="s">
        <v>144</v>
      </c>
      <c r="E202" s="68" t="s">
        <v>60</v>
      </c>
      <c r="F202" s="68">
        <v>12</v>
      </c>
      <c r="G202" s="1">
        <v>3540</v>
      </c>
      <c r="H202" s="1">
        <v>1149</v>
      </c>
      <c r="I202" s="1">
        <v>88</v>
      </c>
      <c r="J202" s="1">
        <v>4777</v>
      </c>
      <c r="K202" s="1">
        <f t="shared" si="6"/>
        <v>4689</v>
      </c>
      <c r="L202" s="176">
        <v>398.08330000000001</v>
      </c>
      <c r="M202" s="176">
        <f t="shared" si="7"/>
        <v>390.8</v>
      </c>
      <c r="N202" s="70">
        <v>24349</v>
      </c>
      <c r="O202" s="70">
        <v>3105.05</v>
      </c>
      <c r="P202" s="70">
        <v>0</v>
      </c>
      <c r="Q202" s="70">
        <v>0</v>
      </c>
      <c r="R202" s="70">
        <v>95.54</v>
      </c>
      <c r="S202" s="70">
        <v>3200.59</v>
      </c>
      <c r="T202" s="70">
        <v>21148.41</v>
      </c>
      <c r="U202" s="70">
        <v>21148.41</v>
      </c>
      <c r="V202" s="70">
        <v>0</v>
      </c>
      <c r="W202" s="68" t="s">
        <v>64</v>
      </c>
      <c r="X202" s="68">
        <v>1</v>
      </c>
      <c r="Y202" s="68">
        <v>0</v>
      </c>
      <c r="Z202" s="68">
        <v>1</v>
      </c>
      <c r="AA202" s="68" t="s">
        <v>63</v>
      </c>
      <c r="AB202" s="68">
        <v>9</v>
      </c>
      <c r="AC202" s="1">
        <v>0</v>
      </c>
      <c r="AD202" s="1">
        <v>81</v>
      </c>
      <c r="AE202" s="68">
        <v>0</v>
      </c>
      <c r="AF202" s="68">
        <v>44</v>
      </c>
      <c r="AG202" s="1">
        <v>44</v>
      </c>
      <c r="AH202" s="68">
        <v>1611</v>
      </c>
      <c r="AI202" s="176">
        <v>192.88890000000001</v>
      </c>
      <c r="AJ202" s="1">
        <v>1736</v>
      </c>
      <c r="AK202" s="70">
        <v>8855</v>
      </c>
      <c r="AL202" s="70"/>
    </row>
    <row r="203" spans="1:38" customFormat="1" ht="19.95" customHeight="1" x14ac:dyDescent="0.25">
      <c r="A203" s="68">
        <v>20256</v>
      </c>
      <c r="B203" s="68" t="s">
        <v>256</v>
      </c>
      <c r="C203" s="68" t="s">
        <v>145</v>
      </c>
      <c r="D203" s="68" t="s">
        <v>144</v>
      </c>
      <c r="E203" s="68" t="s">
        <v>60</v>
      </c>
      <c r="F203" s="68">
        <v>2</v>
      </c>
      <c r="G203" s="1">
        <v>888</v>
      </c>
      <c r="H203" s="1">
        <v>0</v>
      </c>
      <c r="I203" s="1">
        <v>0</v>
      </c>
      <c r="J203" s="1">
        <v>888</v>
      </c>
      <c r="K203" s="1">
        <f t="shared" si="6"/>
        <v>888</v>
      </c>
      <c r="L203" s="176">
        <v>444</v>
      </c>
      <c r="M203" s="176">
        <f t="shared" si="7"/>
        <v>444</v>
      </c>
      <c r="N203" s="70">
        <v>4560</v>
      </c>
      <c r="O203" s="70">
        <v>577.20000000000005</v>
      </c>
      <c r="P203" s="70">
        <v>0</v>
      </c>
      <c r="Q203" s="70">
        <v>0</v>
      </c>
      <c r="R203" s="70">
        <v>0</v>
      </c>
      <c r="S203" s="70">
        <v>577.20000000000005</v>
      </c>
      <c r="T203" s="70">
        <v>3982.8</v>
      </c>
      <c r="U203" s="70">
        <v>3982.8</v>
      </c>
      <c r="V203" s="70">
        <v>0</v>
      </c>
      <c r="W203" s="68" t="s">
        <v>64</v>
      </c>
      <c r="X203" s="68">
        <v>1</v>
      </c>
      <c r="Y203" s="68">
        <v>0</v>
      </c>
      <c r="Z203" s="68">
        <v>1</v>
      </c>
      <c r="AA203" s="68" t="s">
        <v>63</v>
      </c>
      <c r="AB203" s="68">
        <v>2</v>
      </c>
      <c r="AC203" s="1">
        <v>0</v>
      </c>
      <c r="AD203" s="1">
        <v>0</v>
      </c>
      <c r="AE203" s="68">
        <v>0</v>
      </c>
      <c r="AF203" s="68">
        <v>0</v>
      </c>
      <c r="AG203" s="1">
        <v>0</v>
      </c>
      <c r="AH203" s="68">
        <v>70</v>
      </c>
      <c r="AI203" s="176">
        <v>35</v>
      </c>
      <c r="AJ203" s="1">
        <v>70</v>
      </c>
      <c r="AK203" s="70">
        <v>356</v>
      </c>
      <c r="AL203" s="70"/>
    </row>
    <row r="204" spans="1:38" customFormat="1" ht="19.95" customHeight="1" x14ac:dyDescent="0.25">
      <c r="A204" s="68">
        <v>20266</v>
      </c>
      <c r="B204" s="68" t="s">
        <v>256</v>
      </c>
      <c r="C204" s="68" t="s">
        <v>145</v>
      </c>
      <c r="D204" s="68" t="s">
        <v>144</v>
      </c>
      <c r="E204" s="68" t="s">
        <v>19</v>
      </c>
      <c r="F204" s="68">
        <v>14</v>
      </c>
      <c r="G204" s="1">
        <v>6768</v>
      </c>
      <c r="H204" s="1">
        <v>2128</v>
      </c>
      <c r="I204" s="1">
        <v>73</v>
      </c>
      <c r="J204" s="1">
        <v>8969</v>
      </c>
      <c r="K204" s="1">
        <f t="shared" si="6"/>
        <v>8896</v>
      </c>
      <c r="L204" s="176">
        <v>640.64290000000005</v>
      </c>
      <c r="M204" s="176">
        <f t="shared" si="7"/>
        <v>635.4</v>
      </c>
      <c r="N204" s="70">
        <v>45622</v>
      </c>
      <c r="O204" s="70">
        <v>5829.85</v>
      </c>
      <c r="P204" s="70">
        <v>0</v>
      </c>
      <c r="Q204" s="70">
        <v>0</v>
      </c>
      <c r="R204" s="70">
        <v>179.38</v>
      </c>
      <c r="S204" s="70">
        <v>6009.23</v>
      </c>
      <c r="T204" s="70">
        <v>39612.769999999997</v>
      </c>
      <c r="U204" s="70">
        <v>39612.769999999997</v>
      </c>
      <c r="V204" s="70">
        <v>0</v>
      </c>
      <c r="W204" s="68" t="s">
        <v>64</v>
      </c>
      <c r="X204" s="68">
        <v>1</v>
      </c>
      <c r="Y204" s="68">
        <v>0</v>
      </c>
      <c r="Z204" s="68">
        <v>1</v>
      </c>
      <c r="AA204" s="68" t="s">
        <v>63</v>
      </c>
      <c r="AB204" s="68">
        <v>12</v>
      </c>
      <c r="AC204" s="1">
        <v>0</v>
      </c>
      <c r="AD204" s="1">
        <v>52</v>
      </c>
      <c r="AE204" s="68">
        <v>0</v>
      </c>
      <c r="AF204" s="68">
        <v>57</v>
      </c>
      <c r="AG204" s="1">
        <v>57</v>
      </c>
      <c r="AH204" s="68">
        <v>1786</v>
      </c>
      <c r="AI204" s="176">
        <v>157.91669999999999</v>
      </c>
      <c r="AJ204" s="1">
        <v>1895</v>
      </c>
      <c r="AK204" s="70">
        <v>9685</v>
      </c>
      <c r="AL204" s="70"/>
    </row>
    <row r="205" spans="1:38" customFormat="1" ht="19.95" customHeight="1" x14ac:dyDescent="0.25">
      <c r="A205" s="68">
        <v>20303</v>
      </c>
      <c r="B205" s="68" t="s">
        <v>256</v>
      </c>
      <c r="C205" s="68" t="s">
        <v>145</v>
      </c>
      <c r="D205" s="68" t="s">
        <v>144</v>
      </c>
      <c r="E205" s="68" t="s">
        <v>19</v>
      </c>
      <c r="F205" s="68">
        <v>8</v>
      </c>
      <c r="G205" s="1">
        <v>2520</v>
      </c>
      <c r="H205" s="1">
        <v>897</v>
      </c>
      <c r="I205" s="1">
        <v>49</v>
      </c>
      <c r="J205" s="1">
        <v>3466</v>
      </c>
      <c r="K205" s="1">
        <f t="shared" si="6"/>
        <v>3417</v>
      </c>
      <c r="L205" s="176">
        <v>433.25</v>
      </c>
      <c r="M205" s="176">
        <f t="shared" si="7"/>
        <v>427.1</v>
      </c>
      <c r="N205" s="70">
        <v>17653</v>
      </c>
      <c r="O205" s="70">
        <v>2252.9</v>
      </c>
      <c r="P205" s="70">
        <v>0</v>
      </c>
      <c r="Q205" s="70">
        <v>0</v>
      </c>
      <c r="R205" s="70">
        <v>69.319999999999993</v>
      </c>
      <c r="S205" s="70">
        <v>2322.2199999999998</v>
      </c>
      <c r="T205" s="70">
        <v>15330.78</v>
      </c>
      <c r="U205" s="70">
        <v>15330.78</v>
      </c>
      <c r="V205" s="70">
        <v>0</v>
      </c>
      <c r="W205" s="68" t="s">
        <v>64</v>
      </c>
      <c r="X205" s="68">
        <v>1</v>
      </c>
      <c r="Y205" s="68">
        <v>0</v>
      </c>
      <c r="Z205" s="68">
        <v>1</v>
      </c>
      <c r="AA205" s="68" t="s">
        <v>63</v>
      </c>
      <c r="AB205" s="68">
        <v>8</v>
      </c>
      <c r="AC205" s="1">
        <v>0</v>
      </c>
      <c r="AD205" s="1">
        <v>138</v>
      </c>
      <c r="AE205" s="68">
        <v>0</v>
      </c>
      <c r="AF205" s="68">
        <v>31</v>
      </c>
      <c r="AG205" s="1">
        <v>31</v>
      </c>
      <c r="AH205" s="68">
        <v>1252</v>
      </c>
      <c r="AI205" s="176">
        <v>177.625</v>
      </c>
      <c r="AJ205" s="1">
        <v>1421</v>
      </c>
      <c r="AK205" s="70">
        <v>7256</v>
      </c>
      <c r="AL205" s="70"/>
    </row>
    <row r="206" spans="1:38" customFormat="1" ht="19.95" customHeight="1" x14ac:dyDescent="0.25">
      <c r="A206" s="68">
        <v>20363</v>
      </c>
      <c r="B206" s="68" t="s">
        <v>256</v>
      </c>
      <c r="C206" s="68" t="s">
        <v>145</v>
      </c>
      <c r="D206" s="68" t="s">
        <v>144</v>
      </c>
      <c r="E206" s="68" t="s">
        <v>60</v>
      </c>
      <c r="F206" s="68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6"/>
        <v>0</v>
      </c>
      <c r="L206" s="176">
        <v>0</v>
      </c>
      <c r="M206" s="176" t="e">
        <f t="shared" si="7"/>
        <v>#DIV/0!</v>
      </c>
      <c r="N206" s="70">
        <v>0</v>
      </c>
      <c r="O206" s="70">
        <v>0</v>
      </c>
      <c r="P206" s="70">
        <v>0</v>
      </c>
      <c r="Q206" s="70">
        <v>0</v>
      </c>
      <c r="R206" s="70">
        <v>0</v>
      </c>
      <c r="S206" s="70">
        <v>0</v>
      </c>
      <c r="T206" s="70">
        <v>0</v>
      </c>
      <c r="U206" s="70">
        <v>0</v>
      </c>
      <c r="V206" s="70">
        <v>0</v>
      </c>
      <c r="W206" s="68" t="s">
        <v>64</v>
      </c>
      <c r="X206" s="68">
        <v>0</v>
      </c>
      <c r="Y206" s="68">
        <v>1</v>
      </c>
      <c r="Z206" s="68">
        <v>1</v>
      </c>
      <c r="AA206" s="68" t="s">
        <v>63</v>
      </c>
      <c r="AB206" s="68">
        <v>0</v>
      </c>
      <c r="AC206" s="1">
        <v>0</v>
      </c>
      <c r="AD206" s="1">
        <v>0</v>
      </c>
      <c r="AE206" s="68">
        <v>0</v>
      </c>
      <c r="AF206" s="68">
        <v>0</v>
      </c>
      <c r="AG206" s="1">
        <v>0</v>
      </c>
      <c r="AH206" s="68">
        <v>0</v>
      </c>
      <c r="AI206" s="176">
        <v>0</v>
      </c>
      <c r="AJ206" s="1">
        <v>0</v>
      </c>
      <c r="AK206" s="70">
        <v>0</v>
      </c>
      <c r="AL206" s="70"/>
    </row>
    <row r="207" spans="1:38" customFormat="1" ht="19.95" customHeight="1" x14ac:dyDescent="0.25">
      <c r="A207" s="68">
        <v>20366</v>
      </c>
      <c r="B207" s="68" t="s">
        <v>256</v>
      </c>
      <c r="C207" s="68" t="s">
        <v>145</v>
      </c>
      <c r="D207" s="68" t="s">
        <v>144</v>
      </c>
      <c r="E207" s="68" t="s">
        <v>19</v>
      </c>
      <c r="F207" s="68">
        <v>5</v>
      </c>
      <c r="G207" s="1">
        <v>0</v>
      </c>
      <c r="H207" s="1">
        <v>1030</v>
      </c>
      <c r="I207" s="1">
        <v>10</v>
      </c>
      <c r="J207" s="1">
        <v>1040</v>
      </c>
      <c r="K207" s="1">
        <f t="shared" si="6"/>
        <v>1030</v>
      </c>
      <c r="L207" s="176">
        <v>208</v>
      </c>
      <c r="M207" s="176">
        <f t="shared" si="7"/>
        <v>206</v>
      </c>
      <c r="N207" s="70">
        <v>5314</v>
      </c>
      <c r="O207" s="70">
        <v>676</v>
      </c>
      <c r="P207" s="70">
        <v>0</v>
      </c>
      <c r="Q207" s="70">
        <v>0</v>
      </c>
      <c r="R207" s="70">
        <v>0</v>
      </c>
      <c r="S207" s="70">
        <v>676</v>
      </c>
      <c r="T207" s="70">
        <v>4638</v>
      </c>
      <c r="U207" s="70">
        <v>4638</v>
      </c>
      <c r="V207" s="70">
        <v>0</v>
      </c>
      <c r="W207" s="68" t="s">
        <v>64</v>
      </c>
      <c r="X207" s="68">
        <v>1</v>
      </c>
      <c r="Y207" s="68">
        <v>0</v>
      </c>
      <c r="Z207" s="68">
        <v>1</v>
      </c>
      <c r="AA207" s="68" t="s">
        <v>63</v>
      </c>
      <c r="AB207" s="68">
        <v>3</v>
      </c>
      <c r="AC207" s="1">
        <v>0</v>
      </c>
      <c r="AD207" s="1">
        <v>25</v>
      </c>
      <c r="AE207" s="68">
        <v>0</v>
      </c>
      <c r="AF207" s="68">
        <v>10</v>
      </c>
      <c r="AG207" s="1">
        <v>10</v>
      </c>
      <c r="AH207" s="68">
        <v>386</v>
      </c>
      <c r="AI207" s="176">
        <v>140.33330000000001</v>
      </c>
      <c r="AJ207" s="1">
        <v>421</v>
      </c>
      <c r="AK207" s="70">
        <v>2145</v>
      </c>
      <c r="AL207" s="70"/>
    </row>
    <row r="208" spans="1:38" customFormat="1" ht="19.95" customHeight="1" x14ac:dyDescent="0.25">
      <c r="A208" s="68">
        <v>20403</v>
      </c>
      <c r="B208" s="68" t="s">
        <v>256</v>
      </c>
      <c r="C208" s="68" t="s">
        <v>145</v>
      </c>
      <c r="D208" s="68" t="s">
        <v>144</v>
      </c>
      <c r="E208" s="68" t="s">
        <v>60</v>
      </c>
      <c r="F208" s="68">
        <v>12</v>
      </c>
      <c r="G208" s="1">
        <v>2064</v>
      </c>
      <c r="H208" s="1">
        <v>691</v>
      </c>
      <c r="I208" s="1">
        <v>58</v>
      </c>
      <c r="J208" s="1">
        <v>2813</v>
      </c>
      <c r="K208" s="1">
        <f t="shared" si="6"/>
        <v>2755</v>
      </c>
      <c r="L208" s="176">
        <v>234.41669999999999</v>
      </c>
      <c r="M208" s="176">
        <f t="shared" si="7"/>
        <v>229.6</v>
      </c>
      <c r="N208" s="70">
        <v>14320</v>
      </c>
      <c r="O208" s="70">
        <v>1828.45</v>
      </c>
      <c r="P208" s="70">
        <v>0</v>
      </c>
      <c r="Q208" s="70">
        <v>0</v>
      </c>
      <c r="R208" s="70">
        <v>0</v>
      </c>
      <c r="S208" s="70">
        <v>1828.45</v>
      </c>
      <c r="T208" s="70">
        <v>12491.55</v>
      </c>
      <c r="U208" s="70">
        <v>12491.55</v>
      </c>
      <c r="V208" s="70">
        <v>0</v>
      </c>
      <c r="W208" s="68" t="s">
        <v>64</v>
      </c>
      <c r="X208" s="68">
        <v>1</v>
      </c>
      <c r="Y208" s="68">
        <v>0</v>
      </c>
      <c r="Z208" s="68">
        <v>1</v>
      </c>
      <c r="AA208" s="68" t="s">
        <v>63</v>
      </c>
      <c r="AB208" s="68">
        <v>10</v>
      </c>
      <c r="AC208" s="1">
        <v>0</v>
      </c>
      <c r="AD208" s="1">
        <v>149</v>
      </c>
      <c r="AE208" s="68">
        <v>0</v>
      </c>
      <c r="AF208" s="68">
        <v>52</v>
      </c>
      <c r="AG208" s="1">
        <v>52</v>
      </c>
      <c r="AH208" s="68">
        <v>937</v>
      </c>
      <c r="AI208" s="176">
        <v>113.8</v>
      </c>
      <c r="AJ208" s="1">
        <v>1138</v>
      </c>
      <c r="AK208" s="70">
        <v>5800</v>
      </c>
      <c r="AL208" s="70"/>
    </row>
    <row r="209" spans="1:38" customFormat="1" ht="19.95" customHeight="1" x14ac:dyDescent="0.25">
      <c r="A209" s="68">
        <v>20421</v>
      </c>
      <c r="B209" s="68" t="s">
        <v>256</v>
      </c>
      <c r="C209" s="68" t="s">
        <v>145</v>
      </c>
      <c r="D209" s="68" t="s">
        <v>144</v>
      </c>
      <c r="E209" s="68" t="s">
        <v>22</v>
      </c>
      <c r="F209" s="68">
        <v>5</v>
      </c>
      <c r="G209" s="1">
        <v>0</v>
      </c>
      <c r="H209" s="1">
        <v>507</v>
      </c>
      <c r="I209" s="1">
        <v>11</v>
      </c>
      <c r="J209" s="1">
        <v>518</v>
      </c>
      <c r="K209" s="1">
        <f t="shared" si="6"/>
        <v>507</v>
      </c>
      <c r="L209" s="176">
        <v>103.6</v>
      </c>
      <c r="M209" s="176">
        <f t="shared" si="7"/>
        <v>101.4</v>
      </c>
      <c r="N209" s="70">
        <v>2654</v>
      </c>
      <c r="O209" s="70">
        <v>336.7</v>
      </c>
      <c r="P209" s="70">
        <v>0</v>
      </c>
      <c r="Q209" s="70">
        <v>0</v>
      </c>
      <c r="R209" s="70">
        <v>0</v>
      </c>
      <c r="S209" s="70">
        <v>336.7</v>
      </c>
      <c r="T209" s="70">
        <v>2317.3000000000002</v>
      </c>
      <c r="U209" s="70">
        <v>2317.3000000000002</v>
      </c>
      <c r="V209" s="70">
        <v>0</v>
      </c>
      <c r="W209" s="68" t="s">
        <v>64</v>
      </c>
      <c r="X209" s="68">
        <v>1</v>
      </c>
      <c r="Y209" s="68">
        <v>0</v>
      </c>
      <c r="Z209" s="68">
        <v>1</v>
      </c>
      <c r="AA209" s="68" t="s">
        <v>63</v>
      </c>
      <c r="AB209" s="68">
        <v>4</v>
      </c>
      <c r="AC209" s="1">
        <v>0</v>
      </c>
      <c r="AD209" s="1">
        <v>27</v>
      </c>
      <c r="AE209" s="68">
        <v>0</v>
      </c>
      <c r="AF209" s="68">
        <v>11</v>
      </c>
      <c r="AG209" s="1">
        <v>11</v>
      </c>
      <c r="AH209" s="68">
        <v>288</v>
      </c>
      <c r="AI209" s="176">
        <v>81.5</v>
      </c>
      <c r="AJ209" s="1">
        <v>326</v>
      </c>
      <c r="AK209" s="70">
        <v>1666</v>
      </c>
      <c r="AL209" s="70"/>
    </row>
    <row r="210" spans="1:38" customFormat="1" ht="19.95" customHeight="1" x14ac:dyDescent="0.25">
      <c r="A210" s="68">
        <v>20429</v>
      </c>
      <c r="B210" s="68" t="s">
        <v>256</v>
      </c>
      <c r="C210" s="68" t="s">
        <v>145</v>
      </c>
      <c r="D210" s="68" t="s">
        <v>144</v>
      </c>
      <c r="E210" s="68" t="s">
        <v>20</v>
      </c>
      <c r="F210" s="68">
        <v>6</v>
      </c>
      <c r="G210" s="1">
        <v>3240</v>
      </c>
      <c r="H210" s="1">
        <v>-1057</v>
      </c>
      <c r="I210" s="1">
        <v>3</v>
      </c>
      <c r="J210" s="1">
        <v>2186</v>
      </c>
      <c r="K210" s="1">
        <f t="shared" si="6"/>
        <v>2183</v>
      </c>
      <c r="L210" s="176">
        <v>364.33330000000001</v>
      </c>
      <c r="M210" s="176">
        <f t="shared" si="7"/>
        <v>363.8</v>
      </c>
      <c r="N210" s="70">
        <v>11117</v>
      </c>
      <c r="O210" s="70">
        <v>1420.9</v>
      </c>
      <c r="P210" s="70">
        <v>0</v>
      </c>
      <c r="Q210" s="70">
        <v>0</v>
      </c>
      <c r="R210" s="70">
        <v>0</v>
      </c>
      <c r="S210" s="70">
        <v>1420.9</v>
      </c>
      <c r="T210" s="70">
        <v>9696.1</v>
      </c>
      <c r="U210" s="70">
        <v>9696.1</v>
      </c>
      <c r="V210" s="70">
        <v>0</v>
      </c>
      <c r="W210" s="68" t="s">
        <v>64</v>
      </c>
      <c r="X210" s="68">
        <v>1</v>
      </c>
      <c r="Y210" s="68">
        <v>0</v>
      </c>
      <c r="Z210" s="68">
        <v>1</v>
      </c>
      <c r="AA210" s="68" t="s">
        <v>63</v>
      </c>
      <c r="AB210" s="68">
        <v>5</v>
      </c>
      <c r="AC210" s="1">
        <v>0</v>
      </c>
      <c r="AD210" s="1">
        <v>43</v>
      </c>
      <c r="AE210" s="68">
        <v>0</v>
      </c>
      <c r="AF210" s="68">
        <v>3</v>
      </c>
      <c r="AG210" s="1">
        <v>3</v>
      </c>
      <c r="AH210" s="68">
        <v>479</v>
      </c>
      <c r="AI210" s="176">
        <v>105</v>
      </c>
      <c r="AJ210" s="1">
        <v>525</v>
      </c>
      <c r="AK210" s="70">
        <v>2680</v>
      </c>
      <c r="AL210" s="70"/>
    </row>
    <row r="211" spans="1:38" customFormat="1" ht="19.95" customHeight="1" x14ac:dyDescent="0.25">
      <c r="A211" s="68">
        <v>20432</v>
      </c>
      <c r="B211" s="68" t="s">
        <v>256</v>
      </c>
      <c r="C211" s="68" t="s">
        <v>145</v>
      </c>
      <c r="D211" s="68" t="s">
        <v>144</v>
      </c>
      <c r="E211" s="68" t="s">
        <v>22</v>
      </c>
      <c r="F211" s="68">
        <v>9</v>
      </c>
      <c r="G211" s="1">
        <v>2856</v>
      </c>
      <c r="H211" s="1">
        <v>2526</v>
      </c>
      <c r="I211" s="1">
        <v>125</v>
      </c>
      <c r="J211" s="1">
        <v>5507</v>
      </c>
      <c r="K211" s="1">
        <f t="shared" si="6"/>
        <v>5382</v>
      </c>
      <c r="L211" s="176">
        <v>611.88890000000004</v>
      </c>
      <c r="M211" s="176">
        <f t="shared" si="7"/>
        <v>598</v>
      </c>
      <c r="N211" s="70">
        <v>28124</v>
      </c>
      <c r="O211" s="70">
        <v>3579.55</v>
      </c>
      <c r="P211" s="70">
        <v>0</v>
      </c>
      <c r="Q211" s="70">
        <v>0</v>
      </c>
      <c r="R211" s="70">
        <v>0</v>
      </c>
      <c r="S211" s="70">
        <v>3579.55</v>
      </c>
      <c r="T211" s="70">
        <v>24544.45</v>
      </c>
      <c r="U211" s="70">
        <v>24544.45</v>
      </c>
      <c r="V211" s="70">
        <v>0</v>
      </c>
      <c r="W211" s="68" t="s">
        <v>64</v>
      </c>
      <c r="X211" s="68">
        <v>1</v>
      </c>
      <c r="Y211" s="68">
        <v>0</v>
      </c>
      <c r="Z211" s="68">
        <v>1</v>
      </c>
      <c r="AA211" s="68" t="s">
        <v>63</v>
      </c>
      <c r="AB211" s="68">
        <v>9</v>
      </c>
      <c r="AC211" s="1">
        <v>0</v>
      </c>
      <c r="AD211" s="1">
        <v>126</v>
      </c>
      <c r="AE211" s="68">
        <v>0</v>
      </c>
      <c r="AF211" s="68">
        <v>94</v>
      </c>
      <c r="AG211" s="1">
        <v>94</v>
      </c>
      <c r="AH211" s="68">
        <v>1999</v>
      </c>
      <c r="AI211" s="176">
        <v>246.5556</v>
      </c>
      <c r="AJ211" s="1">
        <v>2219</v>
      </c>
      <c r="AK211" s="70">
        <v>11382</v>
      </c>
      <c r="AL211" s="70"/>
    </row>
    <row r="212" spans="1:38" customFormat="1" ht="19.95" customHeight="1" x14ac:dyDescent="0.25">
      <c r="A212" s="68">
        <v>20500</v>
      </c>
      <c r="B212" s="68" t="s">
        <v>256</v>
      </c>
      <c r="C212" s="68" t="s">
        <v>145</v>
      </c>
      <c r="D212" s="68" t="s">
        <v>144</v>
      </c>
      <c r="E212" s="68" t="s">
        <v>18</v>
      </c>
      <c r="F212" s="68">
        <v>3</v>
      </c>
      <c r="G212" s="1">
        <v>0</v>
      </c>
      <c r="H212" s="1">
        <v>840</v>
      </c>
      <c r="I212" s="1">
        <v>12</v>
      </c>
      <c r="J212" s="1">
        <v>852</v>
      </c>
      <c r="K212" s="1">
        <f t="shared" si="6"/>
        <v>840</v>
      </c>
      <c r="L212" s="176">
        <v>284</v>
      </c>
      <c r="M212" s="176">
        <f t="shared" si="7"/>
        <v>280</v>
      </c>
      <c r="N212" s="70">
        <v>4356</v>
      </c>
      <c r="O212" s="70">
        <v>553.79999999999995</v>
      </c>
      <c r="P212" s="70">
        <v>0</v>
      </c>
      <c r="Q212" s="70">
        <v>0</v>
      </c>
      <c r="R212" s="70">
        <v>17.04</v>
      </c>
      <c r="S212" s="70">
        <v>570.84</v>
      </c>
      <c r="T212" s="70">
        <v>3785.16</v>
      </c>
      <c r="U212" s="70">
        <v>3785.16</v>
      </c>
      <c r="V212" s="70">
        <v>0</v>
      </c>
      <c r="W212" s="68" t="s">
        <v>64</v>
      </c>
      <c r="X212" s="68">
        <v>1</v>
      </c>
      <c r="Y212" s="68">
        <v>0</v>
      </c>
      <c r="Z212" s="68">
        <v>1</v>
      </c>
      <c r="AA212" s="68" t="s">
        <v>63</v>
      </c>
      <c r="AB212" s="68">
        <v>2</v>
      </c>
      <c r="AC212" s="1">
        <v>0</v>
      </c>
      <c r="AD212" s="1">
        <v>0</v>
      </c>
      <c r="AE212" s="68">
        <v>0</v>
      </c>
      <c r="AF212" s="68">
        <v>0</v>
      </c>
      <c r="AG212" s="1">
        <v>0</v>
      </c>
      <c r="AH212" s="68">
        <v>139</v>
      </c>
      <c r="AI212" s="176">
        <v>69.5</v>
      </c>
      <c r="AJ212" s="1">
        <v>139</v>
      </c>
      <c r="AK212" s="70">
        <v>710</v>
      </c>
      <c r="AL212" s="70"/>
    </row>
    <row r="213" spans="1:38" customFormat="1" ht="19.95" customHeight="1" x14ac:dyDescent="0.25">
      <c r="A213" s="68">
        <v>20501</v>
      </c>
      <c r="B213" s="68" t="s">
        <v>256</v>
      </c>
      <c r="C213" s="68" t="s">
        <v>145</v>
      </c>
      <c r="D213" s="68" t="s">
        <v>144</v>
      </c>
      <c r="E213" s="68" t="s">
        <v>19</v>
      </c>
      <c r="F213" s="68">
        <v>9</v>
      </c>
      <c r="G213" s="1">
        <v>2076</v>
      </c>
      <c r="H213" s="1">
        <v>900</v>
      </c>
      <c r="I213" s="1">
        <v>59</v>
      </c>
      <c r="J213" s="1">
        <v>3035</v>
      </c>
      <c r="K213" s="1">
        <f t="shared" si="6"/>
        <v>2976</v>
      </c>
      <c r="L213" s="176">
        <v>337.22219999999999</v>
      </c>
      <c r="M213" s="176">
        <f t="shared" si="7"/>
        <v>330.7</v>
      </c>
      <c r="N213" s="70">
        <v>15478</v>
      </c>
      <c r="O213" s="70">
        <v>1972.75</v>
      </c>
      <c r="P213" s="70">
        <v>0</v>
      </c>
      <c r="Q213" s="70">
        <v>0</v>
      </c>
      <c r="R213" s="70">
        <v>0</v>
      </c>
      <c r="S213" s="70">
        <v>1972.75</v>
      </c>
      <c r="T213" s="70">
        <v>13505.25</v>
      </c>
      <c r="U213" s="70">
        <v>13505.25</v>
      </c>
      <c r="V213" s="70">
        <v>0</v>
      </c>
      <c r="W213" s="68" t="s">
        <v>64</v>
      </c>
      <c r="X213" s="68">
        <v>1</v>
      </c>
      <c r="Y213" s="68">
        <v>0</v>
      </c>
      <c r="Z213" s="68">
        <v>1</v>
      </c>
      <c r="AA213" s="68" t="s">
        <v>63</v>
      </c>
      <c r="AB213" s="68">
        <v>9</v>
      </c>
      <c r="AC213" s="1">
        <v>0</v>
      </c>
      <c r="AD213" s="1">
        <v>34</v>
      </c>
      <c r="AE213" s="68">
        <v>0</v>
      </c>
      <c r="AF213" s="68">
        <v>62</v>
      </c>
      <c r="AG213" s="1">
        <v>62</v>
      </c>
      <c r="AH213" s="68">
        <v>1245</v>
      </c>
      <c r="AI213" s="176">
        <v>149</v>
      </c>
      <c r="AJ213" s="1">
        <v>1341</v>
      </c>
      <c r="AK213" s="70">
        <v>6845</v>
      </c>
      <c r="AL213" s="70"/>
    </row>
    <row r="214" spans="1:38" customFormat="1" ht="19.95" customHeight="1" x14ac:dyDescent="0.25">
      <c r="A214" s="68">
        <v>20517</v>
      </c>
      <c r="B214" s="68" t="s">
        <v>256</v>
      </c>
      <c r="C214" s="68" t="s">
        <v>145</v>
      </c>
      <c r="D214" s="68" t="s">
        <v>144</v>
      </c>
      <c r="E214" s="68" t="s">
        <v>22</v>
      </c>
      <c r="F214" s="68">
        <v>10</v>
      </c>
      <c r="G214" s="1">
        <v>2508</v>
      </c>
      <c r="H214" s="1">
        <v>1207</v>
      </c>
      <c r="I214" s="1">
        <v>48</v>
      </c>
      <c r="J214" s="1">
        <v>3763</v>
      </c>
      <c r="K214" s="1">
        <f t="shared" si="6"/>
        <v>3715</v>
      </c>
      <c r="L214" s="176">
        <v>376.3</v>
      </c>
      <c r="M214" s="176">
        <f t="shared" si="7"/>
        <v>371.5</v>
      </c>
      <c r="N214" s="70">
        <v>19246</v>
      </c>
      <c r="O214" s="70">
        <v>2445.9499999999998</v>
      </c>
      <c r="P214" s="70">
        <v>0</v>
      </c>
      <c r="Q214" s="70">
        <v>0</v>
      </c>
      <c r="R214" s="70">
        <v>0</v>
      </c>
      <c r="S214" s="70">
        <v>2445.9499999999998</v>
      </c>
      <c r="T214" s="70">
        <v>16800.05</v>
      </c>
      <c r="U214" s="70">
        <v>16800.05</v>
      </c>
      <c r="V214" s="70">
        <v>0</v>
      </c>
      <c r="W214" s="68" t="s">
        <v>64</v>
      </c>
      <c r="X214" s="68">
        <v>1</v>
      </c>
      <c r="Y214" s="68">
        <v>0</v>
      </c>
      <c r="Z214" s="68">
        <v>1</v>
      </c>
      <c r="AA214" s="68" t="s">
        <v>63</v>
      </c>
      <c r="AB214" s="68">
        <v>10</v>
      </c>
      <c r="AC214" s="1">
        <v>0</v>
      </c>
      <c r="AD214" s="1">
        <v>103</v>
      </c>
      <c r="AE214" s="68">
        <v>0</v>
      </c>
      <c r="AF214" s="68">
        <v>44</v>
      </c>
      <c r="AG214" s="1">
        <v>44</v>
      </c>
      <c r="AH214" s="68">
        <v>2915</v>
      </c>
      <c r="AI214" s="176">
        <v>306.2</v>
      </c>
      <c r="AJ214" s="1">
        <v>3062</v>
      </c>
      <c r="AK214" s="70">
        <v>15634</v>
      </c>
      <c r="AL214" s="70"/>
    </row>
    <row r="215" spans="1:38" customFormat="1" ht="19.95" customHeight="1" x14ac:dyDescent="0.25">
      <c r="A215" s="68">
        <v>20641</v>
      </c>
      <c r="B215" s="68" t="s">
        <v>256</v>
      </c>
      <c r="C215" s="68" t="s">
        <v>145</v>
      </c>
      <c r="D215" s="68" t="s">
        <v>144</v>
      </c>
      <c r="E215" s="68" t="s">
        <v>18</v>
      </c>
      <c r="F215" s="68">
        <v>5</v>
      </c>
      <c r="G215" s="1">
        <v>1824</v>
      </c>
      <c r="H215" s="1">
        <v>276</v>
      </c>
      <c r="I215" s="1">
        <v>48</v>
      </c>
      <c r="J215" s="1">
        <v>2148</v>
      </c>
      <c r="K215" s="1">
        <f t="shared" si="6"/>
        <v>2100</v>
      </c>
      <c r="L215" s="176">
        <v>429.6</v>
      </c>
      <c r="M215" s="176">
        <f t="shared" si="7"/>
        <v>420</v>
      </c>
      <c r="N215" s="70">
        <v>10963</v>
      </c>
      <c r="O215" s="70">
        <v>1396.2</v>
      </c>
      <c r="P215" s="70">
        <v>0</v>
      </c>
      <c r="Q215" s="70">
        <v>0</v>
      </c>
      <c r="R215" s="70">
        <v>42.96</v>
      </c>
      <c r="S215" s="70">
        <v>1439.16</v>
      </c>
      <c r="T215" s="70">
        <v>9523.84</v>
      </c>
      <c r="U215" s="70">
        <v>9523.84</v>
      </c>
      <c r="V215" s="70">
        <v>0</v>
      </c>
      <c r="W215" s="68" t="s">
        <v>64</v>
      </c>
      <c r="X215" s="68">
        <v>1</v>
      </c>
      <c r="Y215" s="68">
        <v>0</v>
      </c>
      <c r="Z215" s="68">
        <v>1</v>
      </c>
      <c r="AA215" s="68" t="s">
        <v>63</v>
      </c>
      <c r="AB215" s="68">
        <v>5</v>
      </c>
      <c r="AC215" s="1">
        <v>0</v>
      </c>
      <c r="AD215" s="1">
        <v>91</v>
      </c>
      <c r="AE215" s="68">
        <v>0</v>
      </c>
      <c r="AF215" s="68">
        <v>43</v>
      </c>
      <c r="AG215" s="1">
        <v>43</v>
      </c>
      <c r="AH215" s="68">
        <v>1141</v>
      </c>
      <c r="AI215" s="176">
        <v>255</v>
      </c>
      <c r="AJ215" s="1">
        <v>1275</v>
      </c>
      <c r="AK215" s="70">
        <v>6499</v>
      </c>
      <c r="AL215" s="70"/>
    </row>
    <row r="216" spans="1:38" customFormat="1" ht="19.95" customHeight="1" x14ac:dyDescent="0.25">
      <c r="A216" s="68">
        <v>20721</v>
      </c>
      <c r="B216" s="68" t="s">
        <v>256</v>
      </c>
      <c r="C216" s="68" t="s">
        <v>145</v>
      </c>
      <c r="D216" s="68" t="s">
        <v>144</v>
      </c>
      <c r="E216" s="68" t="s">
        <v>60</v>
      </c>
      <c r="F216" s="68">
        <v>14</v>
      </c>
      <c r="G216" s="1">
        <v>3480</v>
      </c>
      <c r="H216" s="1">
        <v>476</v>
      </c>
      <c r="I216" s="1">
        <v>46</v>
      </c>
      <c r="J216" s="1">
        <v>4002</v>
      </c>
      <c r="K216" s="1">
        <f t="shared" si="6"/>
        <v>3956</v>
      </c>
      <c r="L216" s="176">
        <v>285.8571</v>
      </c>
      <c r="M216" s="176">
        <f t="shared" si="7"/>
        <v>282.60000000000002</v>
      </c>
      <c r="N216" s="70">
        <v>20385</v>
      </c>
      <c r="O216" s="70">
        <v>2601.3000000000002</v>
      </c>
      <c r="P216" s="70">
        <v>0</v>
      </c>
      <c r="Q216" s="70">
        <v>0</v>
      </c>
      <c r="R216" s="70">
        <v>80.040000000000006</v>
      </c>
      <c r="S216" s="70">
        <v>2681.34</v>
      </c>
      <c r="T216" s="70">
        <v>17703.66</v>
      </c>
      <c r="U216" s="70">
        <v>17703.66</v>
      </c>
      <c r="V216" s="70">
        <v>0</v>
      </c>
      <c r="W216" s="68" t="s">
        <v>64</v>
      </c>
      <c r="X216" s="68">
        <v>1</v>
      </c>
      <c r="Y216" s="68">
        <v>0</v>
      </c>
      <c r="Z216" s="68">
        <v>1</v>
      </c>
      <c r="AA216" s="68" t="s">
        <v>63</v>
      </c>
      <c r="AB216" s="68">
        <v>12</v>
      </c>
      <c r="AC216" s="1">
        <v>0</v>
      </c>
      <c r="AD216" s="1">
        <v>113</v>
      </c>
      <c r="AE216" s="68">
        <v>0</v>
      </c>
      <c r="AF216" s="68">
        <v>31</v>
      </c>
      <c r="AG216" s="1">
        <v>31</v>
      </c>
      <c r="AH216" s="68">
        <v>1111</v>
      </c>
      <c r="AI216" s="176">
        <v>104.58329999999999</v>
      </c>
      <c r="AJ216" s="1">
        <v>1255</v>
      </c>
      <c r="AK216" s="70">
        <v>6385</v>
      </c>
      <c r="AL216" s="70"/>
    </row>
    <row r="217" spans="1:38" customFormat="1" ht="19.95" customHeight="1" x14ac:dyDescent="0.25">
      <c r="A217" s="68">
        <v>20737</v>
      </c>
      <c r="B217" s="68" t="s">
        <v>256</v>
      </c>
      <c r="C217" s="68" t="s">
        <v>145</v>
      </c>
      <c r="D217" s="68" t="s">
        <v>144</v>
      </c>
      <c r="E217" s="68" t="s">
        <v>60</v>
      </c>
      <c r="F217" s="68">
        <v>9</v>
      </c>
      <c r="G217" s="1">
        <v>1956</v>
      </c>
      <c r="H217" s="1">
        <v>216</v>
      </c>
      <c r="I217" s="1">
        <v>93</v>
      </c>
      <c r="J217" s="1">
        <v>2265</v>
      </c>
      <c r="K217" s="1">
        <f t="shared" si="6"/>
        <v>2172</v>
      </c>
      <c r="L217" s="176">
        <v>251.66669999999999</v>
      </c>
      <c r="M217" s="176">
        <f t="shared" si="7"/>
        <v>241.3</v>
      </c>
      <c r="N217" s="70">
        <v>11566</v>
      </c>
      <c r="O217" s="70">
        <v>1472.25</v>
      </c>
      <c r="P217" s="70">
        <v>0</v>
      </c>
      <c r="Q217" s="70">
        <v>0</v>
      </c>
      <c r="R217" s="70">
        <v>45.3</v>
      </c>
      <c r="S217" s="70">
        <v>1517.55</v>
      </c>
      <c r="T217" s="70">
        <v>10048.450000000001</v>
      </c>
      <c r="U217" s="70">
        <v>10048.450000000001</v>
      </c>
      <c r="V217" s="70">
        <v>0</v>
      </c>
      <c r="W217" s="68" t="s">
        <v>64</v>
      </c>
      <c r="X217" s="68">
        <v>1</v>
      </c>
      <c r="Y217" s="68">
        <v>0</v>
      </c>
      <c r="Z217" s="68">
        <v>1</v>
      </c>
      <c r="AA217" s="68" t="s">
        <v>63</v>
      </c>
      <c r="AB217" s="68">
        <v>8</v>
      </c>
      <c r="AC217" s="1">
        <v>0</v>
      </c>
      <c r="AD217" s="1">
        <v>111</v>
      </c>
      <c r="AE217" s="68">
        <v>0</v>
      </c>
      <c r="AF217" s="68">
        <v>91</v>
      </c>
      <c r="AG217" s="1">
        <v>91</v>
      </c>
      <c r="AH217" s="68">
        <v>923</v>
      </c>
      <c r="AI217" s="176">
        <v>140.625</v>
      </c>
      <c r="AJ217" s="1">
        <v>1125</v>
      </c>
      <c r="AK217" s="70">
        <v>5755</v>
      </c>
      <c r="AL217" s="70"/>
    </row>
    <row r="218" spans="1:38" customFormat="1" ht="19.95" customHeight="1" x14ac:dyDescent="0.25">
      <c r="A218" s="68">
        <v>20739</v>
      </c>
      <c r="B218" s="68" t="s">
        <v>256</v>
      </c>
      <c r="C218" s="68" t="s">
        <v>145</v>
      </c>
      <c r="D218" s="68" t="s">
        <v>144</v>
      </c>
      <c r="E218" s="68" t="s">
        <v>60</v>
      </c>
      <c r="F218" s="68">
        <v>6</v>
      </c>
      <c r="G218" s="1">
        <v>2676</v>
      </c>
      <c r="H218" s="1">
        <v>310</v>
      </c>
      <c r="I218" s="1">
        <v>47</v>
      </c>
      <c r="J218" s="1">
        <v>3033</v>
      </c>
      <c r="K218" s="1">
        <f t="shared" si="6"/>
        <v>2986</v>
      </c>
      <c r="L218" s="176">
        <v>505.5</v>
      </c>
      <c r="M218" s="176">
        <f t="shared" si="7"/>
        <v>497.7</v>
      </c>
      <c r="N218" s="70">
        <v>15496</v>
      </c>
      <c r="O218" s="70">
        <v>1971.45</v>
      </c>
      <c r="P218" s="70">
        <v>0</v>
      </c>
      <c r="Q218" s="70">
        <v>0</v>
      </c>
      <c r="R218" s="70">
        <v>60.66</v>
      </c>
      <c r="S218" s="70">
        <v>2032.11</v>
      </c>
      <c r="T218" s="70">
        <v>13463.89</v>
      </c>
      <c r="U218" s="70">
        <v>13463.89</v>
      </c>
      <c r="V218" s="70">
        <v>0</v>
      </c>
      <c r="W218" s="68" t="s">
        <v>64</v>
      </c>
      <c r="X218" s="68">
        <v>1</v>
      </c>
      <c r="Y218" s="68">
        <v>0</v>
      </c>
      <c r="Z218" s="68">
        <v>1</v>
      </c>
      <c r="AA218" s="68" t="s">
        <v>63</v>
      </c>
      <c r="AB218" s="68">
        <v>5</v>
      </c>
      <c r="AC218" s="1">
        <v>0</v>
      </c>
      <c r="AD218" s="1">
        <v>106</v>
      </c>
      <c r="AE218" s="68">
        <v>0</v>
      </c>
      <c r="AF218" s="68">
        <v>47</v>
      </c>
      <c r="AG218" s="1">
        <v>47</v>
      </c>
      <c r="AH218" s="68">
        <v>429</v>
      </c>
      <c r="AI218" s="176">
        <v>116.4</v>
      </c>
      <c r="AJ218" s="1">
        <v>582</v>
      </c>
      <c r="AK218" s="70">
        <v>2967</v>
      </c>
      <c r="AL218" s="70"/>
    </row>
    <row r="219" spans="1:38" customFormat="1" ht="19.95" customHeight="1" x14ac:dyDescent="0.25">
      <c r="A219" s="68">
        <v>20913</v>
      </c>
      <c r="B219" s="68" t="s">
        <v>256</v>
      </c>
      <c r="C219" s="68" t="s">
        <v>145</v>
      </c>
      <c r="D219" s="68" t="s">
        <v>144</v>
      </c>
      <c r="E219" s="68" t="s">
        <v>18</v>
      </c>
      <c r="F219" s="68">
        <v>3</v>
      </c>
      <c r="G219" s="1">
        <v>0</v>
      </c>
      <c r="H219" s="1">
        <v>231</v>
      </c>
      <c r="I219" s="1">
        <v>0</v>
      </c>
      <c r="J219" s="1">
        <v>231</v>
      </c>
      <c r="K219" s="1">
        <f t="shared" si="6"/>
        <v>231</v>
      </c>
      <c r="L219" s="176">
        <v>77</v>
      </c>
      <c r="M219" s="176">
        <f t="shared" si="7"/>
        <v>77</v>
      </c>
      <c r="N219" s="70">
        <v>1178</v>
      </c>
      <c r="O219" s="70">
        <v>150.15</v>
      </c>
      <c r="P219" s="70">
        <v>0</v>
      </c>
      <c r="Q219" s="70">
        <v>0</v>
      </c>
      <c r="R219" s="70">
        <v>4.62</v>
      </c>
      <c r="S219" s="70">
        <v>154.77000000000001</v>
      </c>
      <c r="T219" s="70">
        <v>1023.23</v>
      </c>
      <c r="U219" s="70">
        <v>1023.23</v>
      </c>
      <c r="V219" s="70">
        <v>0</v>
      </c>
      <c r="W219" s="68" t="s">
        <v>64</v>
      </c>
      <c r="X219" s="68">
        <v>1</v>
      </c>
      <c r="Y219" s="68">
        <v>0</v>
      </c>
      <c r="Z219" s="68">
        <v>1</v>
      </c>
      <c r="AA219" s="68" t="s">
        <v>63</v>
      </c>
      <c r="AB219" s="68">
        <v>2</v>
      </c>
      <c r="AC219" s="1">
        <v>0</v>
      </c>
      <c r="AD219" s="1">
        <v>0</v>
      </c>
      <c r="AE219" s="68">
        <v>0</v>
      </c>
      <c r="AF219" s="68">
        <v>0</v>
      </c>
      <c r="AG219" s="1">
        <v>0</v>
      </c>
      <c r="AH219" s="68">
        <v>85</v>
      </c>
      <c r="AI219" s="176">
        <v>42.5</v>
      </c>
      <c r="AJ219" s="1">
        <v>85</v>
      </c>
      <c r="AK219" s="70">
        <v>436</v>
      </c>
      <c r="AL219" s="70"/>
    </row>
    <row r="220" spans="1:38" customFormat="1" ht="19.95" customHeight="1" x14ac:dyDescent="0.25">
      <c r="A220" s="68">
        <v>30704</v>
      </c>
      <c r="B220" s="68" t="s">
        <v>256</v>
      </c>
      <c r="C220" s="68" t="s">
        <v>145</v>
      </c>
      <c r="D220" s="68" t="s">
        <v>144</v>
      </c>
      <c r="E220" s="68" t="s">
        <v>20</v>
      </c>
      <c r="F220" s="68">
        <v>12</v>
      </c>
      <c r="G220" s="1">
        <v>3084</v>
      </c>
      <c r="H220" s="1">
        <v>1650</v>
      </c>
      <c r="I220" s="1">
        <v>29</v>
      </c>
      <c r="J220" s="1">
        <v>4763</v>
      </c>
      <c r="K220" s="1">
        <f t="shared" si="6"/>
        <v>4734</v>
      </c>
      <c r="L220" s="176">
        <v>396.91669999999999</v>
      </c>
      <c r="M220" s="176">
        <f t="shared" si="7"/>
        <v>394.5</v>
      </c>
      <c r="N220" s="70">
        <v>24295</v>
      </c>
      <c r="O220" s="70">
        <v>3095.95</v>
      </c>
      <c r="P220" s="70">
        <v>0</v>
      </c>
      <c r="Q220" s="70">
        <v>0</v>
      </c>
      <c r="R220" s="70">
        <v>95.26</v>
      </c>
      <c r="S220" s="70">
        <v>3191.21</v>
      </c>
      <c r="T220" s="70">
        <v>21103.79</v>
      </c>
      <c r="U220" s="70">
        <v>21103.79</v>
      </c>
      <c r="V220" s="70">
        <v>0</v>
      </c>
      <c r="W220" s="68" t="s">
        <v>64</v>
      </c>
      <c r="X220" s="68">
        <v>1</v>
      </c>
      <c r="Y220" s="68">
        <v>0</v>
      </c>
      <c r="Z220" s="68">
        <v>1</v>
      </c>
      <c r="AA220" s="68" t="s">
        <v>63</v>
      </c>
      <c r="AB220" s="68">
        <v>10</v>
      </c>
      <c r="AC220" s="1">
        <v>0</v>
      </c>
      <c r="AD220" s="1">
        <v>55</v>
      </c>
      <c r="AE220" s="68">
        <v>0</v>
      </c>
      <c r="AF220" s="68">
        <v>29</v>
      </c>
      <c r="AG220" s="1">
        <v>29</v>
      </c>
      <c r="AH220" s="68">
        <v>1080</v>
      </c>
      <c r="AI220" s="176">
        <v>116.4</v>
      </c>
      <c r="AJ220" s="1">
        <v>1164</v>
      </c>
      <c r="AK220" s="70">
        <v>5942</v>
      </c>
      <c r="AL220" s="70"/>
    </row>
    <row r="221" spans="1:38" customFormat="1" ht="19.95" customHeight="1" x14ac:dyDescent="0.25">
      <c r="A221" s="68">
        <v>90203</v>
      </c>
      <c r="B221" s="68" t="s">
        <v>256</v>
      </c>
      <c r="C221" s="68" t="s">
        <v>145</v>
      </c>
      <c r="D221" s="68" t="s">
        <v>144</v>
      </c>
      <c r="E221" s="68" t="s">
        <v>60</v>
      </c>
      <c r="F221" s="68">
        <v>1</v>
      </c>
      <c r="G221" s="1">
        <v>0</v>
      </c>
      <c r="H221" s="1">
        <v>339</v>
      </c>
      <c r="I221" s="1">
        <v>6</v>
      </c>
      <c r="J221" s="1">
        <v>345</v>
      </c>
      <c r="K221" s="1">
        <f t="shared" si="6"/>
        <v>339</v>
      </c>
      <c r="L221" s="176">
        <v>345</v>
      </c>
      <c r="M221" s="176">
        <f t="shared" si="7"/>
        <v>339</v>
      </c>
      <c r="N221" s="70">
        <v>1759</v>
      </c>
      <c r="O221" s="70">
        <v>224.25</v>
      </c>
      <c r="P221" s="70">
        <v>0</v>
      </c>
      <c r="Q221" s="70">
        <v>0</v>
      </c>
      <c r="R221" s="70">
        <v>-224.25</v>
      </c>
      <c r="S221" s="70">
        <v>0</v>
      </c>
      <c r="T221" s="70">
        <v>1759</v>
      </c>
      <c r="U221" s="70">
        <v>459</v>
      </c>
      <c r="V221" s="70">
        <v>1300</v>
      </c>
      <c r="W221" s="68" t="s">
        <v>63</v>
      </c>
      <c r="X221" s="68">
        <v>1</v>
      </c>
      <c r="Y221" s="68">
        <v>0</v>
      </c>
      <c r="Z221" s="68">
        <v>1</v>
      </c>
      <c r="AA221" s="68" t="s">
        <v>63</v>
      </c>
      <c r="AB221" s="68">
        <v>1</v>
      </c>
      <c r="AC221" s="1">
        <v>0</v>
      </c>
      <c r="AD221" s="1">
        <v>6</v>
      </c>
      <c r="AE221" s="68">
        <v>0</v>
      </c>
      <c r="AF221" s="68">
        <v>6</v>
      </c>
      <c r="AG221" s="1">
        <v>6</v>
      </c>
      <c r="AH221" s="68">
        <v>78</v>
      </c>
      <c r="AI221" s="176">
        <v>90</v>
      </c>
      <c r="AJ221" s="1">
        <v>90</v>
      </c>
      <c r="AK221" s="70">
        <v>459</v>
      </c>
      <c r="AL221" s="70"/>
    </row>
    <row r="222" spans="1:38" customFormat="1" ht="19.95" customHeight="1" x14ac:dyDescent="0.25">
      <c r="A222" s="68">
        <v>40613</v>
      </c>
      <c r="B222" s="68" t="s">
        <v>250</v>
      </c>
      <c r="C222" s="68" t="s">
        <v>143</v>
      </c>
      <c r="D222" s="68" t="s">
        <v>142</v>
      </c>
      <c r="E222" s="68" t="s">
        <v>60</v>
      </c>
      <c r="F222" s="68">
        <v>2</v>
      </c>
      <c r="G222" s="1">
        <v>1200</v>
      </c>
      <c r="H222" s="1">
        <v>40</v>
      </c>
      <c r="I222" s="1">
        <v>1</v>
      </c>
      <c r="J222" s="1">
        <v>1241</v>
      </c>
      <c r="K222" s="1">
        <f t="shared" si="6"/>
        <v>1240</v>
      </c>
      <c r="L222" s="176">
        <v>620.5</v>
      </c>
      <c r="M222" s="176">
        <f t="shared" si="7"/>
        <v>620</v>
      </c>
      <c r="N222" s="70">
        <v>6305</v>
      </c>
      <c r="O222" s="70">
        <v>806.65</v>
      </c>
      <c r="P222" s="70">
        <v>0</v>
      </c>
      <c r="Q222" s="70">
        <v>0</v>
      </c>
      <c r="R222" s="70">
        <v>24.82</v>
      </c>
      <c r="S222" s="70">
        <v>831.47</v>
      </c>
      <c r="T222" s="70">
        <v>5473.53</v>
      </c>
      <c r="U222" s="70">
        <v>5473.53</v>
      </c>
      <c r="V222" s="70">
        <v>0</v>
      </c>
      <c r="W222" s="68" t="s">
        <v>64</v>
      </c>
      <c r="X222" s="68">
        <v>1</v>
      </c>
      <c r="Y222" s="68">
        <v>0</v>
      </c>
      <c r="Z222" s="68">
        <v>1</v>
      </c>
      <c r="AA222" s="68" t="s">
        <v>63</v>
      </c>
      <c r="AB222" s="68">
        <v>2</v>
      </c>
      <c r="AC222" s="1">
        <v>0</v>
      </c>
      <c r="AD222" s="1">
        <v>16</v>
      </c>
      <c r="AE222" s="68">
        <v>0</v>
      </c>
      <c r="AF222" s="68">
        <v>1</v>
      </c>
      <c r="AG222" s="1">
        <v>1</v>
      </c>
      <c r="AH222" s="68">
        <v>141</v>
      </c>
      <c r="AI222" s="176">
        <v>79</v>
      </c>
      <c r="AJ222" s="1">
        <v>158</v>
      </c>
      <c r="AK222" s="70">
        <v>805</v>
      </c>
      <c r="AL222" s="70"/>
    </row>
    <row r="223" spans="1:38" customFormat="1" ht="19.95" customHeight="1" x14ac:dyDescent="0.25">
      <c r="A223" s="68">
        <v>40623</v>
      </c>
      <c r="B223" s="68" t="s">
        <v>250</v>
      </c>
      <c r="C223" s="68" t="s">
        <v>143</v>
      </c>
      <c r="D223" s="68" t="s">
        <v>142</v>
      </c>
      <c r="E223" s="68" t="s">
        <v>60</v>
      </c>
      <c r="F223" s="68">
        <v>5</v>
      </c>
      <c r="G223" s="1">
        <v>828</v>
      </c>
      <c r="H223" s="1">
        <v>6</v>
      </c>
      <c r="I223" s="1">
        <v>4</v>
      </c>
      <c r="J223" s="1">
        <v>838</v>
      </c>
      <c r="K223" s="1">
        <f t="shared" si="6"/>
        <v>834</v>
      </c>
      <c r="L223" s="176">
        <v>167.6</v>
      </c>
      <c r="M223" s="176">
        <f t="shared" si="7"/>
        <v>166.8</v>
      </c>
      <c r="N223" s="70">
        <v>4298</v>
      </c>
      <c r="O223" s="70">
        <v>544.70000000000005</v>
      </c>
      <c r="P223" s="70">
        <v>0</v>
      </c>
      <c r="Q223" s="70">
        <v>0</v>
      </c>
      <c r="R223" s="70">
        <v>0</v>
      </c>
      <c r="S223" s="70">
        <v>544.70000000000005</v>
      </c>
      <c r="T223" s="70">
        <v>3753.3</v>
      </c>
      <c r="U223" s="70">
        <v>3753.3</v>
      </c>
      <c r="V223" s="70">
        <v>0</v>
      </c>
      <c r="W223" s="68" t="s">
        <v>64</v>
      </c>
      <c r="X223" s="68">
        <v>1</v>
      </c>
      <c r="Y223" s="68">
        <v>0</v>
      </c>
      <c r="Z223" s="68">
        <v>1</v>
      </c>
      <c r="AA223" s="68" t="s">
        <v>63</v>
      </c>
      <c r="AB223" s="68">
        <v>3</v>
      </c>
      <c r="AC223" s="1">
        <v>0</v>
      </c>
      <c r="AD223" s="1">
        <v>6</v>
      </c>
      <c r="AE223" s="68">
        <v>0</v>
      </c>
      <c r="AF223" s="68">
        <v>4</v>
      </c>
      <c r="AG223" s="1">
        <v>4</v>
      </c>
      <c r="AH223" s="68">
        <v>113</v>
      </c>
      <c r="AI223" s="176">
        <v>41</v>
      </c>
      <c r="AJ223" s="1">
        <v>123</v>
      </c>
      <c r="AK223" s="70">
        <v>639</v>
      </c>
      <c r="AL223" s="70"/>
    </row>
    <row r="224" spans="1:38" customFormat="1" ht="19.95" customHeight="1" x14ac:dyDescent="0.25">
      <c r="A224" s="68">
        <v>40947</v>
      </c>
      <c r="B224" s="68" t="s">
        <v>250</v>
      </c>
      <c r="C224" s="68" t="s">
        <v>143</v>
      </c>
      <c r="D224" s="68" t="s">
        <v>142</v>
      </c>
      <c r="E224" s="68" t="s">
        <v>60</v>
      </c>
      <c r="F224" s="68">
        <v>3</v>
      </c>
      <c r="G224" s="1">
        <v>1344</v>
      </c>
      <c r="H224" s="1">
        <v>348</v>
      </c>
      <c r="I224" s="1">
        <v>0</v>
      </c>
      <c r="J224" s="1">
        <v>1692</v>
      </c>
      <c r="K224" s="1">
        <f t="shared" si="6"/>
        <v>1692</v>
      </c>
      <c r="L224" s="176">
        <v>564</v>
      </c>
      <c r="M224" s="176">
        <f t="shared" si="7"/>
        <v>564</v>
      </c>
      <c r="N224" s="70">
        <v>8688</v>
      </c>
      <c r="O224" s="70">
        <v>1099.8</v>
      </c>
      <c r="P224" s="70">
        <v>0</v>
      </c>
      <c r="Q224" s="70">
        <v>0</v>
      </c>
      <c r="R224" s="70">
        <v>33.840000000000003</v>
      </c>
      <c r="S224" s="70">
        <v>1133.6400000000001</v>
      </c>
      <c r="T224" s="70">
        <v>7554.36</v>
      </c>
      <c r="U224" s="70">
        <v>7554.36</v>
      </c>
      <c r="V224" s="70">
        <v>0</v>
      </c>
      <c r="W224" s="68" t="s">
        <v>64</v>
      </c>
      <c r="X224" s="68">
        <v>1</v>
      </c>
      <c r="Y224" s="68">
        <v>0</v>
      </c>
      <c r="Z224" s="68">
        <v>1</v>
      </c>
      <c r="AA224" s="68" t="s">
        <v>63</v>
      </c>
      <c r="AB224" s="68">
        <v>3</v>
      </c>
      <c r="AC224" s="1">
        <v>0</v>
      </c>
      <c r="AD224" s="1">
        <v>0</v>
      </c>
      <c r="AE224" s="68">
        <v>0</v>
      </c>
      <c r="AF224" s="68">
        <v>0</v>
      </c>
      <c r="AG224" s="1">
        <v>0</v>
      </c>
      <c r="AH224" s="68">
        <v>154</v>
      </c>
      <c r="AI224" s="176">
        <v>51.333300000000001</v>
      </c>
      <c r="AJ224" s="1">
        <v>154</v>
      </c>
      <c r="AK224" s="70">
        <v>794</v>
      </c>
      <c r="AL224" s="70"/>
    </row>
    <row r="225" spans="1:38" customFormat="1" ht="19.95" customHeight="1" x14ac:dyDescent="0.25">
      <c r="A225" s="68">
        <v>42110</v>
      </c>
      <c r="B225" s="68" t="s">
        <v>250</v>
      </c>
      <c r="C225" s="68" t="s">
        <v>143</v>
      </c>
      <c r="D225" s="68" t="s">
        <v>142</v>
      </c>
      <c r="E225" s="68" t="s">
        <v>22</v>
      </c>
      <c r="F225" s="68">
        <v>1</v>
      </c>
      <c r="G225" s="1">
        <v>0</v>
      </c>
      <c r="H225" s="1">
        <v>48</v>
      </c>
      <c r="I225" s="1">
        <v>2</v>
      </c>
      <c r="J225" s="1">
        <v>50</v>
      </c>
      <c r="K225" s="1">
        <f t="shared" si="6"/>
        <v>48</v>
      </c>
      <c r="L225" s="176">
        <v>50</v>
      </c>
      <c r="M225" s="176">
        <f t="shared" si="7"/>
        <v>48</v>
      </c>
      <c r="N225" s="70">
        <v>252</v>
      </c>
      <c r="O225" s="70">
        <v>32.5</v>
      </c>
      <c r="P225" s="70">
        <v>0</v>
      </c>
      <c r="Q225" s="70">
        <v>0</v>
      </c>
      <c r="R225" s="70">
        <v>0</v>
      </c>
      <c r="S225" s="70">
        <v>32.5</v>
      </c>
      <c r="T225" s="70">
        <v>219.5</v>
      </c>
      <c r="U225" s="70">
        <v>219.5</v>
      </c>
      <c r="V225" s="70">
        <v>0</v>
      </c>
      <c r="W225" s="68" t="s">
        <v>64</v>
      </c>
      <c r="X225" s="68">
        <v>1</v>
      </c>
      <c r="Y225" s="68">
        <v>0</v>
      </c>
      <c r="Z225" s="68">
        <v>1</v>
      </c>
      <c r="AA225" s="68" t="s">
        <v>63</v>
      </c>
      <c r="AB225" s="68">
        <v>1</v>
      </c>
      <c r="AC225" s="1">
        <v>0</v>
      </c>
      <c r="AD225" s="1">
        <v>48</v>
      </c>
      <c r="AE225" s="68">
        <v>0</v>
      </c>
      <c r="AF225" s="68">
        <v>2</v>
      </c>
      <c r="AG225" s="1">
        <v>2</v>
      </c>
      <c r="AH225" s="68">
        <v>0</v>
      </c>
      <c r="AI225" s="176">
        <v>50</v>
      </c>
      <c r="AJ225" s="1">
        <v>50</v>
      </c>
      <c r="AK225" s="70">
        <v>252</v>
      </c>
      <c r="AL225" s="70"/>
    </row>
    <row r="226" spans="1:38" customFormat="1" ht="19.95" customHeight="1" x14ac:dyDescent="0.25">
      <c r="A226" s="68">
        <v>90656</v>
      </c>
      <c r="B226" s="68" t="s">
        <v>250</v>
      </c>
      <c r="C226" s="68" t="s">
        <v>143</v>
      </c>
      <c r="D226" s="68" t="s">
        <v>142</v>
      </c>
      <c r="E226" s="68" t="s">
        <v>60</v>
      </c>
      <c r="F226" s="68">
        <v>0</v>
      </c>
      <c r="G226" s="1">
        <v>0</v>
      </c>
      <c r="H226" s="1">
        <v>0</v>
      </c>
      <c r="I226" s="1">
        <v>0</v>
      </c>
      <c r="J226" s="1">
        <v>0</v>
      </c>
      <c r="K226" s="1">
        <f t="shared" si="6"/>
        <v>0</v>
      </c>
      <c r="L226" s="176">
        <v>0</v>
      </c>
      <c r="M226" s="176" t="e">
        <f t="shared" si="7"/>
        <v>#DIV/0!</v>
      </c>
      <c r="N226" s="70">
        <v>0</v>
      </c>
      <c r="O226" s="70">
        <v>0</v>
      </c>
      <c r="P226" s="70">
        <v>0</v>
      </c>
      <c r="Q226" s="70">
        <v>0</v>
      </c>
      <c r="R226" s="70">
        <v>0</v>
      </c>
      <c r="S226" s="70">
        <v>0</v>
      </c>
      <c r="T226" s="70">
        <v>0</v>
      </c>
      <c r="U226" s="70">
        <v>0</v>
      </c>
      <c r="V226" s="70">
        <v>0</v>
      </c>
      <c r="W226" s="68" t="s">
        <v>64</v>
      </c>
      <c r="X226" s="68">
        <v>0</v>
      </c>
      <c r="Y226" s="68">
        <v>1</v>
      </c>
      <c r="Z226" s="68">
        <v>1</v>
      </c>
      <c r="AA226" s="68" t="s">
        <v>63</v>
      </c>
      <c r="AB226" s="68">
        <v>0</v>
      </c>
      <c r="AC226" s="1">
        <v>0</v>
      </c>
      <c r="AD226" s="1">
        <v>0</v>
      </c>
      <c r="AE226" s="68">
        <v>0</v>
      </c>
      <c r="AF226" s="68">
        <v>0</v>
      </c>
      <c r="AG226" s="1">
        <v>0</v>
      </c>
      <c r="AH226" s="68">
        <v>0</v>
      </c>
      <c r="AI226" s="176">
        <v>0</v>
      </c>
      <c r="AJ226" s="1">
        <v>0</v>
      </c>
      <c r="AK226" s="70">
        <v>0</v>
      </c>
      <c r="AL226" s="70"/>
    </row>
    <row r="227" spans="1:38" customFormat="1" ht="19.95" customHeight="1" x14ac:dyDescent="0.25">
      <c r="A227" s="68">
        <v>51015</v>
      </c>
      <c r="B227" s="68" t="s">
        <v>255</v>
      </c>
      <c r="C227" s="68" t="s">
        <v>141</v>
      </c>
      <c r="D227" s="68" t="s">
        <v>140</v>
      </c>
      <c r="E227" s="68" t="s">
        <v>23</v>
      </c>
      <c r="F227" s="68">
        <v>0</v>
      </c>
      <c r="G227" s="1">
        <v>1584</v>
      </c>
      <c r="H227" s="1">
        <v>-1584</v>
      </c>
      <c r="I227" s="1">
        <v>0</v>
      </c>
      <c r="J227" s="1">
        <v>0</v>
      </c>
      <c r="K227" s="1">
        <f t="shared" si="6"/>
        <v>0</v>
      </c>
      <c r="L227" s="176">
        <v>0</v>
      </c>
      <c r="M227" s="176" t="e">
        <f t="shared" si="7"/>
        <v>#DIV/0!</v>
      </c>
      <c r="N227" s="70">
        <v>0</v>
      </c>
      <c r="O227" s="70">
        <v>0</v>
      </c>
      <c r="P227" s="70">
        <v>0</v>
      </c>
      <c r="Q227" s="70">
        <v>0</v>
      </c>
      <c r="R227" s="70">
        <v>0</v>
      </c>
      <c r="S227" s="70">
        <v>0</v>
      </c>
      <c r="T227" s="70">
        <v>0</v>
      </c>
      <c r="U227" s="70">
        <v>0</v>
      </c>
      <c r="V227" s="70">
        <v>0</v>
      </c>
      <c r="W227" s="68" t="s">
        <v>64</v>
      </c>
      <c r="X227" s="68">
        <v>0</v>
      </c>
      <c r="Y227" s="68">
        <v>1</v>
      </c>
      <c r="Z227" s="68">
        <v>1</v>
      </c>
      <c r="AA227" s="68" t="s">
        <v>63</v>
      </c>
      <c r="AB227" s="68">
        <v>0</v>
      </c>
      <c r="AC227" s="1">
        <v>0</v>
      </c>
      <c r="AD227" s="1">
        <v>0</v>
      </c>
      <c r="AE227" s="68">
        <v>0</v>
      </c>
      <c r="AF227" s="68">
        <v>0</v>
      </c>
      <c r="AG227" s="1">
        <v>0</v>
      </c>
      <c r="AH227" s="68">
        <v>8</v>
      </c>
      <c r="AI227" s="176">
        <v>0</v>
      </c>
      <c r="AJ227" s="1">
        <v>8</v>
      </c>
      <c r="AK227" s="70">
        <v>41</v>
      </c>
      <c r="AL227" s="70"/>
    </row>
    <row r="228" spans="1:38" customFormat="1" ht="19.95" customHeight="1" x14ac:dyDescent="0.25">
      <c r="A228" s="68">
        <v>72212</v>
      </c>
      <c r="B228" s="68" t="s">
        <v>255</v>
      </c>
      <c r="C228" s="68" t="s">
        <v>141</v>
      </c>
      <c r="D228" s="68" t="s">
        <v>140</v>
      </c>
      <c r="E228" s="68" t="s">
        <v>60</v>
      </c>
      <c r="F228" s="68">
        <v>8</v>
      </c>
      <c r="G228" s="1">
        <v>4284</v>
      </c>
      <c r="H228" s="1">
        <v>-970</v>
      </c>
      <c r="I228" s="1">
        <v>24</v>
      </c>
      <c r="J228" s="1">
        <v>3338</v>
      </c>
      <c r="K228" s="1">
        <f t="shared" si="6"/>
        <v>3314</v>
      </c>
      <c r="L228" s="176">
        <v>417.25</v>
      </c>
      <c r="M228" s="176">
        <f t="shared" si="7"/>
        <v>414.3</v>
      </c>
      <c r="N228" s="70">
        <v>17199</v>
      </c>
      <c r="O228" s="70">
        <v>2169.6999999999998</v>
      </c>
      <c r="P228" s="70">
        <v>0</v>
      </c>
      <c r="Q228" s="70">
        <v>0</v>
      </c>
      <c r="R228" s="70">
        <v>0</v>
      </c>
      <c r="S228" s="70">
        <v>2169.6999999999998</v>
      </c>
      <c r="T228" s="70">
        <v>15029.3</v>
      </c>
      <c r="U228" s="70">
        <v>15029.3</v>
      </c>
      <c r="V228" s="70">
        <v>0</v>
      </c>
      <c r="W228" s="68" t="s">
        <v>64</v>
      </c>
      <c r="X228" s="68">
        <v>1</v>
      </c>
      <c r="Y228" s="68">
        <v>0</v>
      </c>
      <c r="Z228" s="68">
        <v>1</v>
      </c>
      <c r="AA228" s="68" t="s">
        <v>63</v>
      </c>
      <c r="AB228" s="68">
        <v>8</v>
      </c>
      <c r="AC228" s="1">
        <v>0</v>
      </c>
      <c r="AD228" s="1">
        <v>46</v>
      </c>
      <c r="AE228" s="68">
        <v>0</v>
      </c>
      <c r="AF228" s="68">
        <v>20</v>
      </c>
      <c r="AG228" s="1">
        <v>20</v>
      </c>
      <c r="AH228" s="68">
        <v>101</v>
      </c>
      <c r="AI228" s="176">
        <v>20.875</v>
      </c>
      <c r="AJ228" s="1">
        <v>167</v>
      </c>
      <c r="AK228" s="70">
        <v>859</v>
      </c>
      <c r="AL228" s="70"/>
    </row>
    <row r="229" spans="1:38" customFormat="1" ht="19.95" customHeight="1" x14ac:dyDescent="0.25">
      <c r="A229" s="68">
        <v>72809</v>
      </c>
      <c r="B229" s="68" t="s">
        <v>255</v>
      </c>
      <c r="C229" s="68" t="s">
        <v>141</v>
      </c>
      <c r="D229" s="68" t="s">
        <v>140</v>
      </c>
      <c r="E229" s="68" t="s">
        <v>22</v>
      </c>
      <c r="F229" s="68">
        <v>5</v>
      </c>
      <c r="G229" s="1">
        <v>0</v>
      </c>
      <c r="H229" s="1">
        <v>788</v>
      </c>
      <c r="I229" s="1">
        <v>0</v>
      </c>
      <c r="J229" s="1">
        <v>788</v>
      </c>
      <c r="K229" s="1">
        <f t="shared" si="6"/>
        <v>788</v>
      </c>
      <c r="L229" s="176">
        <v>157.6</v>
      </c>
      <c r="M229" s="176">
        <f t="shared" si="7"/>
        <v>157.6</v>
      </c>
      <c r="N229" s="70">
        <v>4109</v>
      </c>
      <c r="O229" s="70">
        <v>512.20000000000005</v>
      </c>
      <c r="P229" s="70">
        <v>0</v>
      </c>
      <c r="Q229" s="70">
        <v>0</v>
      </c>
      <c r="R229" s="70">
        <v>0</v>
      </c>
      <c r="S229" s="70">
        <v>512.20000000000005</v>
      </c>
      <c r="T229" s="70">
        <v>3596.8</v>
      </c>
      <c r="U229" s="70">
        <v>462</v>
      </c>
      <c r="V229" s="70">
        <v>3134.8</v>
      </c>
      <c r="W229" s="68" t="s">
        <v>63</v>
      </c>
      <c r="X229" s="68">
        <v>1</v>
      </c>
      <c r="Y229" s="68">
        <v>0</v>
      </c>
      <c r="Z229" s="68">
        <v>1</v>
      </c>
      <c r="AA229" s="68" t="s">
        <v>63</v>
      </c>
      <c r="AB229" s="68">
        <v>2</v>
      </c>
      <c r="AC229" s="1">
        <v>0</v>
      </c>
      <c r="AD229" s="1">
        <v>0</v>
      </c>
      <c r="AE229" s="68">
        <v>0</v>
      </c>
      <c r="AF229" s="68">
        <v>0</v>
      </c>
      <c r="AG229" s="1">
        <v>0</v>
      </c>
      <c r="AH229" s="68">
        <v>89</v>
      </c>
      <c r="AI229" s="176">
        <v>44.5</v>
      </c>
      <c r="AJ229" s="1">
        <v>89</v>
      </c>
      <c r="AK229" s="70">
        <v>462</v>
      </c>
      <c r="AL229" s="70"/>
    </row>
    <row r="230" spans="1:38" customFormat="1" ht="19.95" customHeight="1" x14ac:dyDescent="0.25">
      <c r="A230" s="68">
        <v>72811</v>
      </c>
      <c r="B230" s="68" t="s">
        <v>255</v>
      </c>
      <c r="C230" s="68" t="s">
        <v>141</v>
      </c>
      <c r="D230" s="68" t="s">
        <v>140</v>
      </c>
      <c r="E230" s="68" t="s">
        <v>60</v>
      </c>
      <c r="F230" s="68">
        <v>6</v>
      </c>
      <c r="G230" s="1">
        <v>0</v>
      </c>
      <c r="H230" s="1">
        <v>828</v>
      </c>
      <c r="I230" s="1">
        <v>0</v>
      </c>
      <c r="J230" s="1">
        <v>828</v>
      </c>
      <c r="K230" s="1">
        <f t="shared" si="6"/>
        <v>828</v>
      </c>
      <c r="L230" s="176">
        <v>138</v>
      </c>
      <c r="M230" s="176">
        <f t="shared" si="7"/>
        <v>138</v>
      </c>
      <c r="N230" s="70">
        <v>4286</v>
      </c>
      <c r="O230" s="70">
        <v>538.20000000000005</v>
      </c>
      <c r="P230" s="70">
        <v>0</v>
      </c>
      <c r="Q230" s="70">
        <v>0</v>
      </c>
      <c r="R230" s="70">
        <v>0</v>
      </c>
      <c r="S230" s="70">
        <v>538.20000000000005</v>
      </c>
      <c r="T230" s="70">
        <v>3747.8</v>
      </c>
      <c r="U230" s="70">
        <v>2970.8</v>
      </c>
      <c r="V230" s="70">
        <v>777</v>
      </c>
      <c r="W230" s="68" t="s">
        <v>63</v>
      </c>
      <c r="X230" s="68">
        <v>1</v>
      </c>
      <c r="Y230" s="68">
        <v>0</v>
      </c>
      <c r="Z230" s="68">
        <v>1</v>
      </c>
      <c r="AA230" s="68" t="s">
        <v>63</v>
      </c>
      <c r="AB230" s="68">
        <v>2</v>
      </c>
      <c r="AC230" s="1">
        <v>0</v>
      </c>
      <c r="AD230" s="1">
        <v>26</v>
      </c>
      <c r="AE230" s="68">
        <v>0</v>
      </c>
      <c r="AF230" s="68">
        <v>0</v>
      </c>
      <c r="AG230" s="1">
        <v>0</v>
      </c>
      <c r="AH230" s="68">
        <v>24</v>
      </c>
      <c r="AI230" s="176">
        <v>25</v>
      </c>
      <c r="AJ230" s="1">
        <v>50</v>
      </c>
      <c r="AK230" s="70">
        <v>270</v>
      </c>
      <c r="AL230" s="70"/>
    </row>
    <row r="231" spans="1:38" customFormat="1" ht="19.95" customHeight="1" x14ac:dyDescent="0.25">
      <c r="A231" s="68">
        <v>73111</v>
      </c>
      <c r="B231" s="68" t="s">
        <v>255</v>
      </c>
      <c r="C231" s="68" t="s">
        <v>141</v>
      </c>
      <c r="D231" s="68" t="s">
        <v>140</v>
      </c>
      <c r="E231" s="68" t="s">
        <v>23</v>
      </c>
      <c r="F231" s="68">
        <v>17</v>
      </c>
      <c r="G231" s="1">
        <v>2112</v>
      </c>
      <c r="H231" s="1">
        <v>1708</v>
      </c>
      <c r="I231" s="1">
        <v>32</v>
      </c>
      <c r="J231" s="1">
        <v>3852</v>
      </c>
      <c r="K231" s="1">
        <f t="shared" si="6"/>
        <v>3820</v>
      </c>
      <c r="L231" s="176">
        <v>226.5882</v>
      </c>
      <c r="M231" s="176">
        <f t="shared" si="7"/>
        <v>224.7</v>
      </c>
      <c r="N231" s="70">
        <v>19799</v>
      </c>
      <c r="O231" s="70">
        <v>2503.8000000000002</v>
      </c>
      <c r="P231" s="70">
        <v>0</v>
      </c>
      <c r="Q231" s="70">
        <v>0</v>
      </c>
      <c r="R231" s="70">
        <v>0</v>
      </c>
      <c r="S231" s="70">
        <v>2503.8000000000002</v>
      </c>
      <c r="T231" s="70">
        <v>17295.2</v>
      </c>
      <c r="U231" s="70">
        <v>17295.2</v>
      </c>
      <c r="V231" s="70">
        <v>0</v>
      </c>
      <c r="W231" s="68" t="s">
        <v>64</v>
      </c>
      <c r="X231" s="68">
        <v>1</v>
      </c>
      <c r="Y231" s="68">
        <v>0</v>
      </c>
      <c r="Z231" s="68">
        <v>1</v>
      </c>
      <c r="AA231" s="68" t="s">
        <v>63</v>
      </c>
      <c r="AB231" s="68">
        <v>9</v>
      </c>
      <c r="AC231" s="1">
        <v>0</v>
      </c>
      <c r="AD231" s="1">
        <v>82</v>
      </c>
      <c r="AE231" s="68">
        <v>0</v>
      </c>
      <c r="AF231" s="68">
        <v>32</v>
      </c>
      <c r="AG231" s="1">
        <v>32</v>
      </c>
      <c r="AH231" s="68">
        <v>587</v>
      </c>
      <c r="AI231" s="176">
        <v>77.888900000000007</v>
      </c>
      <c r="AJ231" s="1">
        <v>701</v>
      </c>
      <c r="AK231" s="70">
        <v>3586</v>
      </c>
      <c r="AL231" s="70"/>
    </row>
    <row r="232" spans="1:38" customFormat="1" ht="19.95" customHeight="1" x14ac:dyDescent="0.25">
      <c r="A232" s="68">
        <v>73501</v>
      </c>
      <c r="B232" s="68" t="s">
        <v>255</v>
      </c>
      <c r="C232" s="68" t="s">
        <v>141</v>
      </c>
      <c r="D232" s="68" t="s">
        <v>140</v>
      </c>
      <c r="E232" s="68" t="s">
        <v>60</v>
      </c>
      <c r="F232" s="68">
        <v>11</v>
      </c>
      <c r="G232" s="1">
        <v>1740</v>
      </c>
      <c r="H232" s="1">
        <v>292</v>
      </c>
      <c r="I232" s="1">
        <v>1</v>
      </c>
      <c r="J232" s="1">
        <v>2033</v>
      </c>
      <c r="K232" s="1">
        <f t="shared" si="6"/>
        <v>2032</v>
      </c>
      <c r="L232" s="176">
        <v>184.81819999999999</v>
      </c>
      <c r="M232" s="176">
        <f t="shared" si="7"/>
        <v>184.7</v>
      </c>
      <c r="N232" s="70">
        <v>10381</v>
      </c>
      <c r="O232" s="70">
        <v>1321.45</v>
      </c>
      <c r="P232" s="70">
        <v>0</v>
      </c>
      <c r="Q232" s="70">
        <v>0</v>
      </c>
      <c r="R232" s="70">
        <v>0</v>
      </c>
      <c r="S232" s="70">
        <v>1321.45</v>
      </c>
      <c r="T232" s="70">
        <v>9059.5499999999993</v>
      </c>
      <c r="U232" s="70">
        <v>9059.5499999999993</v>
      </c>
      <c r="V232" s="70">
        <v>0</v>
      </c>
      <c r="W232" s="68" t="s">
        <v>64</v>
      </c>
      <c r="X232" s="68">
        <v>1</v>
      </c>
      <c r="Y232" s="68">
        <v>0</v>
      </c>
      <c r="Z232" s="68">
        <v>1</v>
      </c>
      <c r="AA232" s="68" t="s">
        <v>63</v>
      </c>
      <c r="AB232" s="68">
        <v>4</v>
      </c>
      <c r="AC232" s="1">
        <v>0</v>
      </c>
      <c r="AD232" s="1">
        <v>4</v>
      </c>
      <c r="AE232" s="68">
        <v>0</v>
      </c>
      <c r="AF232" s="68">
        <v>1</v>
      </c>
      <c r="AG232" s="1">
        <v>1</v>
      </c>
      <c r="AH232" s="68">
        <v>232</v>
      </c>
      <c r="AI232" s="176">
        <v>59.25</v>
      </c>
      <c r="AJ232" s="1">
        <v>237</v>
      </c>
      <c r="AK232" s="70">
        <v>1223</v>
      </c>
      <c r="AL232" s="70"/>
    </row>
    <row r="233" spans="1:38" customFormat="1" ht="19.95" customHeight="1" x14ac:dyDescent="0.25">
      <c r="A233" s="68">
        <v>90707</v>
      </c>
      <c r="B233" s="68" t="s">
        <v>255</v>
      </c>
      <c r="C233" s="68" t="s">
        <v>141</v>
      </c>
      <c r="D233" s="68" t="s">
        <v>140</v>
      </c>
      <c r="E233" s="68" t="s">
        <v>60</v>
      </c>
      <c r="F233" s="68">
        <v>0</v>
      </c>
      <c r="G233" s="1">
        <v>0</v>
      </c>
      <c r="H233" s="1">
        <v>0</v>
      </c>
      <c r="I233" s="1">
        <v>0</v>
      </c>
      <c r="J233" s="1">
        <v>0</v>
      </c>
      <c r="K233" s="1">
        <f t="shared" si="6"/>
        <v>0</v>
      </c>
      <c r="L233" s="176">
        <v>0</v>
      </c>
      <c r="M233" s="176" t="e">
        <f t="shared" si="7"/>
        <v>#DIV/0!</v>
      </c>
      <c r="N233" s="70">
        <v>0</v>
      </c>
      <c r="O233" s="70">
        <v>0</v>
      </c>
      <c r="P233" s="70">
        <v>0</v>
      </c>
      <c r="Q233" s="70">
        <v>0</v>
      </c>
      <c r="R233" s="70">
        <v>0</v>
      </c>
      <c r="S233" s="70">
        <v>0</v>
      </c>
      <c r="T233" s="70">
        <v>0</v>
      </c>
      <c r="U233" s="70">
        <v>0</v>
      </c>
      <c r="V233" s="70">
        <v>0</v>
      </c>
      <c r="W233" s="68" t="s">
        <v>64</v>
      </c>
      <c r="X233" s="68">
        <v>0</v>
      </c>
      <c r="Y233" s="68">
        <v>1</v>
      </c>
      <c r="Z233" s="68">
        <v>1</v>
      </c>
      <c r="AA233" s="68" t="s">
        <v>63</v>
      </c>
      <c r="AB233" s="68">
        <v>0</v>
      </c>
      <c r="AC233" s="1">
        <v>0</v>
      </c>
      <c r="AD233" s="1">
        <v>0</v>
      </c>
      <c r="AE233" s="68">
        <v>0</v>
      </c>
      <c r="AF233" s="68">
        <v>0</v>
      </c>
      <c r="AG233" s="1">
        <v>0</v>
      </c>
      <c r="AH233" s="68">
        <v>0</v>
      </c>
      <c r="AI233" s="176">
        <v>0</v>
      </c>
      <c r="AJ233" s="1">
        <v>0</v>
      </c>
      <c r="AK233" s="70">
        <v>0</v>
      </c>
      <c r="AL233" s="70"/>
    </row>
    <row r="234" spans="1:38" customFormat="1" ht="19.95" customHeight="1" x14ac:dyDescent="0.25">
      <c r="A234" s="68">
        <v>40038</v>
      </c>
      <c r="B234" s="68" t="s">
        <v>250</v>
      </c>
      <c r="C234" s="68" t="s">
        <v>137</v>
      </c>
      <c r="D234" s="68" t="s">
        <v>136</v>
      </c>
      <c r="E234" s="68" t="s">
        <v>24</v>
      </c>
      <c r="F234" s="68">
        <v>0</v>
      </c>
      <c r="G234" s="1">
        <v>0</v>
      </c>
      <c r="H234" s="1">
        <v>0</v>
      </c>
      <c r="I234" s="1">
        <v>0</v>
      </c>
      <c r="J234" s="1">
        <v>0</v>
      </c>
      <c r="K234" s="1">
        <f t="shared" si="6"/>
        <v>0</v>
      </c>
      <c r="L234" s="176">
        <v>0</v>
      </c>
      <c r="M234" s="176" t="e">
        <f t="shared" si="7"/>
        <v>#DIV/0!</v>
      </c>
      <c r="N234" s="70">
        <v>0</v>
      </c>
      <c r="O234" s="70">
        <v>0</v>
      </c>
      <c r="P234" s="70">
        <v>0</v>
      </c>
      <c r="Q234" s="70">
        <v>0</v>
      </c>
      <c r="R234" s="70">
        <v>0</v>
      </c>
      <c r="S234" s="70">
        <v>0</v>
      </c>
      <c r="T234" s="70">
        <v>0</v>
      </c>
      <c r="U234" s="70">
        <v>0</v>
      </c>
      <c r="V234" s="70">
        <v>0</v>
      </c>
      <c r="W234" s="68" t="s">
        <v>64</v>
      </c>
      <c r="X234" s="68">
        <v>0</v>
      </c>
      <c r="Y234" s="68">
        <v>1</v>
      </c>
      <c r="Z234" s="68">
        <v>1</v>
      </c>
      <c r="AA234" s="68" t="s">
        <v>63</v>
      </c>
      <c r="AB234" s="68">
        <v>0</v>
      </c>
      <c r="AC234" s="1">
        <v>0</v>
      </c>
      <c r="AD234" s="1">
        <v>0</v>
      </c>
      <c r="AE234" s="68">
        <v>0</v>
      </c>
      <c r="AF234" s="68">
        <v>0</v>
      </c>
      <c r="AG234" s="1">
        <v>0</v>
      </c>
      <c r="AH234" s="68">
        <v>0</v>
      </c>
      <c r="AI234" s="176">
        <v>0</v>
      </c>
      <c r="AJ234" s="1">
        <v>0</v>
      </c>
      <c r="AK234" s="70">
        <v>0</v>
      </c>
      <c r="AL234" s="70"/>
    </row>
    <row r="235" spans="1:38" customFormat="1" ht="19.95" customHeight="1" x14ac:dyDescent="0.25">
      <c r="A235" s="68">
        <v>40069</v>
      </c>
      <c r="B235" s="68" t="s">
        <v>250</v>
      </c>
      <c r="C235" s="68" t="s">
        <v>137</v>
      </c>
      <c r="D235" s="68" t="s">
        <v>136</v>
      </c>
      <c r="E235" s="68" t="s">
        <v>18</v>
      </c>
      <c r="F235" s="68">
        <v>3</v>
      </c>
      <c r="G235" s="1">
        <v>588</v>
      </c>
      <c r="H235" s="1">
        <v>34</v>
      </c>
      <c r="I235" s="1">
        <v>12</v>
      </c>
      <c r="J235" s="1">
        <v>634</v>
      </c>
      <c r="K235" s="1">
        <f t="shared" si="6"/>
        <v>622</v>
      </c>
      <c r="L235" s="176">
        <v>211.33330000000001</v>
      </c>
      <c r="M235" s="176">
        <f t="shared" si="7"/>
        <v>207.3</v>
      </c>
      <c r="N235" s="70">
        <v>3235</v>
      </c>
      <c r="O235" s="70">
        <v>412.1</v>
      </c>
      <c r="P235" s="70">
        <v>0</v>
      </c>
      <c r="Q235" s="70">
        <v>0</v>
      </c>
      <c r="R235" s="70">
        <v>12.68</v>
      </c>
      <c r="S235" s="70">
        <v>424.78</v>
      </c>
      <c r="T235" s="70">
        <v>2810.22</v>
      </c>
      <c r="U235" s="70">
        <v>2810.22</v>
      </c>
      <c r="V235" s="70">
        <v>0</v>
      </c>
      <c r="W235" s="68" t="s">
        <v>64</v>
      </c>
      <c r="X235" s="68">
        <v>1</v>
      </c>
      <c r="Y235" s="68">
        <v>0</v>
      </c>
      <c r="Z235" s="68">
        <v>1</v>
      </c>
      <c r="AA235" s="68" t="s">
        <v>63</v>
      </c>
      <c r="AB235" s="68">
        <v>3</v>
      </c>
      <c r="AC235" s="1">
        <v>0</v>
      </c>
      <c r="AD235" s="1">
        <v>22</v>
      </c>
      <c r="AE235" s="68">
        <v>0</v>
      </c>
      <c r="AF235" s="68">
        <v>6</v>
      </c>
      <c r="AG235" s="1">
        <v>6</v>
      </c>
      <c r="AH235" s="68">
        <v>176</v>
      </c>
      <c r="AI235" s="176">
        <v>68</v>
      </c>
      <c r="AJ235" s="1">
        <v>204</v>
      </c>
      <c r="AK235" s="70">
        <v>1036</v>
      </c>
      <c r="AL235" s="70"/>
    </row>
    <row r="236" spans="1:38" customFormat="1" ht="19.95" customHeight="1" x14ac:dyDescent="0.25">
      <c r="A236" s="68">
        <v>40281</v>
      </c>
      <c r="B236" s="68" t="s">
        <v>250</v>
      </c>
      <c r="C236" s="68" t="s">
        <v>137</v>
      </c>
      <c r="D236" s="68" t="s">
        <v>136</v>
      </c>
      <c r="E236" s="68" t="s">
        <v>24</v>
      </c>
      <c r="F236" s="68">
        <v>4</v>
      </c>
      <c r="G236" s="1">
        <v>1428</v>
      </c>
      <c r="H236" s="1">
        <v>643</v>
      </c>
      <c r="I236" s="1">
        <v>23</v>
      </c>
      <c r="J236" s="1">
        <v>2094</v>
      </c>
      <c r="K236" s="1">
        <f t="shared" si="6"/>
        <v>2071</v>
      </c>
      <c r="L236" s="176">
        <v>523.5</v>
      </c>
      <c r="M236" s="176">
        <f t="shared" si="7"/>
        <v>517.79999999999995</v>
      </c>
      <c r="N236" s="70">
        <v>10703</v>
      </c>
      <c r="O236" s="70">
        <v>1361.1</v>
      </c>
      <c r="P236" s="70">
        <v>0</v>
      </c>
      <c r="Q236" s="70">
        <v>0</v>
      </c>
      <c r="R236" s="70">
        <v>41.88</v>
      </c>
      <c r="S236" s="70">
        <v>1402.98</v>
      </c>
      <c r="T236" s="70">
        <v>9300.02</v>
      </c>
      <c r="U236" s="70">
        <v>9300.02</v>
      </c>
      <c r="V236" s="70">
        <v>0</v>
      </c>
      <c r="W236" s="68" t="s">
        <v>64</v>
      </c>
      <c r="X236" s="68">
        <v>1</v>
      </c>
      <c r="Y236" s="68">
        <v>0</v>
      </c>
      <c r="Z236" s="68">
        <v>1</v>
      </c>
      <c r="AA236" s="68" t="s">
        <v>63</v>
      </c>
      <c r="AB236" s="68">
        <v>4</v>
      </c>
      <c r="AC236" s="1">
        <v>0</v>
      </c>
      <c r="AD236" s="1">
        <v>25</v>
      </c>
      <c r="AE236" s="68">
        <v>0</v>
      </c>
      <c r="AF236" s="68">
        <v>23</v>
      </c>
      <c r="AG236" s="1">
        <v>23</v>
      </c>
      <c r="AH236" s="68">
        <v>479</v>
      </c>
      <c r="AI236" s="176">
        <v>131.75</v>
      </c>
      <c r="AJ236" s="1">
        <v>527</v>
      </c>
      <c r="AK236" s="70">
        <v>2696</v>
      </c>
      <c r="AL236" s="70"/>
    </row>
    <row r="237" spans="1:38" customFormat="1" ht="19.95" customHeight="1" x14ac:dyDescent="0.25">
      <c r="A237" s="68">
        <v>40701</v>
      </c>
      <c r="B237" s="68" t="s">
        <v>250</v>
      </c>
      <c r="C237" s="68" t="s">
        <v>137</v>
      </c>
      <c r="D237" s="68" t="s">
        <v>136</v>
      </c>
      <c r="E237" s="68" t="s">
        <v>20</v>
      </c>
      <c r="F237" s="68">
        <v>3</v>
      </c>
      <c r="G237" s="1">
        <v>1008</v>
      </c>
      <c r="H237" s="1">
        <v>-83</v>
      </c>
      <c r="I237" s="1">
        <v>15</v>
      </c>
      <c r="J237" s="1">
        <v>940</v>
      </c>
      <c r="K237" s="1">
        <f t="shared" si="6"/>
        <v>925</v>
      </c>
      <c r="L237" s="176">
        <v>313.33330000000001</v>
      </c>
      <c r="M237" s="176">
        <f t="shared" si="7"/>
        <v>308.3</v>
      </c>
      <c r="N237" s="70">
        <v>4811</v>
      </c>
      <c r="O237" s="70">
        <v>611</v>
      </c>
      <c r="P237" s="70">
        <v>0</v>
      </c>
      <c r="Q237" s="70">
        <v>0</v>
      </c>
      <c r="R237" s="70">
        <v>18.8</v>
      </c>
      <c r="S237" s="70">
        <v>629.79999999999995</v>
      </c>
      <c r="T237" s="70">
        <v>4181.2</v>
      </c>
      <c r="U237" s="70">
        <v>4181.2</v>
      </c>
      <c r="V237" s="70">
        <v>0</v>
      </c>
      <c r="W237" s="68" t="s">
        <v>64</v>
      </c>
      <c r="X237" s="68">
        <v>1</v>
      </c>
      <c r="Y237" s="68">
        <v>0</v>
      </c>
      <c r="Z237" s="68">
        <v>1</v>
      </c>
      <c r="AA237" s="68" t="s">
        <v>63</v>
      </c>
      <c r="AB237" s="68">
        <v>3</v>
      </c>
      <c r="AC237" s="1">
        <v>0</v>
      </c>
      <c r="AD237" s="1">
        <v>8</v>
      </c>
      <c r="AE237" s="68">
        <v>0</v>
      </c>
      <c r="AF237" s="68">
        <v>15</v>
      </c>
      <c r="AG237" s="1">
        <v>15</v>
      </c>
      <c r="AH237" s="68">
        <v>241</v>
      </c>
      <c r="AI237" s="176">
        <v>88</v>
      </c>
      <c r="AJ237" s="1">
        <v>264</v>
      </c>
      <c r="AK237" s="70">
        <v>1361</v>
      </c>
      <c r="AL237" s="70"/>
    </row>
    <row r="238" spans="1:38" customFormat="1" ht="19.95" customHeight="1" x14ac:dyDescent="0.25">
      <c r="A238" s="68">
        <v>40721</v>
      </c>
      <c r="B238" s="68" t="s">
        <v>250</v>
      </c>
      <c r="C238" s="68" t="s">
        <v>137</v>
      </c>
      <c r="D238" s="68" t="s">
        <v>136</v>
      </c>
      <c r="E238" s="68" t="s">
        <v>20</v>
      </c>
      <c r="F238" s="68">
        <v>10</v>
      </c>
      <c r="G238" s="1">
        <v>3660</v>
      </c>
      <c r="H238" s="1">
        <v>972</v>
      </c>
      <c r="I238" s="1">
        <v>123</v>
      </c>
      <c r="J238" s="1">
        <v>4755</v>
      </c>
      <c r="K238" s="1">
        <f t="shared" si="6"/>
        <v>4632</v>
      </c>
      <c r="L238" s="176">
        <v>475.5</v>
      </c>
      <c r="M238" s="176">
        <f t="shared" si="7"/>
        <v>463.2</v>
      </c>
      <c r="N238" s="70">
        <v>24326</v>
      </c>
      <c r="O238" s="70">
        <v>3090.75</v>
      </c>
      <c r="P238" s="70">
        <v>0</v>
      </c>
      <c r="Q238" s="70">
        <v>0</v>
      </c>
      <c r="R238" s="70">
        <v>95.1</v>
      </c>
      <c r="S238" s="70">
        <v>3185.85</v>
      </c>
      <c r="T238" s="70">
        <v>21140.15</v>
      </c>
      <c r="U238" s="70">
        <v>21140.15</v>
      </c>
      <c r="V238" s="70">
        <v>0</v>
      </c>
      <c r="W238" s="68" t="s">
        <v>64</v>
      </c>
      <c r="X238" s="68">
        <v>1</v>
      </c>
      <c r="Y238" s="68">
        <v>0</v>
      </c>
      <c r="Z238" s="68">
        <v>1</v>
      </c>
      <c r="AA238" s="68" t="s">
        <v>63</v>
      </c>
      <c r="AB238" s="68">
        <v>10</v>
      </c>
      <c r="AC238" s="1">
        <v>0</v>
      </c>
      <c r="AD238" s="1">
        <v>100</v>
      </c>
      <c r="AE238" s="68">
        <v>0</v>
      </c>
      <c r="AF238" s="68">
        <v>62</v>
      </c>
      <c r="AG238" s="1">
        <v>62</v>
      </c>
      <c r="AH238" s="68">
        <v>1899</v>
      </c>
      <c r="AI238" s="176">
        <v>206.1</v>
      </c>
      <c r="AJ238" s="1">
        <v>2061</v>
      </c>
      <c r="AK238" s="70">
        <v>10560</v>
      </c>
      <c r="AL238" s="70"/>
    </row>
    <row r="239" spans="1:38" customFormat="1" ht="19.95" customHeight="1" x14ac:dyDescent="0.25">
      <c r="A239" s="68">
        <v>41445</v>
      </c>
      <c r="B239" s="68" t="s">
        <v>250</v>
      </c>
      <c r="C239" s="68" t="s">
        <v>137</v>
      </c>
      <c r="D239" s="68" t="s">
        <v>136</v>
      </c>
      <c r="E239" s="68" t="s">
        <v>60</v>
      </c>
      <c r="F239" s="68">
        <v>13</v>
      </c>
      <c r="G239" s="1">
        <v>3492</v>
      </c>
      <c r="H239" s="1">
        <v>758</v>
      </c>
      <c r="I239" s="1">
        <v>86</v>
      </c>
      <c r="J239" s="1">
        <v>4336</v>
      </c>
      <c r="K239" s="1">
        <f t="shared" si="6"/>
        <v>4250</v>
      </c>
      <c r="L239" s="176">
        <v>333.5385</v>
      </c>
      <c r="M239" s="176">
        <f t="shared" si="7"/>
        <v>326.89999999999998</v>
      </c>
      <c r="N239" s="70">
        <v>22138</v>
      </c>
      <c r="O239" s="70">
        <v>2818.4</v>
      </c>
      <c r="P239" s="70">
        <v>0</v>
      </c>
      <c r="Q239" s="70">
        <v>0</v>
      </c>
      <c r="R239" s="70">
        <v>86.72</v>
      </c>
      <c r="S239" s="70">
        <v>2905.12</v>
      </c>
      <c r="T239" s="70">
        <v>19232.88</v>
      </c>
      <c r="U239" s="70">
        <v>19232.88</v>
      </c>
      <c r="V239" s="70">
        <v>0</v>
      </c>
      <c r="W239" s="68" t="s">
        <v>64</v>
      </c>
      <c r="X239" s="68">
        <v>1</v>
      </c>
      <c r="Y239" s="68">
        <v>0</v>
      </c>
      <c r="Z239" s="68">
        <v>1</v>
      </c>
      <c r="AA239" s="68" t="s">
        <v>63</v>
      </c>
      <c r="AB239" s="68">
        <v>11</v>
      </c>
      <c r="AC239" s="1">
        <v>0</v>
      </c>
      <c r="AD239" s="1">
        <v>134</v>
      </c>
      <c r="AE239" s="68">
        <v>0</v>
      </c>
      <c r="AF239" s="68">
        <v>70</v>
      </c>
      <c r="AG239" s="1">
        <v>70</v>
      </c>
      <c r="AH239" s="68">
        <v>1379</v>
      </c>
      <c r="AI239" s="176">
        <v>143.9091</v>
      </c>
      <c r="AJ239" s="1">
        <v>1583</v>
      </c>
      <c r="AK239" s="70">
        <v>8070</v>
      </c>
      <c r="AL239" s="70"/>
    </row>
    <row r="240" spans="1:38" customFormat="1" ht="19.95" customHeight="1" x14ac:dyDescent="0.25">
      <c r="A240" s="68">
        <v>50087</v>
      </c>
      <c r="B240" s="68" t="s">
        <v>250</v>
      </c>
      <c r="C240" s="68" t="s">
        <v>137</v>
      </c>
      <c r="D240" s="68" t="s">
        <v>136</v>
      </c>
      <c r="E240" s="68" t="s">
        <v>21</v>
      </c>
      <c r="F240" s="68">
        <v>0</v>
      </c>
      <c r="G240" s="1">
        <v>0</v>
      </c>
      <c r="H240" s="1">
        <v>0</v>
      </c>
      <c r="I240" s="1">
        <v>0</v>
      </c>
      <c r="J240" s="1">
        <v>0</v>
      </c>
      <c r="K240" s="1">
        <f t="shared" si="6"/>
        <v>0</v>
      </c>
      <c r="L240" s="176">
        <v>0</v>
      </c>
      <c r="M240" s="176" t="e">
        <f t="shared" si="7"/>
        <v>#DIV/0!</v>
      </c>
      <c r="N240" s="70">
        <v>0</v>
      </c>
      <c r="O240" s="70">
        <v>0</v>
      </c>
      <c r="P240" s="70">
        <v>0</v>
      </c>
      <c r="Q240" s="70">
        <v>0</v>
      </c>
      <c r="R240" s="70">
        <v>0</v>
      </c>
      <c r="S240" s="70">
        <v>0</v>
      </c>
      <c r="T240" s="70">
        <v>0</v>
      </c>
      <c r="U240" s="70">
        <v>0</v>
      </c>
      <c r="V240" s="70">
        <v>0</v>
      </c>
      <c r="W240" s="68" t="s">
        <v>64</v>
      </c>
      <c r="X240" s="68">
        <v>0</v>
      </c>
      <c r="Y240" s="68">
        <v>1</v>
      </c>
      <c r="Z240" s="68">
        <v>1</v>
      </c>
      <c r="AA240" s="68" t="s">
        <v>63</v>
      </c>
      <c r="AB240" s="68">
        <v>0</v>
      </c>
      <c r="AC240" s="1">
        <v>0</v>
      </c>
      <c r="AD240" s="1">
        <v>0</v>
      </c>
      <c r="AE240" s="68">
        <v>0</v>
      </c>
      <c r="AF240" s="68">
        <v>0</v>
      </c>
      <c r="AG240" s="1">
        <v>0</v>
      </c>
      <c r="AH240" s="68">
        <v>0</v>
      </c>
      <c r="AI240" s="176">
        <v>0</v>
      </c>
      <c r="AJ240" s="1">
        <v>0</v>
      </c>
      <c r="AK240" s="70">
        <v>0</v>
      </c>
      <c r="AL240" s="70"/>
    </row>
    <row r="241" spans="1:38" customFormat="1" ht="19.95" customHeight="1" x14ac:dyDescent="0.25">
      <c r="A241" s="68">
        <v>50472</v>
      </c>
      <c r="B241" s="68" t="s">
        <v>250</v>
      </c>
      <c r="C241" s="68" t="s">
        <v>137</v>
      </c>
      <c r="D241" s="68" t="s">
        <v>136</v>
      </c>
      <c r="E241" s="68" t="s">
        <v>60</v>
      </c>
      <c r="F241" s="68">
        <v>1</v>
      </c>
      <c r="G241" s="1">
        <v>312</v>
      </c>
      <c r="H241" s="1">
        <v>197</v>
      </c>
      <c r="I241" s="1">
        <v>5</v>
      </c>
      <c r="J241" s="1">
        <v>514</v>
      </c>
      <c r="K241" s="1">
        <f t="shared" si="6"/>
        <v>509</v>
      </c>
      <c r="L241" s="176">
        <v>514</v>
      </c>
      <c r="M241" s="176">
        <f t="shared" si="7"/>
        <v>509</v>
      </c>
      <c r="N241" s="70">
        <v>2623</v>
      </c>
      <c r="O241" s="70">
        <v>334.1</v>
      </c>
      <c r="P241" s="70">
        <v>0</v>
      </c>
      <c r="Q241" s="70">
        <v>0</v>
      </c>
      <c r="R241" s="70">
        <v>0</v>
      </c>
      <c r="S241" s="70">
        <v>334.1</v>
      </c>
      <c r="T241" s="70">
        <v>2288.9</v>
      </c>
      <c r="U241" s="70">
        <v>2288.9</v>
      </c>
      <c r="V241" s="70">
        <v>0</v>
      </c>
      <c r="W241" s="68" t="s">
        <v>64</v>
      </c>
      <c r="X241" s="68">
        <v>1</v>
      </c>
      <c r="Y241" s="68">
        <v>0</v>
      </c>
      <c r="Z241" s="68">
        <v>1</v>
      </c>
      <c r="AA241" s="68" t="s">
        <v>63</v>
      </c>
      <c r="AB241" s="68">
        <v>1</v>
      </c>
      <c r="AC241" s="1">
        <v>0</v>
      </c>
      <c r="AD241" s="1">
        <v>16</v>
      </c>
      <c r="AE241" s="68">
        <v>0</v>
      </c>
      <c r="AF241" s="68">
        <v>5</v>
      </c>
      <c r="AG241" s="1">
        <v>5</v>
      </c>
      <c r="AH241" s="68">
        <v>109</v>
      </c>
      <c r="AI241" s="176">
        <v>130</v>
      </c>
      <c r="AJ241" s="1">
        <v>130</v>
      </c>
      <c r="AK241" s="70">
        <v>663</v>
      </c>
      <c r="AL241" s="70"/>
    </row>
    <row r="242" spans="1:38" customFormat="1" ht="19.95" customHeight="1" x14ac:dyDescent="0.25">
      <c r="A242" s="68">
        <v>50610</v>
      </c>
      <c r="B242" s="68" t="s">
        <v>250</v>
      </c>
      <c r="C242" s="68" t="s">
        <v>137</v>
      </c>
      <c r="D242" s="68" t="s">
        <v>136</v>
      </c>
      <c r="E242" s="68" t="s">
        <v>60</v>
      </c>
      <c r="F242" s="68">
        <v>17</v>
      </c>
      <c r="G242" s="1">
        <v>3036</v>
      </c>
      <c r="H242" s="1">
        <v>2007</v>
      </c>
      <c r="I242" s="1">
        <v>20</v>
      </c>
      <c r="J242" s="1">
        <v>5063</v>
      </c>
      <c r="K242" s="1">
        <f t="shared" si="6"/>
        <v>5043</v>
      </c>
      <c r="L242" s="176">
        <v>297.82350000000002</v>
      </c>
      <c r="M242" s="176">
        <f t="shared" si="7"/>
        <v>296.60000000000002</v>
      </c>
      <c r="N242" s="70">
        <v>25838</v>
      </c>
      <c r="O242" s="70">
        <v>3290.95</v>
      </c>
      <c r="P242" s="70">
        <v>0</v>
      </c>
      <c r="Q242" s="70">
        <v>0</v>
      </c>
      <c r="R242" s="70">
        <v>0</v>
      </c>
      <c r="S242" s="70">
        <v>3290.95</v>
      </c>
      <c r="T242" s="70">
        <v>22547.05</v>
      </c>
      <c r="U242" s="70">
        <v>22547.05</v>
      </c>
      <c r="V242" s="70">
        <v>0</v>
      </c>
      <c r="W242" s="68" t="s">
        <v>64</v>
      </c>
      <c r="X242" s="68">
        <v>1</v>
      </c>
      <c r="Y242" s="68">
        <v>0</v>
      </c>
      <c r="Z242" s="68">
        <v>1</v>
      </c>
      <c r="AA242" s="68" t="s">
        <v>63</v>
      </c>
      <c r="AB242" s="68">
        <v>9</v>
      </c>
      <c r="AC242" s="1">
        <v>0</v>
      </c>
      <c r="AD242" s="1">
        <v>111</v>
      </c>
      <c r="AE242" s="68">
        <v>0</v>
      </c>
      <c r="AF242" s="68">
        <v>20</v>
      </c>
      <c r="AG242" s="1">
        <v>20</v>
      </c>
      <c r="AH242" s="68">
        <v>675</v>
      </c>
      <c r="AI242" s="176">
        <v>89.555599999999998</v>
      </c>
      <c r="AJ242" s="1">
        <v>806</v>
      </c>
      <c r="AK242" s="70">
        <v>4083</v>
      </c>
      <c r="AL242" s="70"/>
    </row>
    <row r="243" spans="1:38" customFormat="1" ht="19.95" customHeight="1" x14ac:dyDescent="0.25">
      <c r="A243" s="68">
        <v>90490</v>
      </c>
      <c r="B243" s="68" t="s">
        <v>250</v>
      </c>
      <c r="C243" s="68" t="s">
        <v>137</v>
      </c>
      <c r="D243" s="68" t="s">
        <v>136</v>
      </c>
      <c r="E243" s="68" t="s">
        <v>60</v>
      </c>
      <c r="F243" s="68">
        <v>0</v>
      </c>
      <c r="G243" s="1">
        <v>0</v>
      </c>
      <c r="H243" s="1">
        <v>0</v>
      </c>
      <c r="I243" s="1">
        <v>0</v>
      </c>
      <c r="J243" s="1">
        <v>0</v>
      </c>
      <c r="K243" s="1">
        <f t="shared" si="6"/>
        <v>0</v>
      </c>
      <c r="L243" s="176">
        <v>0</v>
      </c>
      <c r="M243" s="176" t="e">
        <f t="shared" si="7"/>
        <v>#DIV/0!</v>
      </c>
      <c r="N243" s="70">
        <v>0</v>
      </c>
      <c r="O243" s="70">
        <v>0</v>
      </c>
      <c r="P243" s="70">
        <v>0</v>
      </c>
      <c r="Q243" s="70">
        <v>0</v>
      </c>
      <c r="R243" s="70">
        <v>0</v>
      </c>
      <c r="S243" s="70">
        <v>0</v>
      </c>
      <c r="T243" s="70">
        <v>0</v>
      </c>
      <c r="U243" s="70">
        <v>0</v>
      </c>
      <c r="V243" s="70">
        <v>0</v>
      </c>
      <c r="W243" s="68" t="s">
        <v>64</v>
      </c>
      <c r="X243" s="68">
        <v>0</v>
      </c>
      <c r="Y243" s="68">
        <v>1</v>
      </c>
      <c r="Z243" s="68">
        <v>1</v>
      </c>
      <c r="AA243" s="68" t="s">
        <v>63</v>
      </c>
      <c r="AB243" s="68">
        <v>0</v>
      </c>
      <c r="AC243" s="1">
        <v>0</v>
      </c>
      <c r="AD243" s="1">
        <v>0</v>
      </c>
      <c r="AE243" s="68">
        <v>0</v>
      </c>
      <c r="AF243" s="68">
        <v>0</v>
      </c>
      <c r="AG243" s="1">
        <v>0</v>
      </c>
      <c r="AH243" s="68">
        <v>0</v>
      </c>
      <c r="AI243" s="176">
        <v>0</v>
      </c>
      <c r="AJ243" s="1">
        <v>0</v>
      </c>
      <c r="AK243" s="70">
        <v>0</v>
      </c>
      <c r="AL243" s="70"/>
    </row>
    <row r="244" spans="1:38" customFormat="1" ht="19.95" customHeight="1" x14ac:dyDescent="0.25">
      <c r="A244" s="68">
        <v>40060</v>
      </c>
      <c r="B244" s="68" t="s">
        <v>257</v>
      </c>
      <c r="C244" s="68" t="s">
        <v>135</v>
      </c>
      <c r="D244" s="68" t="s">
        <v>134</v>
      </c>
      <c r="E244" s="68" t="s">
        <v>18</v>
      </c>
      <c r="F244" s="68">
        <v>4</v>
      </c>
      <c r="G244" s="1">
        <v>1164</v>
      </c>
      <c r="H244" s="1">
        <v>45</v>
      </c>
      <c r="I244" s="1">
        <v>20</v>
      </c>
      <c r="J244" s="1">
        <v>1229</v>
      </c>
      <c r="K244" s="1">
        <f t="shared" si="6"/>
        <v>1209</v>
      </c>
      <c r="L244" s="176">
        <v>307.25</v>
      </c>
      <c r="M244" s="176">
        <f t="shared" si="7"/>
        <v>302.3</v>
      </c>
      <c r="N244" s="70">
        <v>6272</v>
      </c>
      <c r="O244" s="70">
        <v>798.85</v>
      </c>
      <c r="P244" s="70">
        <v>0</v>
      </c>
      <c r="Q244" s="70">
        <v>0</v>
      </c>
      <c r="R244" s="70">
        <v>24.58</v>
      </c>
      <c r="S244" s="70">
        <v>823.43</v>
      </c>
      <c r="T244" s="70">
        <v>5448.57</v>
      </c>
      <c r="U244" s="70">
        <v>5448.57</v>
      </c>
      <c r="V244" s="70">
        <v>0</v>
      </c>
      <c r="W244" s="68" t="s">
        <v>64</v>
      </c>
      <c r="X244" s="68">
        <v>1</v>
      </c>
      <c r="Y244" s="68">
        <v>0</v>
      </c>
      <c r="Z244" s="68">
        <v>1</v>
      </c>
      <c r="AA244" s="68" t="s">
        <v>63</v>
      </c>
      <c r="AB244" s="68">
        <v>4</v>
      </c>
      <c r="AC244" s="1">
        <v>0</v>
      </c>
      <c r="AD244" s="1">
        <v>45</v>
      </c>
      <c r="AE244" s="68">
        <v>0</v>
      </c>
      <c r="AF244" s="68">
        <v>5</v>
      </c>
      <c r="AG244" s="1">
        <v>5</v>
      </c>
      <c r="AH244" s="68">
        <v>224</v>
      </c>
      <c r="AI244" s="176">
        <v>68.5</v>
      </c>
      <c r="AJ244" s="1">
        <v>274</v>
      </c>
      <c r="AK244" s="70">
        <v>1411</v>
      </c>
      <c r="AL244" s="70"/>
    </row>
    <row r="245" spans="1:38" customFormat="1" ht="19.95" customHeight="1" x14ac:dyDescent="0.25">
      <c r="A245" s="68">
        <v>40252</v>
      </c>
      <c r="B245" s="68" t="s">
        <v>257</v>
      </c>
      <c r="C245" s="68" t="s">
        <v>135</v>
      </c>
      <c r="D245" s="68" t="s">
        <v>134</v>
      </c>
      <c r="E245" s="68" t="s">
        <v>18</v>
      </c>
      <c r="F245" s="68">
        <v>0</v>
      </c>
      <c r="G245" s="1">
        <v>0</v>
      </c>
      <c r="H245" s="1">
        <v>0</v>
      </c>
      <c r="I245" s="1">
        <v>0</v>
      </c>
      <c r="J245" s="1">
        <v>0</v>
      </c>
      <c r="K245" s="1">
        <f t="shared" si="6"/>
        <v>0</v>
      </c>
      <c r="L245" s="176">
        <v>0</v>
      </c>
      <c r="M245" s="176" t="e">
        <f t="shared" si="7"/>
        <v>#DIV/0!</v>
      </c>
      <c r="N245" s="70">
        <v>0</v>
      </c>
      <c r="O245" s="70">
        <v>0</v>
      </c>
      <c r="P245" s="70">
        <v>0</v>
      </c>
      <c r="Q245" s="70">
        <v>0</v>
      </c>
      <c r="R245" s="70">
        <v>0</v>
      </c>
      <c r="S245" s="70">
        <v>0</v>
      </c>
      <c r="T245" s="70">
        <v>0</v>
      </c>
      <c r="U245" s="70">
        <v>0</v>
      </c>
      <c r="V245" s="70">
        <v>0</v>
      </c>
      <c r="W245" s="68" t="s">
        <v>64</v>
      </c>
      <c r="X245" s="68">
        <v>0</v>
      </c>
      <c r="Y245" s="68">
        <v>1</v>
      </c>
      <c r="Z245" s="68">
        <v>1</v>
      </c>
      <c r="AA245" s="68" t="s">
        <v>63</v>
      </c>
      <c r="AB245" s="68">
        <v>0</v>
      </c>
      <c r="AC245" s="1">
        <v>0</v>
      </c>
      <c r="AD245" s="1">
        <v>0</v>
      </c>
      <c r="AE245" s="68">
        <v>0</v>
      </c>
      <c r="AF245" s="68">
        <v>0</v>
      </c>
      <c r="AG245" s="1">
        <v>0</v>
      </c>
      <c r="AH245" s="68">
        <v>0</v>
      </c>
      <c r="AI245" s="176">
        <v>0</v>
      </c>
      <c r="AJ245" s="1">
        <v>0</v>
      </c>
      <c r="AK245" s="70">
        <v>0</v>
      </c>
      <c r="AL245" s="70"/>
    </row>
    <row r="246" spans="1:38" customFormat="1" ht="19.95" customHeight="1" x14ac:dyDescent="0.25">
      <c r="A246" s="68">
        <v>40270</v>
      </c>
      <c r="B246" s="68" t="s">
        <v>257</v>
      </c>
      <c r="C246" s="68" t="s">
        <v>135</v>
      </c>
      <c r="D246" s="68" t="s">
        <v>134</v>
      </c>
      <c r="E246" s="68" t="s">
        <v>18</v>
      </c>
      <c r="F246" s="68">
        <v>6</v>
      </c>
      <c r="G246" s="1">
        <v>1800</v>
      </c>
      <c r="H246" s="1">
        <v>296</v>
      </c>
      <c r="I246" s="1">
        <v>36</v>
      </c>
      <c r="J246" s="1">
        <v>2132</v>
      </c>
      <c r="K246" s="1">
        <f t="shared" si="6"/>
        <v>2096</v>
      </c>
      <c r="L246" s="176">
        <v>355.33330000000001</v>
      </c>
      <c r="M246" s="176">
        <f t="shared" si="7"/>
        <v>349.3</v>
      </c>
      <c r="N246" s="70">
        <v>10896</v>
      </c>
      <c r="O246" s="70">
        <v>1385.8</v>
      </c>
      <c r="P246" s="70">
        <v>0</v>
      </c>
      <c r="Q246" s="70">
        <v>0</v>
      </c>
      <c r="R246" s="70">
        <v>42.64</v>
      </c>
      <c r="S246" s="70">
        <v>1428.44</v>
      </c>
      <c r="T246" s="70">
        <v>9467.56</v>
      </c>
      <c r="U246" s="70">
        <v>9467.56</v>
      </c>
      <c r="V246" s="70">
        <v>0</v>
      </c>
      <c r="W246" s="68" t="s">
        <v>64</v>
      </c>
      <c r="X246" s="68">
        <v>1</v>
      </c>
      <c r="Y246" s="68">
        <v>0</v>
      </c>
      <c r="Z246" s="68">
        <v>1</v>
      </c>
      <c r="AA246" s="68" t="s">
        <v>63</v>
      </c>
      <c r="AB246" s="68">
        <v>2</v>
      </c>
      <c r="AC246" s="1">
        <v>0</v>
      </c>
      <c r="AD246" s="1">
        <v>10</v>
      </c>
      <c r="AE246" s="68">
        <v>0</v>
      </c>
      <c r="AF246" s="68">
        <v>36</v>
      </c>
      <c r="AG246" s="1">
        <v>36</v>
      </c>
      <c r="AH246" s="68">
        <v>164</v>
      </c>
      <c r="AI246" s="176">
        <v>105</v>
      </c>
      <c r="AJ246" s="1">
        <v>210</v>
      </c>
      <c r="AK246" s="70">
        <v>1085</v>
      </c>
      <c r="AL246" s="70"/>
    </row>
    <row r="247" spans="1:38" customFormat="1" ht="19.95" customHeight="1" x14ac:dyDescent="0.25">
      <c r="A247" s="68">
        <v>40271</v>
      </c>
      <c r="B247" s="68" t="s">
        <v>257</v>
      </c>
      <c r="C247" s="68" t="s">
        <v>135</v>
      </c>
      <c r="D247" s="68" t="s">
        <v>134</v>
      </c>
      <c r="E247" s="68" t="s">
        <v>18</v>
      </c>
      <c r="F247" s="68">
        <v>3</v>
      </c>
      <c r="G247" s="1">
        <v>1812</v>
      </c>
      <c r="H247" s="1">
        <v>47</v>
      </c>
      <c r="I247" s="1">
        <v>11</v>
      </c>
      <c r="J247" s="1">
        <v>1870</v>
      </c>
      <c r="K247" s="1">
        <f t="shared" si="6"/>
        <v>1859</v>
      </c>
      <c r="L247" s="176">
        <v>623.33330000000001</v>
      </c>
      <c r="M247" s="176">
        <f t="shared" si="7"/>
        <v>619.70000000000005</v>
      </c>
      <c r="N247" s="70">
        <v>9565</v>
      </c>
      <c r="O247" s="70">
        <v>1215.5</v>
      </c>
      <c r="P247" s="70">
        <v>0</v>
      </c>
      <c r="Q247" s="70">
        <v>0</v>
      </c>
      <c r="R247" s="70">
        <v>37.4</v>
      </c>
      <c r="S247" s="70">
        <v>1252.9000000000001</v>
      </c>
      <c r="T247" s="70">
        <v>8312.1</v>
      </c>
      <c r="U247" s="70">
        <v>8312.1</v>
      </c>
      <c r="V247" s="70">
        <v>0</v>
      </c>
      <c r="W247" s="68" t="s">
        <v>64</v>
      </c>
      <c r="X247" s="68">
        <v>1</v>
      </c>
      <c r="Y247" s="68">
        <v>0</v>
      </c>
      <c r="Z247" s="68">
        <v>1</v>
      </c>
      <c r="AA247" s="68" t="s">
        <v>63</v>
      </c>
      <c r="AB247" s="68">
        <v>2</v>
      </c>
      <c r="AC247" s="1">
        <v>0</v>
      </c>
      <c r="AD247" s="1">
        <v>73</v>
      </c>
      <c r="AE247" s="68">
        <v>0</v>
      </c>
      <c r="AF247" s="68">
        <v>6</v>
      </c>
      <c r="AG247" s="1">
        <v>6</v>
      </c>
      <c r="AH247" s="68">
        <v>282</v>
      </c>
      <c r="AI247" s="176">
        <v>180.5</v>
      </c>
      <c r="AJ247" s="1">
        <v>361</v>
      </c>
      <c r="AK247" s="70">
        <v>1872</v>
      </c>
      <c r="AL247" s="70"/>
    </row>
    <row r="248" spans="1:38" customFormat="1" ht="19.95" customHeight="1" x14ac:dyDescent="0.25">
      <c r="A248" s="68">
        <v>40272</v>
      </c>
      <c r="B248" s="68" t="s">
        <v>257</v>
      </c>
      <c r="C248" s="68" t="s">
        <v>135</v>
      </c>
      <c r="D248" s="68" t="s">
        <v>134</v>
      </c>
      <c r="E248" s="68" t="s">
        <v>18</v>
      </c>
      <c r="F248" s="68">
        <v>2</v>
      </c>
      <c r="G248" s="1">
        <v>504</v>
      </c>
      <c r="H248" s="1">
        <v>142</v>
      </c>
      <c r="I248" s="1">
        <v>0</v>
      </c>
      <c r="J248" s="1">
        <v>646</v>
      </c>
      <c r="K248" s="1">
        <f t="shared" si="6"/>
        <v>646</v>
      </c>
      <c r="L248" s="176">
        <v>323</v>
      </c>
      <c r="M248" s="176">
        <f t="shared" si="7"/>
        <v>323</v>
      </c>
      <c r="N248" s="70">
        <v>3291</v>
      </c>
      <c r="O248" s="70">
        <v>419.9</v>
      </c>
      <c r="P248" s="70">
        <v>0</v>
      </c>
      <c r="Q248" s="70">
        <v>0</v>
      </c>
      <c r="R248" s="70">
        <v>0</v>
      </c>
      <c r="S248" s="70">
        <v>419.9</v>
      </c>
      <c r="T248" s="70">
        <v>2871.1</v>
      </c>
      <c r="U248" s="70">
        <v>2871.1</v>
      </c>
      <c r="V248" s="70">
        <v>0</v>
      </c>
      <c r="W248" s="68" t="s">
        <v>64</v>
      </c>
      <c r="X248" s="68">
        <v>1</v>
      </c>
      <c r="Y248" s="68">
        <v>0</v>
      </c>
      <c r="Z248" s="68">
        <v>1</v>
      </c>
      <c r="AA248" s="68" t="s">
        <v>63</v>
      </c>
      <c r="AB248" s="68">
        <v>1</v>
      </c>
      <c r="AC248" s="1">
        <v>0</v>
      </c>
      <c r="AD248" s="1">
        <v>0</v>
      </c>
      <c r="AE248" s="68">
        <v>0</v>
      </c>
      <c r="AF248" s="68">
        <v>0</v>
      </c>
      <c r="AG248" s="1">
        <v>0</v>
      </c>
      <c r="AH248" s="68">
        <v>22</v>
      </c>
      <c r="AI248" s="176">
        <v>22</v>
      </c>
      <c r="AJ248" s="1">
        <v>22</v>
      </c>
      <c r="AK248" s="70">
        <v>112</v>
      </c>
      <c r="AL248" s="70"/>
    </row>
    <row r="249" spans="1:38" customFormat="1" ht="19.95" customHeight="1" x14ac:dyDescent="0.25">
      <c r="A249" s="68">
        <v>40294</v>
      </c>
      <c r="B249" s="68" t="s">
        <v>257</v>
      </c>
      <c r="C249" s="68" t="s">
        <v>135</v>
      </c>
      <c r="D249" s="68" t="s">
        <v>134</v>
      </c>
      <c r="E249" s="68" t="s">
        <v>18</v>
      </c>
      <c r="F249" s="68">
        <v>4</v>
      </c>
      <c r="G249" s="1">
        <v>1608</v>
      </c>
      <c r="H249" s="1">
        <v>540</v>
      </c>
      <c r="I249" s="1">
        <v>18</v>
      </c>
      <c r="J249" s="1">
        <v>2166</v>
      </c>
      <c r="K249" s="1">
        <f t="shared" si="6"/>
        <v>2148</v>
      </c>
      <c r="L249" s="176">
        <v>541.5</v>
      </c>
      <c r="M249" s="176">
        <f t="shared" si="7"/>
        <v>537</v>
      </c>
      <c r="N249" s="70">
        <v>11055</v>
      </c>
      <c r="O249" s="70">
        <v>1407.9</v>
      </c>
      <c r="P249" s="70">
        <v>0</v>
      </c>
      <c r="Q249" s="70">
        <v>0</v>
      </c>
      <c r="R249" s="70">
        <v>43.32</v>
      </c>
      <c r="S249" s="70">
        <v>1451.22</v>
      </c>
      <c r="T249" s="70">
        <v>9603.7800000000007</v>
      </c>
      <c r="U249" s="70">
        <v>9603.7800000000007</v>
      </c>
      <c r="V249" s="70">
        <v>0</v>
      </c>
      <c r="W249" s="68" t="s">
        <v>64</v>
      </c>
      <c r="X249" s="68">
        <v>1</v>
      </c>
      <c r="Y249" s="68">
        <v>0</v>
      </c>
      <c r="Z249" s="68">
        <v>1</v>
      </c>
      <c r="AA249" s="68" t="s">
        <v>63</v>
      </c>
      <c r="AB249" s="68">
        <v>4</v>
      </c>
      <c r="AC249" s="1">
        <v>0</v>
      </c>
      <c r="AD249" s="1">
        <v>16</v>
      </c>
      <c r="AE249" s="68">
        <v>0</v>
      </c>
      <c r="AF249" s="68">
        <v>18</v>
      </c>
      <c r="AG249" s="1">
        <v>18</v>
      </c>
      <c r="AH249" s="68">
        <v>570</v>
      </c>
      <c r="AI249" s="176">
        <v>151</v>
      </c>
      <c r="AJ249" s="1">
        <v>604</v>
      </c>
      <c r="AK249" s="70">
        <v>3090</v>
      </c>
      <c r="AL249" s="70"/>
    </row>
    <row r="250" spans="1:38" customFormat="1" ht="19.95" customHeight="1" x14ac:dyDescent="0.25">
      <c r="A250" s="68">
        <v>40729</v>
      </c>
      <c r="B250" s="68" t="s">
        <v>257</v>
      </c>
      <c r="C250" s="68" t="s">
        <v>135</v>
      </c>
      <c r="D250" s="68" t="s">
        <v>134</v>
      </c>
      <c r="E250" s="68" t="s">
        <v>20</v>
      </c>
      <c r="F250" s="68">
        <v>8</v>
      </c>
      <c r="G250" s="1">
        <v>1800</v>
      </c>
      <c r="H250" s="1">
        <v>326</v>
      </c>
      <c r="I250" s="1">
        <v>25</v>
      </c>
      <c r="J250" s="1">
        <v>2151</v>
      </c>
      <c r="K250" s="1">
        <f t="shared" si="6"/>
        <v>2126</v>
      </c>
      <c r="L250" s="176">
        <v>268.875</v>
      </c>
      <c r="M250" s="176">
        <f t="shared" si="7"/>
        <v>265.8</v>
      </c>
      <c r="N250" s="70">
        <v>10995</v>
      </c>
      <c r="O250" s="70">
        <v>1398.15</v>
      </c>
      <c r="P250" s="70">
        <v>0</v>
      </c>
      <c r="Q250" s="70">
        <v>0</v>
      </c>
      <c r="R250" s="70">
        <v>43.02</v>
      </c>
      <c r="S250" s="70">
        <v>1441.17</v>
      </c>
      <c r="T250" s="70">
        <v>9553.83</v>
      </c>
      <c r="U250" s="70">
        <v>9553.83</v>
      </c>
      <c r="V250" s="70">
        <v>0</v>
      </c>
      <c r="W250" s="68" t="s">
        <v>64</v>
      </c>
      <c r="X250" s="68">
        <v>1</v>
      </c>
      <c r="Y250" s="68">
        <v>0</v>
      </c>
      <c r="Z250" s="68">
        <v>1</v>
      </c>
      <c r="AA250" s="68" t="s">
        <v>63</v>
      </c>
      <c r="AB250" s="68">
        <v>6</v>
      </c>
      <c r="AC250" s="1">
        <v>0</v>
      </c>
      <c r="AD250" s="1">
        <v>14</v>
      </c>
      <c r="AE250" s="68">
        <v>0</v>
      </c>
      <c r="AF250" s="68">
        <v>22</v>
      </c>
      <c r="AG250" s="1">
        <v>22</v>
      </c>
      <c r="AH250" s="68">
        <v>505</v>
      </c>
      <c r="AI250" s="176">
        <v>90.166700000000006</v>
      </c>
      <c r="AJ250" s="1">
        <v>541</v>
      </c>
      <c r="AK250" s="70">
        <v>2758</v>
      </c>
      <c r="AL250" s="70"/>
    </row>
    <row r="251" spans="1:38" customFormat="1" ht="19.95" customHeight="1" x14ac:dyDescent="0.25">
      <c r="A251" s="68">
        <v>41111</v>
      </c>
      <c r="B251" s="68" t="s">
        <v>257</v>
      </c>
      <c r="C251" s="68" t="s">
        <v>135</v>
      </c>
      <c r="D251" s="68" t="s">
        <v>134</v>
      </c>
      <c r="E251" s="68" t="s">
        <v>20</v>
      </c>
      <c r="F251" s="68">
        <v>5</v>
      </c>
      <c r="G251" s="1">
        <v>1008</v>
      </c>
      <c r="H251" s="1">
        <v>354</v>
      </c>
      <c r="I251" s="1">
        <v>10</v>
      </c>
      <c r="J251" s="1">
        <v>1372</v>
      </c>
      <c r="K251" s="1">
        <f t="shared" si="6"/>
        <v>1362</v>
      </c>
      <c r="L251" s="176">
        <v>274.39999999999998</v>
      </c>
      <c r="M251" s="176">
        <f t="shared" si="7"/>
        <v>272.39999999999998</v>
      </c>
      <c r="N251" s="70">
        <v>7029</v>
      </c>
      <c r="O251" s="70">
        <v>891.8</v>
      </c>
      <c r="P251" s="70">
        <v>0</v>
      </c>
      <c r="Q251" s="70">
        <v>0</v>
      </c>
      <c r="R251" s="70">
        <v>0</v>
      </c>
      <c r="S251" s="70">
        <v>891.8</v>
      </c>
      <c r="T251" s="70">
        <v>6137.2</v>
      </c>
      <c r="U251" s="70">
        <v>6137.2</v>
      </c>
      <c r="V251" s="70">
        <v>0</v>
      </c>
      <c r="W251" s="68" t="s">
        <v>64</v>
      </c>
      <c r="X251" s="68">
        <v>1</v>
      </c>
      <c r="Y251" s="68">
        <v>0</v>
      </c>
      <c r="Z251" s="68">
        <v>1</v>
      </c>
      <c r="AA251" s="68" t="s">
        <v>63</v>
      </c>
      <c r="AB251" s="68">
        <v>5</v>
      </c>
      <c r="AC251" s="1">
        <v>0</v>
      </c>
      <c r="AD251" s="1">
        <v>6</v>
      </c>
      <c r="AE251" s="68">
        <v>0</v>
      </c>
      <c r="AF251" s="68">
        <v>10</v>
      </c>
      <c r="AG251" s="1">
        <v>10</v>
      </c>
      <c r="AH251" s="68">
        <v>315</v>
      </c>
      <c r="AI251" s="176">
        <v>66.2</v>
      </c>
      <c r="AJ251" s="1">
        <v>331</v>
      </c>
      <c r="AK251" s="70">
        <v>1703</v>
      </c>
      <c r="AL251" s="70"/>
    </row>
    <row r="252" spans="1:38" customFormat="1" ht="19.95" customHeight="1" x14ac:dyDescent="0.25">
      <c r="A252" s="68">
        <v>41119</v>
      </c>
      <c r="B252" s="68" t="s">
        <v>257</v>
      </c>
      <c r="C252" s="68" t="s">
        <v>135</v>
      </c>
      <c r="D252" s="68" t="s">
        <v>134</v>
      </c>
      <c r="E252" s="68" t="s">
        <v>22</v>
      </c>
      <c r="F252" s="68">
        <v>6</v>
      </c>
      <c r="G252" s="1">
        <v>1116</v>
      </c>
      <c r="H252" s="1">
        <v>1225</v>
      </c>
      <c r="I252" s="1">
        <v>88</v>
      </c>
      <c r="J252" s="1">
        <v>2429</v>
      </c>
      <c r="K252" s="1">
        <f t="shared" si="6"/>
        <v>2341</v>
      </c>
      <c r="L252" s="176">
        <v>404.83330000000001</v>
      </c>
      <c r="M252" s="176">
        <f t="shared" si="7"/>
        <v>390.2</v>
      </c>
      <c r="N252" s="70">
        <v>12461</v>
      </c>
      <c r="O252" s="70">
        <v>1578.85</v>
      </c>
      <c r="P252" s="70">
        <v>0</v>
      </c>
      <c r="Q252" s="70">
        <v>0</v>
      </c>
      <c r="R252" s="70">
        <v>0</v>
      </c>
      <c r="S252" s="70">
        <v>1578.85</v>
      </c>
      <c r="T252" s="70">
        <v>10882.15</v>
      </c>
      <c r="U252" s="70">
        <v>10882.15</v>
      </c>
      <c r="V252" s="70">
        <v>0</v>
      </c>
      <c r="W252" s="68" t="s">
        <v>64</v>
      </c>
      <c r="X252" s="68">
        <v>1</v>
      </c>
      <c r="Y252" s="68">
        <v>0</v>
      </c>
      <c r="Z252" s="68">
        <v>1</v>
      </c>
      <c r="AA252" s="68" t="s">
        <v>63</v>
      </c>
      <c r="AB252" s="68">
        <v>6</v>
      </c>
      <c r="AC252" s="1">
        <v>0</v>
      </c>
      <c r="AD252" s="1">
        <v>98</v>
      </c>
      <c r="AE252" s="68">
        <v>0</v>
      </c>
      <c r="AF252" s="68">
        <v>88</v>
      </c>
      <c r="AG252" s="1">
        <v>88</v>
      </c>
      <c r="AH252" s="68">
        <v>1083</v>
      </c>
      <c r="AI252" s="176">
        <v>211.5</v>
      </c>
      <c r="AJ252" s="1">
        <v>1269</v>
      </c>
      <c r="AK252" s="70">
        <v>6493</v>
      </c>
      <c r="AL252" s="70"/>
    </row>
    <row r="253" spans="1:38" customFormat="1" ht="19.95" customHeight="1" x14ac:dyDescent="0.25">
      <c r="A253" s="68">
        <v>41303</v>
      </c>
      <c r="B253" s="68" t="s">
        <v>257</v>
      </c>
      <c r="C253" s="68" t="s">
        <v>135</v>
      </c>
      <c r="D253" s="68" t="s">
        <v>134</v>
      </c>
      <c r="E253" s="68" t="s">
        <v>19</v>
      </c>
      <c r="F253" s="68">
        <v>5</v>
      </c>
      <c r="G253" s="1">
        <v>1020</v>
      </c>
      <c r="H253" s="1">
        <v>133</v>
      </c>
      <c r="I253" s="1">
        <v>2</v>
      </c>
      <c r="J253" s="1">
        <v>1155</v>
      </c>
      <c r="K253" s="1">
        <f t="shared" si="6"/>
        <v>1153</v>
      </c>
      <c r="L253" s="176">
        <v>231</v>
      </c>
      <c r="M253" s="176">
        <f t="shared" si="7"/>
        <v>230.6</v>
      </c>
      <c r="N253" s="70">
        <v>5935</v>
      </c>
      <c r="O253" s="70">
        <v>750.75</v>
      </c>
      <c r="P253" s="70">
        <v>0</v>
      </c>
      <c r="Q253" s="70">
        <v>0</v>
      </c>
      <c r="R253" s="70">
        <v>23.1</v>
      </c>
      <c r="S253" s="70">
        <v>773.85</v>
      </c>
      <c r="T253" s="70">
        <v>5161.1499999999996</v>
      </c>
      <c r="U253" s="70">
        <v>5161.1499999999996</v>
      </c>
      <c r="V253" s="70">
        <v>0</v>
      </c>
      <c r="W253" s="68" t="s">
        <v>64</v>
      </c>
      <c r="X253" s="68">
        <v>1</v>
      </c>
      <c r="Y253" s="68">
        <v>0</v>
      </c>
      <c r="Z253" s="68">
        <v>1</v>
      </c>
      <c r="AA253" s="68" t="s">
        <v>63</v>
      </c>
      <c r="AB253" s="68">
        <v>3</v>
      </c>
      <c r="AC253" s="1">
        <v>0</v>
      </c>
      <c r="AD253" s="1">
        <v>32</v>
      </c>
      <c r="AE253" s="68">
        <v>0</v>
      </c>
      <c r="AF253" s="68">
        <v>2</v>
      </c>
      <c r="AG253" s="1">
        <v>2</v>
      </c>
      <c r="AH253" s="68">
        <v>120</v>
      </c>
      <c r="AI253" s="176">
        <v>51.333300000000001</v>
      </c>
      <c r="AJ253" s="1">
        <v>154</v>
      </c>
      <c r="AK253" s="70">
        <v>787</v>
      </c>
      <c r="AL253" s="70"/>
    </row>
    <row r="254" spans="1:38" customFormat="1" ht="19.95" customHeight="1" x14ac:dyDescent="0.25">
      <c r="A254" s="68">
        <v>41414</v>
      </c>
      <c r="B254" s="68" t="s">
        <v>257</v>
      </c>
      <c r="C254" s="68" t="s">
        <v>135</v>
      </c>
      <c r="D254" s="68" t="s">
        <v>134</v>
      </c>
      <c r="E254" s="68" t="s">
        <v>60</v>
      </c>
      <c r="F254" s="68">
        <v>4</v>
      </c>
      <c r="G254" s="1">
        <v>1176</v>
      </c>
      <c r="H254" s="1">
        <v>315</v>
      </c>
      <c r="I254" s="1">
        <v>0</v>
      </c>
      <c r="J254" s="1">
        <v>1491</v>
      </c>
      <c r="K254" s="1">
        <f t="shared" si="6"/>
        <v>1491</v>
      </c>
      <c r="L254" s="176">
        <v>372.75</v>
      </c>
      <c r="M254" s="176">
        <f t="shared" si="7"/>
        <v>372.8</v>
      </c>
      <c r="N254" s="70">
        <v>7658</v>
      </c>
      <c r="O254" s="70">
        <v>969.15</v>
      </c>
      <c r="P254" s="70">
        <v>0</v>
      </c>
      <c r="Q254" s="70">
        <v>0</v>
      </c>
      <c r="R254" s="70">
        <v>29.82</v>
      </c>
      <c r="S254" s="70">
        <v>998.97</v>
      </c>
      <c r="T254" s="70">
        <v>6659.03</v>
      </c>
      <c r="U254" s="70">
        <v>6659.03</v>
      </c>
      <c r="V254" s="70">
        <v>0</v>
      </c>
      <c r="W254" s="68" t="s">
        <v>64</v>
      </c>
      <c r="X254" s="68">
        <v>1</v>
      </c>
      <c r="Y254" s="68">
        <v>0</v>
      </c>
      <c r="Z254" s="68">
        <v>1</v>
      </c>
      <c r="AA254" s="68" t="s">
        <v>63</v>
      </c>
      <c r="AB254" s="68">
        <v>2</v>
      </c>
      <c r="AC254" s="1">
        <v>0</v>
      </c>
      <c r="AD254" s="1">
        <v>0</v>
      </c>
      <c r="AE254" s="68">
        <v>0</v>
      </c>
      <c r="AF254" s="68">
        <v>0</v>
      </c>
      <c r="AG254" s="1">
        <v>0</v>
      </c>
      <c r="AH254" s="68">
        <v>262</v>
      </c>
      <c r="AI254" s="176">
        <v>131</v>
      </c>
      <c r="AJ254" s="1">
        <v>262</v>
      </c>
      <c r="AK254" s="70">
        <v>1358</v>
      </c>
      <c r="AL254" s="70"/>
    </row>
    <row r="255" spans="1:38" customFormat="1" ht="19.95" customHeight="1" x14ac:dyDescent="0.25">
      <c r="A255" s="68">
        <v>41425</v>
      </c>
      <c r="B255" s="68" t="s">
        <v>257</v>
      </c>
      <c r="C255" s="68" t="s">
        <v>135</v>
      </c>
      <c r="D255" s="68" t="s">
        <v>134</v>
      </c>
      <c r="E255" s="68" t="s">
        <v>60</v>
      </c>
      <c r="F255" s="68">
        <v>15</v>
      </c>
      <c r="G255" s="1">
        <v>5136</v>
      </c>
      <c r="H255" s="1">
        <v>1018</v>
      </c>
      <c r="I255" s="1">
        <v>97</v>
      </c>
      <c r="J255" s="1">
        <v>6251</v>
      </c>
      <c r="K255" s="1">
        <f t="shared" si="6"/>
        <v>6154</v>
      </c>
      <c r="L255" s="176">
        <v>416.73329999999999</v>
      </c>
      <c r="M255" s="176">
        <f t="shared" si="7"/>
        <v>410.3</v>
      </c>
      <c r="N255" s="70">
        <v>31889</v>
      </c>
      <c r="O255" s="70">
        <v>4063.15</v>
      </c>
      <c r="P255" s="70">
        <v>0</v>
      </c>
      <c r="Q255" s="70">
        <v>0</v>
      </c>
      <c r="R255" s="70">
        <v>125.02</v>
      </c>
      <c r="S255" s="70">
        <v>4188.17</v>
      </c>
      <c r="T255" s="70">
        <v>27700.83</v>
      </c>
      <c r="U255" s="70">
        <v>27700.83</v>
      </c>
      <c r="V255" s="70">
        <v>0</v>
      </c>
      <c r="W255" s="68" t="s">
        <v>64</v>
      </c>
      <c r="X255" s="68">
        <v>1</v>
      </c>
      <c r="Y255" s="68">
        <v>0</v>
      </c>
      <c r="Z255" s="68">
        <v>1</v>
      </c>
      <c r="AA255" s="68" t="s">
        <v>63</v>
      </c>
      <c r="AB255" s="68">
        <v>13</v>
      </c>
      <c r="AC255" s="1">
        <v>0</v>
      </c>
      <c r="AD255" s="1">
        <v>112</v>
      </c>
      <c r="AE255" s="68">
        <v>0</v>
      </c>
      <c r="AF255" s="68">
        <v>85</v>
      </c>
      <c r="AG255" s="1">
        <v>85</v>
      </c>
      <c r="AH255" s="68">
        <v>2278</v>
      </c>
      <c r="AI255" s="176">
        <v>190.38460000000001</v>
      </c>
      <c r="AJ255" s="1">
        <v>2475</v>
      </c>
      <c r="AK255" s="70">
        <v>12625</v>
      </c>
      <c r="AL255" s="70"/>
    </row>
    <row r="256" spans="1:38" customFormat="1" ht="19.95" customHeight="1" x14ac:dyDescent="0.25">
      <c r="A256" s="68">
        <v>41436</v>
      </c>
      <c r="B256" s="68" t="s">
        <v>257</v>
      </c>
      <c r="C256" s="68" t="s">
        <v>135</v>
      </c>
      <c r="D256" s="68" t="s">
        <v>134</v>
      </c>
      <c r="E256" s="68" t="s">
        <v>19</v>
      </c>
      <c r="F256" s="68">
        <v>8</v>
      </c>
      <c r="G256" s="1">
        <v>1152</v>
      </c>
      <c r="H256" s="1">
        <v>645</v>
      </c>
      <c r="I256" s="1">
        <v>25</v>
      </c>
      <c r="J256" s="1">
        <v>1822</v>
      </c>
      <c r="K256" s="1">
        <f t="shared" si="6"/>
        <v>1797</v>
      </c>
      <c r="L256" s="176">
        <v>227.75</v>
      </c>
      <c r="M256" s="176">
        <f t="shared" si="7"/>
        <v>224.6</v>
      </c>
      <c r="N256" s="70">
        <v>9302</v>
      </c>
      <c r="O256" s="70">
        <v>1184.3</v>
      </c>
      <c r="P256" s="70">
        <v>0</v>
      </c>
      <c r="Q256" s="70">
        <v>0</v>
      </c>
      <c r="R256" s="70">
        <v>0</v>
      </c>
      <c r="S256" s="70">
        <v>1184.3</v>
      </c>
      <c r="T256" s="70">
        <v>8117.7</v>
      </c>
      <c r="U256" s="70">
        <v>8117.7</v>
      </c>
      <c r="V256" s="70">
        <v>0</v>
      </c>
      <c r="W256" s="68" t="s">
        <v>64</v>
      </c>
      <c r="X256" s="68">
        <v>1</v>
      </c>
      <c r="Y256" s="68">
        <v>0</v>
      </c>
      <c r="Z256" s="68">
        <v>1</v>
      </c>
      <c r="AA256" s="68" t="s">
        <v>63</v>
      </c>
      <c r="AB256" s="68">
        <v>8</v>
      </c>
      <c r="AC256" s="1">
        <v>0</v>
      </c>
      <c r="AD256" s="1">
        <v>84</v>
      </c>
      <c r="AE256" s="68">
        <v>0</v>
      </c>
      <c r="AF256" s="68">
        <v>20</v>
      </c>
      <c r="AG256" s="1">
        <v>20</v>
      </c>
      <c r="AH256" s="68">
        <v>752</v>
      </c>
      <c r="AI256" s="176">
        <v>107</v>
      </c>
      <c r="AJ256" s="1">
        <v>856</v>
      </c>
      <c r="AK256" s="70">
        <v>4376</v>
      </c>
      <c r="AL256" s="70"/>
    </row>
    <row r="257" spans="1:38" customFormat="1" ht="19.95" customHeight="1" x14ac:dyDescent="0.25">
      <c r="A257" s="68">
        <v>41439</v>
      </c>
      <c r="B257" s="68" t="s">
        <v>257</v>
      </c>
      <c r="C257" s="68" t="s">
        <v>135</v>
      </c>
      <c r="D257" s="68" t="s">
        <v>134</v>
      </c>
      <c r="E257" s="68" t="s">
        <v>19</v>
      </c>
      <c r="F257" s="68">
        <v>18</v>
      </c>
      <c r="G257" s="1">
        <v>3564</v>
      </c>
      <c r="H257" s="1">
        <v>906</v>
      </c>
      <c r="I257" s="1">
        <v>74</v>
      </c>
      <c r="J257" s="1">
        <v>4544</v>
      </c>
      <c r="K257" s="1">
        <f t="shared" si="6"/>
        <v>4470</v>
      </c>
      <c r="L257" s="176">
        <v>252.4444</v>
      </c>
      <c r="M257" s="176">
        <f t="shared" si="7"/>
        <v>248.3</v>
      </c>
      <c r="N257" s="70">
        <v>23256</v>
      </c>
      <c r="O257" s="70">
        <v>2953.6</v>
      </c>
      <c r="P257" s="70">
        <v>0</v>
      </c>
      <c r="Q257" s="70">
        <v>0</v>
      </c>
      <c r="R257" s="70">
        <v>90.88</v>
      </c>
      <c r="S257" s="70">
        <v>3044.48</v>
      </c>
      <c r="T257" s="70">
        <v>20211.52</v>
      </c>
      <c r="U257" s="70">
        <v>20211.52</v>
      </c>
      <c r="V257" s="70">
        <v>0</v>
      </c>
      <c r="W257" s="68" t="s">
        <v>64</v>
      </c>
      <c r="X257" s="68">
        <v>1</v>
      </c>
      <c r="Y257" s="68">
        <v>0</v>
      </c>
      <c r="Z257" s="68">
        <v>1</v>
      </c>
      <c r="AA257" s="68" t="s">
        <v>63</v>
      </c>
      <c r="AB257" s="68">
        <v>15</v>
      </c>
      <c r="AC257" s="1">
        <v>0</v>
      </c>
      <c r="AD257" s="1">
        <v>104</v>
      </c>
      <c r="AE257" s="68">
        <v>0</v>
      </c>
      <c r="AF257" s="68">
        <v>67</v>
      </c>
      <c r="AG257" s="1">
        <v>67</v>
      </c>
      <c r="AH257" s="68">
        <v>1770</v>
      </c>
      <c r="AI257" s="176">
        <v>129.4</v>
      </c>
      <c r="AJ257" s="1">
        <v>1941</v>
      </c>
      <c r="AK257" s="70">
        <v>9956</v>
      </c>
      <c r="AL257" s="70"/>
    </row>
    <row r="258" spans="1:38" customFormat="1" ht="19.95" customHeight="1" x14ac:dyDescent="0.25">
      <c r="A258" s="68">
        <v>41448</v>
      </c>
      <c r="B258" s="68" t="s">
        <v>257</v>
      </c>
      <c r="C258" s="68" t="s">
        <v>135</v>
      </c>
      <c r="D258" s="68" t="s">
        <v>134</v>
      </c>
      <c r="E258" s="68" t="s">
        <v>60</v>
      </c>
      <c r="F258" s="68">
        <v>7</v>
      </c>
      <c r="G258" s="1">
        <v>1212</v>
      </c>
      <c r="H258" s="1">
        <v>135</v>
      </c>
      <c r="I258" s="1">
        <v>9</v>
      </c>
      <c r="J258" s="1">
        <v>1356</v>
      </c>
      <c r="K258" s="1">
        <f t="shared" si="6"/>
        <v>1347</v>
      </c>
      <c r="L258" s="176">
        <v>193.71430000000001</v>
      </c>
      <c r="M258" s="176">
        <f t="shared" si="7"/>
        <v>192.4</v>
      </c>
      <c r="N258" s="70">
        <v>6934</v>
      </c>
      <c r="O258" s="70">
        <v>881.4</v>
      </c>
      <c r="P258" s="70">
        <v>0</v>
      </c>
      <c r="Q258" s="70">
        <v>0</v>
      </c>
      <c r="R258" s="70">
        <v>27.12</v>
      </c>
      <c r="S258" s="70">
        <v>908.52</v>
      </c>
      <c r="T258" s="70">
        <v>6025.48</v>
      </c>
      <c r="U258" s="70">
        <v>6025.48</v>
      </c>
      <c r="V258" s="70">
        <v>0</v>
      </c>
      <c r="W258" s="68" t="s">
        <v>64</v>
      </c>
      <c r="X258" s="68">
        <v>1</v>
      </c>
      <c r="Y258" s="68">
        <v>0</v>
      </c>
      <c r="Z258" s="68">
        <v>1</v>
      </c>
      <c r="AA258" s="68" t="s">
        <v>63</v>
      </c>
      <c r="AB258" s="68">
        <v>5</v>
      </c>
      <c r="AC258" s="1">
        <v>0</v>
      </c>
      <c r="AD258" s="1">
        <v>43</v>
      </c>
      <c r="AE258" s="68">
        <v>0</v>
      </c>
      <c r="AF258" s="68">
        <v>2</v>
      </c>
      <c r="AG258" s="1">
        <v>2</v>
      </c>
      <c r="AH258" s="68">
        <v>422</v>
      </c>
      <c r="AI258" s="176">
        <v>93.4</v>
      </c>
      <c r="AJ258" s="1">
        <v>467</v>
      </c>
      <c r="AK258" s="70">
        <v>2385</v>
      </c>
      <c r="AL258" s="70"/>
    </row>
    <row r="259" spans="1:38" customFormat="1" ht="19.95" customHeight="1" x14ac:dyDescent="0.25">
      <c r="A259" s="68">
        <v>41462</v>
      </c>
      <c r="B259" s="68" t="s">
        <v>257</v>
      </c>
      <c r="C259" s="68" t="s">
        <v>135</v>
      </c>
      <c r="D259" s="68" t="s">
        <v>134</v>
      </c>
      <c r="E259" s="68" t="s">
        <v>22</v>
      </c>
      <c r="F259" s="68">
        <v>9</v>
      </c>
      <c r="G259" s="1">
        <v>2328</v>
      </c>
      <c r="H259" s="1">
        <v>424</v>
      </c>
      <c r="I259" s="1">
        <v>14</v>
      </c>
      <c r="J259" s="1">
        <v>2766</v>
      </c>
      <c r="K259" s="1">
        <f t="shared" si="6"/>
        <v>2752</v>
      </c>
      <c r="L259" s="176">
        <v>307.33330000000001</v>
      </c>
      <c r="M259" s="176">
        <f t="shared" si="7"/>
        <v>305.8</v>
      </c>
      <c r="N259" s="70">
        <v>14109</v>
      </c>
      <c r="O259" s="70">
        <v>1797.9</v>
      </c>
      <c r="P259" s="70">
        <v>0</v>
      </c>
      <c r="Q259" s="70">
        <v>0</v>
      </c>
      <c r="R259" s="70">
        <v>0</v>
      </c>
      <c r="S259" s="70">
        <v>1797.9</v>
      </c>
      <c r="T259" s="70">
        <v>12311.1</v>
      </c>
      <c r="U259" s="70">
        <v>12311.1</v>
      </c>
      <c r="V259" s="70">
        <v>0</v>
      </c>
      <c r="W259" s="68" t="s">
        <v>64</v>
      </c>
      <c r="X259" s="68">
        <v>1</v>
      </c>
      <c r="Y259" s="68">
        <v>0</v>
      </c>
      <c r="Z259" s="68">
        <v>1</v>
      </c>
      <c r="AA259" s="68" t="s">
        <v>63</v>
      </c>
      <c r="AB259" s="68">
        <v>8</v>
      </c>
      <c r="AC259" s="1">
        <v>0</v>
      </c>
      <c r="AD259" s="1">
        <v>16</v>
      </c>
      <c r="AE259" s="68">
        <v>0</v>
      </c>
      <c r="AF259" s="68">
        <v>14</v>
      </c>
      <c r="AG259" s="1">
        <v>14</v>
      </c>
      <c r="AH259" s="68">
        <v>1183</v>
      </c>
      <c r="AI259" s="176">
        <v>151.625</v>
      </c>
      <c r="AJ259" s="1">
        <v>1213</v>
      </c>
      <c r="AK259" s="70">
        <v>6184</v>
      </c>
      <c r="AL259" s="70"/>
    </row>
    <row r="260" spans="1:38" customFormat="1" ht="19.95" customHeight="1" x14ac:dyDescent="0.25">
      <c r="A260" s="68">
        <v>41463</v>
      </c>
      <c r="B260" s="68" t="s">
        <v>257</v>
      </c>
      <c r="C260" s="68" t="s">
        <v>135</v>
      </c>
      <c r="D260" s="68" t="s">
        <v>134</v>
      </c>
      <c r="E260" s="68" t="s">
        <v>19</v>
      </c>
      <c r="F260" s="68">
        <v>8</v>
      </c>
      <c r="G260" s="1">
        <v>1428</v>
      </c>
      <c r="H260" s="1">
        <v>387</v>
      </c>
      <c r="I260" s="1">
        <v>8</v>
      </c>
      <c r="J260" s="1">
        <v>1823</v>
      </c>
      <c r="K260" s="1">
        <f t="shared" si="6"/>
        <v>1815</v>
      </c>
      <c r="L260" s="176">
        <v>227.875</v>
      </c>
      <c r="M260" s="176">
        <f t="shared" si="7"/>
        <v>226.9</v>
      </c>
      <c r="N260" s="70">
        <v>9321</v>
      </c>
      <c r="O260" s="70">
        <v>1184.95</v>
      </c>
      <c r="P260" s="70">
        <v>0</v>
      </c>
      <c r="Q260" s="70">
        <v>0</v>
      </c>
      <c r="R260" s="70">
        <v>36.46</v>
      </c>
      <c r="S260" s="70">
        <v>1221.4100000000001</v>
      </c>
      <c r="T260" s="70">
        <v>8099.59</v>
      </c>
      <c r="U260" s="70">
        <v>8099.59</v>
      </c>
      <c r="V260" s="70">
        <v>0</v>
      </c>
      <c r="W260" s="68" t="s">
        <v>64</v>
      </c>
      <c r="X260" s="68">
        <v>1</v>
      </c>
      <c r="Y260" s="68">
        <v>0</v>
      </c>
      <c r="Z260" s="68">
        <v>1</v>
      </c>
      <c r="AA260" s="68" t="s">
        <v>63</v>
      </c>
      <c r="AB260" s="68">
        <v>6</v>
      </c>
      <c r="AC260" s="1">
        <v>0</v>
      </c>
      <c r="AD260" s="1">
        <v>4</v>
      </c>
      <c r="AE260" s="68">
        <v>0</v>
      </c>
      <c r="AF260" s="68">
        <v>7</v>
      </c>
      <c r="AG260" s="1">
        <v>7</v>
      </c>
      <c r="AH260" s="68">
        <v>709</v>
      </c>
      <c r="AI260" s="176">
        <v>120</v>
      </c>
      <c r="AJ260" s="1">
        <v>720</v>
      </c>
      <c r="AK260" s="70">
        <v>3689</v>
      </c>
      <c r="AL260" s="70"/>
    </row>
    <row r="261" spans="1:38" customFormat="1" ht="19.95" customHeight="1" x14ac:dyDescent="0.25">
      <c r="A261" s="68">
        <v>41466</v>
      </c>
      <c r="B261" s="68" t="s">
        <v>257</v>
      </c>
      <c r="C261" s="68" t="s">
        <v>135</v>
      </c>
      <c r="D261" s="68" t="s">
        <v>134</v>
      </c>
      <c r="E261" s="68" t="s">
        <v>20</v>
      </c>
      <c r="F261" s="68">
        <v>2</v>
      </c>
      <c r="G261" s="1">
        <v>852</v>
      </c>
      <c r="H261" s="1">
        <v>107</v>
      </c>
      <c r="I261" s="1">
        <v>11</v>
      </c>
      <c r="J261" s="1">
        <v>970</v>
      </c>
      <c r="K261" s="1">
        <f t="shared" si="6"/>
        <v>959</v>
      </c>
      <c r="L261" s="176">
        <v>485</v>
      </c>
      <c r="M261" s="176">
        <f t="shared" si="7"/>
        <v>479.5</v>
      </c>
      <c r="N261" s="70">
        <v>4947</v>
      </c>
      <c r="O261" s="70">
        <v>630.5</v>
      </c>
      <c r="P261" s="70">
        <v>0</v>
      </c>
      <c r="Q261" s="70">
        <v>0</v>
      </c>
      <c r="R261" s="70">
        <v>0</v>
      </c>
      <c r="S261" s="70">
        <v>630.5</v>
      </c>
      <c r="T261" s="70">
        <v>4316.5</v>
      </c>
      <c r="U261" s="70">
        <v>4316.5</v>
      </c>
      <c r="V261" s="70">
        <v>0</v>
      </c>
      <c r="W261" s="68" t="s">
        <v>64</v>
      </c>
      <c r="X261" s="68">
        <v>1</v>
      </c>
      <c r="Y261" s="68">
        <v>0</v>
      </c>
      <c r="Z261" s="68">
        <v>1</v>
      </c>
      <c r="AA261" s="68" t="s">
        <v>63</v>
      </c>
      <c r="AB261" s="68">
        <v>2</v>
      </c>
      <c r="AC261" s="1">
        <v>0</v>
      </c>
      <c r="AD261" s="1">
        <v>6</v>
      </c>
      <c r="AE261" s="68">
        <v>0</v>
      </c>
      <c r="AF261" s="68">
        <v>8</v>
      </c>
      <c r="AG261" s="1">
        <v>8</v>
      </c>
      <c r="AH261" s="68">
        <v>403</v>
      </c>
      <c r="AI261" s="176">
        <v>208.5</v>
      </c>
      <c r="AJ261" s="1">
        <v>417</v>
      </c>
      <c r="AK261" s="70">
        <v>2131</v>
      </c>
      <c r="AL261" s="70"/>
    </row>
    <row r="262" spans="1:38" customFormat="1" ht="19.95" customHeight="1" x14ac:dyDescent="0.25">
      <c r="A262" s="68">
        <v>41467</v>
      </c>
      <c r="B262" s="68" t="s">
        <v>257</v>
      </c>
      <c r="C262" s="68" t="s">
        <v>135</v>
      </c>
      <c r="D262" s="68" t="s">
        <v>134</v>
      </c>
      <c r="E262" s="68" t="s">
        <v>22</v>
      </c>
      <c r="F262" s="68">
        <v>0</v>
      </c>
      <c r="G262" s="1">
        <v>0</v>
      </c>
      <c r="H262" s="1">
        <v>0</v>
      </c>
      <c r="I262" s="1">
        <v>0</v>
      </c>
      <c r="J262" s="1">
        <v>0</v>
      </c>
      <c r="K262" s="1">
        <f t="shared" si="6"/>
        <v>0</v>
      </c>
      <c r="L262" s="176">
        <v>0</v>
      </c>
      <c r="M262" s="176" t="e">
        <f t="shared" si="7"/>
        <v>#DIV/0!</v>
      </c>
      <c r="N262" s="70">
        <v>0</v>
      </c>
      <c r="O262" s="70">
        <v>0</v>
      </c>
      <c r="P262" s="70">
        <v>0</v>
      </c>
      <c r="Q262" s="70">
        <v>0</v>
      </c>
      <c r="R262" s="70">
        <v>0</v>
      </c>
      <c r="S262" s="70">
        <v>0</v>
      </c>
      <c r="T262" s="70">
        <v>0</v>
      </c>
      <c r="U262" s="70">
        <v>0</v>
      </c>
      <c r="V262" s="70">
        <v>0</v>
      </c>
      <c r="W262" s="68" t="s">
        <v>64</v>
      </c>
      <c r="X262" s="68">
        <v>0</v>
      </c>
      <c r="Y262" s="68">
        <v>1</v>
      </c>
      <c r="Z262" s="68">
        <v>1</v>
      </c>
      <c r="AA262" s="68" t="s">
        <v>63</v>
      </c>
      <c r="AB262" s="68">
        <v>0</v>
      </c>
      <c r="AC262" s="1">
        <v>0</v>
      </c>
      <c r="AD262" s="1">
        <v>0</v>
      </c>
      <c r="AE262" s="68">
        <v>0</v>
      </c>
      <c r="AF262" s="68">
        <v>0</v>
      </c>
      <c r="AG262" s="1">
        <v>0</v>
      </c>
      <c r="AH262" s="68">
        <v>0</v>
      </c>
      <c r="AI262" s="176">
        <v>0</v>
      </c>
      <c r="AJ262" s="1">
        <v>0</v>
      </c>
      <c r="AK262" s="70">
        <v>0</v>
      </c>
      <c r="AL262" s="70"/>
    </row>
    <row r="263" spans="1:38" customFormat="1" ht="19.95" customHeight="1" x14ac:dyDescent="0.25">
      <c r="A263" s="68">
        <v>41468</v>
      </c>
      <c r="B263" s="68" t="s">
        <v>257</v>
      </c>
      <c r="C263" s="68" t="s">
        <v>135</v>
      </c>
      <c r="D263" s="68" t="s">
        <v>134</v>
      </c>
      <c r="E263" s="68" t="s">
        <v>19</v>
      </c>
      <c r="F263" s="68">
        <v>7</v>
      </c>
      <c r="G263" s="1">
        <v>252</v>
      </c>
      <c r="H263" s="1">
        <v>523</v>
      </c>
      <c r="I263" s="1">
        <v>1</v>
      </c>
      <c r="J263" s="1">
        <v>776</v>
      </c>
      <c r="K263" s="1">
        <f t="shared" ref="K263:K326" si="8">SUM(J263-I263)</f>
        <v>775</v>
      </c>
      <c r="L263" s="176">
        <v>110.8571</v>
      </c>
      <c r="M263" s="176">
        <f t="shared" ref="M263:M326" si="9">ROUND(K263/F263,1)</f>
        <v>110.7</v>
      </c>
      <c r="N263" s="70">
        <v>3967</v>
      </c>
      <c r="O263" s="70">
        <v>504.4</v>
      </c>
      <c r="P263" s="70">
        <v>0</v>
      </c>
      <c r="Q263" s="70">
        <v>0</v>
      </c>
      <c r="R263" s="70">
        <v>0</v>
      </c>
      <c r="S263" s="70">
        <v>504.4</v>
      </c>
      <c r="T263" s="70">
        <v>3462.6</v>
      </c>
      <c r="U263" s="70">
        <v>3462.6</v>
      </c>
      <c r="V263" s="70">
        <v>0</v>
      </c>
      <c r="W263" s="68" t="s">
        <v>64</v>
      </c>
      <c r="X263" s="68">
        <v>1</v>
      </c>
      <c r="Y263" s="68">
        <v>0</v>
      </c>
      <c r="Z263" s="68">
        <v>1</v>
      </c>
      <c r="AA263" s="68" t="s">
        <v>63</v>
      </c>
      <c r="AB263" s="68">
        <v>4</v>
      </c>
      <c r="AC263" s="1">
        <v>0</v>
      </c>
      <c r="AD263" s="1">
        <v>24</v>
      </c>
      <c r="AE263" s="68">
        <v>0</v>
      </c>
      <c r="AF263" s="68">
        <v>1</v>
      </c>
      <c r="AG263" s="1">
        <v>1</v>
      </c>
      <c r="AH263" s="68">
        <v>100</v>
      </c>
      <c r="AI263" s="176">
        <v>31.25</v>
      </c>
      <c r="AJ263" s="1">
        <v>125</v>
      </c>
      <c r="AK263" s="70">
        <v>634</v>
      </c>
      <c r="AL263" s="70"/>
    </row>
    <row r="264" spans="1:38" customFormat="1" ht="19.95" customHeight="1" x14ac:dyDescent="0.25">
      <c r="A264" s="68">
        <v>41469</v>
      </c>
      <c r="B264" s="68" t="s">
        <v>257</v>
      </c>
      <c r="C264" s="68" t="s">
        <v>135</v>
      </c>
      <c r="D264" s="68" t="s">
        <v>134</v>
      </c>
      <c r="E264" s="68" t="s">
        <v>20</v>
      </c>
      <c r="F264" s="68">
        <v>0</v>
      </c>
      <c r="G264" s="1">
        <v>0</v>
      </c>
      <c r="H264" s="1">
        <v>0</v>
      </c>
      <c r="I264" s="1">
        <v>0</v>
      </c>
      <c r="J264" s="1">
        <v>0</v>
      </c>
      <c r="K264" s="1">
        <f t="shared" si="8"/>
        <v>0</v>
      </c>
      <c r="L264" s="176">
        <v>0</v>
      </c>
      <c r="M264" s="176" t="e">
        <f t="shared" si="9"/>
        <v>#DIV/0!</v>
      </c>
      <c r="N264" s="70">
        <v>0</v>
      </c>
      <c r="O264" s="70">
        <v>0</v>
      </c>
      <c r="P264" s="70">
        <v>0</v>
      </c>
      <c r="Q264" s="70">
        <v>0</v>
      </c>
      <c r="R264" s="70">
        <v>0</v>
      </c>
      <c r="S264" s="70">
        <v>0</v>
      </c>
      <c r="T264" s="70">
        <v>0</v>
      </c>
      <c r="U264" s="70">
        <v>0</v>
      </c>
      <c r="V264" s="70">
        <v>0</v>
      </c>
      <c r="W264" s="68" t="s">
        <v>64</v>
      </c>
      <c r="X264" s="68">
        <v>0</v>
      </c>
      <c r="Y264" s="68">
        <v>1</v>
      </c>
      <c r="Z264" s="68">
        <v>1</v>
      </c>
      <c r="AA264" s="68" t="s">
        <v>63</v>
      </c>
      <c r="AB264" s="68">
        <v>0</v>
      </c>
      <c r="AC264" s="1">
        <v>0</v>
      </c>
      <c r="AD264" s="1">
        <v>0</v>
      </c>
      <c r="AE264" s="68">
        <v>0</v>
      </c>
      <c r="AF264" s="68">
        <v>0</v>
      </c>
      <c r="AG264" s="1">
        <v>0</v>
      </c>
      <c r="AH264" s="68">
        <v>0</v>
      </c>
      <c r="AI264" s="176">
        <v>0</v>
      </c>
      <c r="AJ264" s="1">
        <v>0</v>
      </c>
      <c r="AK264" s="70">
        <v>0</v>
      </c>
      <c r="AL264" s="70"/>
    </row>
    <row r="265" spans="1:38" customFormat="1" ht="19.95" customHeight="1" x14ac:dyDescent="0.25">
      <c r="A265" s="68">
        <v>41473</v>
      </c>
      <c r="B265" s="68" t="s">
        <v>257</v>
      </c>
      <c r="C265" s="68" t="s">
        <v>135</v>
      </c>
      <c r="D265" s="68" t="s">
        <v>134</v>
      </c>
      <c r="E265" s="68" t="s">
        <v>19</v>
      </c>
      <c r="F265" s="68">
        <v>4</v>
      </c>
      <c r="G265" s="1">
        <v>876</v>
      </c>
      <c r="H265" s="1">
        <v>19</v>
      </c>
      <c r="I265" s="1">
        <v>0</v>
      </c>
      <c r="J265" s="1">
        <v>895</v>
      </c>
      <c r="K265" s="1">
        <f t="shared" si="8"/>
        <v>895</v>
      </c>
      <c r="L265" s="176">
        <v>223.75</v>
      </c>
      <c r="M265" s="176">
        <f t="shared" si="9"/>
        <v>223.8</v>
      </c>
      <c r="N265" s="70">
        <v>4633</v>
      </c>
      <c r="O265" s="70">
        <v>581.75</v>
      </c>
      <c r="P265" s="70">
        <v>0</v>
      </c>
      <c r="Q265" s="70">
        <v>0</v>
      </c>
      <c r="R265" s="70">
        <v>0</v>
      </c>
      <c r="S265" s="70">
        <v>581.75</v>
      </c>
      <c r="T265" s="70">
        <v>4051.25</v>
      </c>
      <c r="U265" s="70">
        <v>4729</v>
      </c>
      <c r="V265" s="70">
        <v>-677.75</v>
      </c>
      <c r="W265" s="68" t="s">
        <v>64</v>
      </c>
      <c r="X265" s="68">
        <v>1</v>
      </c>
      <c r="Y265" s="68">
        <v>0</v>
      </c>
      <c r="Z265" s="68">
        <v>1</v>
      </c>
      <c r="AA265" s="68" t="s">
        <v>63</v>
      </c>
      <c r="AB265" s="68">
        <v>2</v>
      </c>
      <c r="AC265" s="1">
        <v>0</v>
      </c>
      <c r="AD265" s="1">
        <v>19</v>
      </c>
      <c r="AE265" s="68">
        <v>0</v>
      </c>
      <c r="AF265" s="68">
        <v>0</v>
      </c>
      <c r="AG265" s="1">
        <v>0</v>
      </c>
      <c r="AH265" s="68">
        <v>65</v>
      </c>
      <c r="AI265" s="176">
        <v>42</v>
      </c>
      <c r="AJ265" s="1">
        <v>84</v>
      </c>
      <c r="AK265" s="70">
        <v>432</v>
      </c>
      <c r="AL265" s="70"/>
    </row>
    <row r="266" spans="1:38" customFormat="1" ht="19.95" customHeight="1" x14ac:dyDescent="0.25">
      <c r="A266" s="68">
        <v>41508</v>
      </c>
      <c r="B266" s="68" t="s">
        <v>257</v>
      </c>
      <c r="C266" s="68" t="s">
        <v>135</v>
      </c>
      <c r="D266" s="68" t="s">
        <v>134</v>
      </c>
      <c r="E266" s="68" t="s">
        <v>20</v>
      </c>
      <c r="F266" s="68">
        <v>5</v>
      </c>
      <c r="G266" s="1">
        <v>2040</v>
      </c>
      <c r="H266" s="1">
        <v>-138</v>
      </c>
      <c r="I266" s="1">
        <v>0</v>
      </c>
      <c r="J266" s="1">
        <v>1902</v>
      </c>
      <c r="K266" s="1">
        <f t="shared" si="8"/>
        <v>1902</v>
      </c>
      <c r="L266" s="176">
        <v>380.4</v>
      </c>
      <c r="M266" s="176">
        <f t="shared" si="9"/>
        <v>380.4</v>
      </c>
      <c r="N266" s="70">
        <v>9806</v>
      </c>
      <c r="O266" s="70">
        <v>1236.3</v>
      </c>
      <c r="P266" s="70">
        <v>0</v>
      </c>
      <c r="Q266" s="70">
        <v>0</v>
      </c>
      <c r="R266" s="70">
        <v>0</v>
      </c>
      <c r="S266" s="70">
        <v>1236.3</v>
      </c>
      <c r="T266" s="70">
        <v>8569.7000000000007</v>
      </c>
      <c r="U266" s="70">
        <v>8569.7000000000007</v>
      </c>
      <c r="V266" s="70">
        <v>0</v>
      </c>
      <c r="W266" s="68" t="s">
        <v>64</v>
      </c>
      <c r="X266" s="68">
        <v>1</v>
      </c>
      <c r="Y266" s="68">
        <v>0</v>
      </c>
      <c r="Z266" s="68">
        <v>1</v>
      </c>
      <c r="AA266" s="68" t="s">
        <v>63</v>
      </c>
      <c r="AB266" s="68">
        <v>4</v>
      </c>
      <c r="AC266" s="1">
        <v>0</v>
      </c>
      <c r="AD266" s="1">
        <v>8</v>
      </c>
      <c r="AE266" s="68">
        <v>0</v>
      </c>
      <c r="AF266" s="68">
        <v>0</v>
      </c>
      <c r="AG266" s="1">
        <v>0</v>
      </c>
      <c r="AH266" s="68">
        <v>228</v>
      </c>
      <c r="AI266" s="176">
        <v>59</v>
      </c>
      <c r="AJ266" s="1">
        <v>236</v>
      </c>
      <c r="AK266" s="70">
        <v>1208</v>
      </c>
      <c r="AL266" s="70"/>
    </row>
    <row r="267" spans="1:38" customFormat="1" ht="19.95" customHeight="1" x14ac:dyDescent="0.25">
      <c r="A267" s="68">
        <v>44101</v>
      </c>
      <c r="B267" s="68" t="s">
        <v>257</v>
      </c>
      <c r="C267" s="68" t="s">
        <v>135</v>
      </c>
      <c r="D267" s="68" t="s">
        <v>134</v>
      </c>
      <c r="E267" s="68" t="s">
        <v>22</v>
      </c>
      <c r="F267" s="68">
        <v>9</v>
      </c>
      <c r="G267" s="1">
        <v>1020</v>
      </c>
      <c r="H267" s="1">
        <v>1577</v>
      </c>
      <c r="I267" s="1">
        <v>42</v>
      </c>
      <c r="J267" s="1">
        <v>2639</v>
      </c>
      <c r="K267" s="1">
        <f t="shared" si="8"/>
        <v>2597</v>
      </c>
      <c r="L267" s="176">
        <v>293.22219999999999</v>
      </c>
      <c r="M267" s="176">
        <f t="shared" si="9"/>
        <v>288.60000000000002</v>
      </c>
      <c r="N267" s="70">
        <v>13470</v>
      </c>
      <c r="O267" s="70">
        <v>1715.35</v>
      </c>
      <c r="P267" s="70">
        <v>0</v>
      </c>
      <c r="Q267" s="70">
        <v>0</v>
      </c>
      <c r="R267" s="70">
        <v>0</v>
      </c>
      <c r="S267" s="70">
        <v>1715.35</v>
      </c>
      <c r="T267" s="70">
        <v>11754.65</v>
      </c>
      <c r="U267" s="70">
        <v>11754.65</v>
      </c>
      <c r="V267" s="70">
        <v>0</v>
      </c>
      <c r="W267" s="68" t="s">
        <v>64</v>
      </c>
      <c r="X267" s="68">
        <v>1</v>
      </c>
      <c r="Y267" s="68">
        <v>0</v>
      </c>
      <c r="Z267" s="68">
        <v>1</v>
      </c>
      <c r="AA267" s="68" t="s">
        <v>63</v>
      </c>
      <c r="AB267" s="68">
        <v>7</v>
      </c>
      <c r="AC267" s="1">
        <v>0</v>
      </c>
      <c r="AD267" s="1">
        <v>14</v>
      </c>
      <c r="AE267" s="68">
        <v>0</v>
      </c>
      <c r="AF267" s="68">
        <v>42</v>
      </c>
      <c r="AG267" s="1">
        <v>42</v>
      </c>
      <c r="AH267" s="68">
        <v>1104</v>
      </c>
      <c r="AI267" s="176">
        <v>165.71430000000001</v>
      </c>
      <c r="AJ267" s="1">
        <v>1160</v>
      </c>
      <c r="AK267" s="70">
        <v>5932</v>
      </c>
      <c r="AL267" s="70"/>
    </row>
    <row r="268" spans="1:38" customFormat="1" ht="19.95" customHeight="1" x14ac:dyDescent="0.25">
      <c r="A268" s="68">
        <v>50003</v>
      </c>
      <c r="B268" s="68" t="s">
        <v>257</v>
      </c>
      <c r="C268" s="68" t="s">
        <v>135</v>
      </c>
      <c r="D268" s="68" t="s">
        <v>134</v>
      </c>
      <c r="E268" s="68" t="s">
        <v>21</v>
      </c>
      <c r="F268" s="68">
        <v>4</v>
      </c>
      <c r="G268" s="1">
        <v>636</v>
      </c>
      <c r="H268" s="1">
        <v>-63</v>
      </c>
      <c r="I268" s="1">
        <v>52</v>
      </c>
      <c r="J268" s="1">
        <v>625</v>
      </c>
      <c r="K268" s="1">
        <f t="shared" si="8"/>
        <v>573</v>
      </c>
      <c r="L268" s="176">
        <v>156.25</v>
      </c>
      <c r="M268" s="176">
        <f t="shared" si="9"/>
        <v>143.30000000000001</v>
      </c>
      <c r="N268" s="70">
        <v>3183</v>
      </c>
      <c r="O268" s="70">
        <v>406.25</v>
      </c>
      <c r="P268" s="70">
        <v>0</v>
      </c>
      <c r="Q268" s="70">
        <v>0</v>
      </c>
      <c r="R268" s="70">
        <v>12.5</v>
      </c>
      <c r="S268" s="70">
        <v>418.75</v>
      </c>
      <c r="T268" s="70">
        <v>2764.25</v>
      </c>
      <c r="U268" s="70">
        <v>2764.25</v>
      </c>
      <c r="V268" s="70">
        <v>0</v>
      </c>
      <c r="W268" s="68" t="s">
        <v>64</v>
      </c>
      <c r="X268" s="68">
        <v>1</v>
      </c>
      <c r="Y268" s="68">
        <v>0</v>
      </c>
      <c r="Z268" s="68">
        <v>1</v>
      </c>
      <c r="AA268" s="68" t="s">
        <v>63</v>
      </c>
      <c r="AB268" s="68">
        <v>3</v>
      </c>
      <c r="AC268" s="1">
        <v>0</v>
      </c>
      <c r="AD268" s="1">
        <v>36</v>
      </c>
      <c r="AE268" s="68">
        <v>0</v>
      </c>
      <c r="AF268" s="68">
        <v>52</v>
      </c>
      <c r="AG268" s="1">
        <v>52</v>
      </c>
      <c r="AH268" s="68">
        <v>79</v>
      </c>
      <c r="AI268" s="176">
        <v>55.666699999999999</v>
      </c>
      <c r="AJ268" s="1">
        <v>167</v>
      </c>
      <c r="AK268" s="70">
        <v>851</v>
      </c>
      <c r="AL268" s="70"/>
    </row>
    <row r="269" spans="1:38" customFormat="1" ht="19.95" customHeight="1" x14ac:dyDescent="0.25">
      <c r="A269" s="68">
        <v>50194</v>
      </c>
      <c r="B269" s="68" t="s">
        <v>257</v>
      </c>
      <c r="C269" s="68" t="s">
        <v>135</v>
      </c>
      <c r="D269" s="68" t="s">
        <v>134</v>
      </c>
      <c r="E269" s="68" t="s">
        <v>21</v>
      </c>
      <c r="F269" s="68">
        <v>3</v>
      </c>
      <c r="G269" s="1">
        <v>408</v>
      </c>
      <c r="H269" s="1">
        <v>96</v>
      </c>
      <c r="I269" s="1">
        <v>10</v>
      </c>
      <c r="J269" s="1">
        <v>514</v>
      </c>
      <c r="K269" s="1">
        <f t="shared" si="8"/>
        <v>504</v>
      </c>
      <c r="L269" s="176">
        <v>171.33330000000001</v>
      </c>
      <c r="M269" s="176">
        <f t="shared" si="9"/>
        <v>168</v>
      </c>
      <c r="N269" s="70">
        <v>2624</v>
      </c>
      <c r="O269" s="70">
        <v>334.1</v>
      </c>
      <c r="P269" s="70">
        <v>0</v>
      </c>
      <c r="Q269" s="70">
        <v>0</v>
      </c>
      <c r="R269" s="70">
        <v>10.28</v>
      </c>
      <c r="S269" s="70">
        <v>344.38</v>
      </c>
      <c r="T269" s="70">
        <v>2279.62</v>
      </c>
      <c r="U269" s="70">
        <v>2279.62</v>
      </c>
      <c r="V269" s="70">
        <v>0</v>
      </c>
      <c r="W269" s="68" t="s">
        <v>64</v>
      </c>
      <c r="X269" s="68">
        <v>1</v>
      </c>
      <c r="Y269" s="68">
        <v>0</v>
      </c>
      <c r="Z269" s="68">
        <v>1</v>
      </c>
      <c r="AA269" s="68" t="s">
        <v>63</v>
      </c>
      <c r="AB269" s="68">
        <v>2</v>
      </c>
      <c r="AC269" s="1">
        <v>0</v>
      </c>
      <c r="AD269" s="1">
        <v>0</v>
      </c>
      <c r="AE269" s="68">
        <v>0</v>
      </c>
      <c r="AF269" s="68">
        <v>10</v>
      </c>
      <c r="AG269" s="1">
        <v>10</v>
      </c>
      <c r="AH269" s="68">
        <v>170</v>
      </c>
      <c r="AI269" s="176">
        <v>90</v>
      </c>
      <c r="AJ269" s="1">
        <v>180</v>
      </c>
      <c r="AK269" s="70">
        <v>919</v>
      </c>
      <c r="AL269" s="70"/>
    </row>
    <row r="270" spans="1:38" customFormat="1" ht="19.95" customHeight="1" x14ac:dyDescent="0.25">
      <c r="A270" s="68">
        <v>50618</v>
      </c>
      <c r="B270" s="68" t="s">
        <v>257</v>
      </c>
      <c r="C270" s="68" t="s">
        <v>135</v>
      </c>
      <c r="D270" s="68" t="s">
        <v>134</v>
      </c>
      <c r="E270" s="68" t="s">
        <v>24</v>
      </c>
      <c r="F270" s="68">
        <v>2</v>
      </c>
      <c r="G270" s="1">
        <v>312</v>
      </c>
      <c r="H270" s="1">
        <v>201</v>
      </c>
      <c r="I270" s="1">
        <v>2</v>
      </c>
      <c r="J270" s="1">
        <v>515</v>
      </c>
      <c r="K270" s="1">
        <f t="shared" si="8"/>
        <v>513</v>
      </c>
      <c r="L270" s="176">
        <v>257.5</v>
      </c>
      <c r="M270" s="176">
        <f t="shared" si="9"/>
        <v>256.5</v>
      </c>
      <c r="N270" s="70">
        <v>2657</v>
      </c>
      <c r="O270" s="70">
        <v>334.75</v>
      </c>
      <c r="P270" s="70">
        <v>0</v>
      </c>
      <c r="Q270" s="70">
        <v>0</v>
      </c>
      <c r="R270" s="70">
        <v>10.3</v>
      </c>
      <c r="S270" s="70">
        <v>345.05</v>
      </c>
      <c r="T270" s="70">
        <v>2311.9499999999998</v>
      </c>
      <c r="U270" s="70">
        <v>2311.9499999999998</v>
      </c>
      <c r="V270" s="70">
        <v>0</v>
      </c>
      <c r="W270" s="68" t="s">
        <v>64</v>
      </c>
      <c r="X270" s="68">
        <v>1</v>
      </c>
      <c r="Y270" s="68">
        <v>0</v>
      </c>
      <c r="Z270" s="68">
        <v>1</v>
      </c>
      <c r="AA270" s="68" t="s">
        <v>63</v>
      </c>
      <c r="AB270" s="68">
        <v>2</v>
      </c>
      <c r="AC270" s="1">
        <v>0</v>
      </c>
      <c r="AD270" s="1">
        <v>12</v>
      </c>
      <c r="AE270" s="68">
        <v>0</v>
      </c>
      <c r="AF270" s="68">
        <v>2</v>
      </c>
      <c r="AG270" s="1">
        <v>2</v>
      </c>
      <c r="AH270" s="68">
        <v>136</v>
      </c>
      <c r="AI270" s="176">
        <v>75</v>
      </c>
      <c r="AJ270" s="1">
        <v>150</v>
      </c>
      <c r="AK270" s="70">
        <v>769</v>
      </c>
      <c r="AL270" s="70"/>
    </row>
    <row r="271" spans="1:38" customFormat="1" ht="19.95" customHeight="1" x14ac:dyDescent="0.25">
      <c r="A271" s="68">
        <v>90488</v>
      </c>
      <c r="B271" s="68" t="s">
        <v>257</v>
      </c>
      <c r="C271" s="68" t="s">
        <v>135</v>
      </c>
      <c r="D271" s="68" t="s">
        <v>134</v>
      </c>
      <c r="E271" s="68" t="s">
        <v>60</v>
      </c>
      <c r="F271" s="68">
        <v>2</v>
      </c>
      <c r="G271" s="1">
        <v>0</v>
      </c>
      <c r="H271" s="1">
        <v>139</v>
      </c>
      <c r="I271" s="1">
        <v>3</v>
      </c>
      <c r="J271" s="1">
        <v>142</v>
      </c>
      <c r="K271" s="1">
        <f t="shared" si="8"/>
        <v>139</v>
      </c>
      <c r="L271" s="176">
        <v>71</v>
      </c>
      <c r="M271" s="176">
        <f t="shared" si="9"/>
        <v>69.5</v>
      </c>
      <c r="N271" s="70">
        <v>730</v>
      </c>
      <c r="O271" s="70">
        <v>92.3</v>
      </c>
      <c r="P271" s="70">
        <v>0</v>
      </c>
      <c r="Q271" s="70">
        <v>0</v>
      </c>
      <c r="R271" s="70">
        <v>-92.3</v>
      </c>
      <c r="S271" s="70">
        <v>0</v>
      </c>
      <c r="T271" s="70">
        <v>730</v>
      </c>
      <c r="U271" s="70">
        <v>0</v>
      </c>
      <c r="V271" s="70">
        <v>730</v>
      </c>
      <c r="W271" s="68" t="s">
        <v>63</v>
      </c>
      <c r="X271" s="68">
        <v>1</v>
      </c>
      <c r="Y271" s="68">
        <v>0</v>
      </c>
      <c r="Z271" s="68">
        <v>1</v>
      </c>
      <c r="AA271" s="68" t="s">
        <v>63</v>
      </c>
      <c r="AB271" s="68">
        <v>0</v>
      </c>
      <c r="AC271" s="1">
        <v>0</v>
      </c>
      <c r="AD271" s="1">
        <v>0</v>
      </c>
      <c r="AE271" s="68">
        <v>0</v>
      </c>
      <c r="AF271" s="68">
        <v>0</v>
      </c>
      <c r="AG271" s="1">
        <v>0</v>
      </c>
      <c r="AH271" s="68">
        <v>0</v>
      </c>
      <c r="AI271" s="176">
        <v>0</v>
      </c>
      <c r="AJ271" s="1">
        <v>0</v>
      </c>
      <c r="AK271" s="70">
        <v>0</v>
      </c>
      <c r="AL271" s="70"/>
    </row>
    <row r="272" spans="1:38" customFormat="1" ht="19.95" customHeight="1" x14ac:dyDescent="0.25">
      <c r="A272" s="68">
        <v>90999</v>
      </c>
      <c r="B272" s="68" t="s">
        <v>258</v>
      </c>
      <c r="C272" s="68" t="s">
        <v>258</v>
      </c>
      <c r="D272" s="68" t="s">
        <v>259</v>
      </c>
      <c r="E272" s="68" t="s">
        <v>60</v>
      </c>
      <c r="F272" s="68">
        <v>0</v>
      </c>
      <c r="G272" s="1">
        <v>0</v>
      </c>
      <c r="H272" s="1">
        <v>0</v>
      </c>
      <c r="I272" s="1">
        <v>0</v>
      </c>
      <c r="J272" s="1">
        <v>0</v>
      </c>
      <c r="K272" s="1">
        <f t="shared" si="8"/>
        <v>0</v>
      </c>
      <c r="L272" s="176">
        <v>0</v>
      </c>
      <c r="M272" s="176" t="e">
        <f t="shared" si="9"/>
        <v>#DIV/0!</v>
      </c>
      <c r="N272" s="70">
        <v>0</v>
      </c>
      <c r="O272" s="70">
        <v>0</v>
      </c>
      <c r="P272" s="70">
        <v>0</v>
      </c>
      <c r="Q272" s="70">
        <v>0</v>
      </c>
      <c r="R272" s="70">
        <v>0</v>
      </c>
      <c r="S272" s="70">
        <v>0</v>
      </c>
      <c r="T272" s="70">
        <v>0</v>
      </c>
      <c r="U272" s="70">
        <v>0</v>
      </c>
      <c r="V272" s="70">
        <v>0</v>
      </c>
      <c r="W272" s="68" t="s">
        <v>64</v>
      </c>
      <c r="X272" s="68">
        <v>0</v>
      </c>
      <c r="Y272" s="68">
        <v>1</v>
      </c>
      <c r="Z272" s="68">
        <v>1</v>
      </c>
      <c r="AA272" s="68" t="s">
        <v>63</v>
      </c>
      <c r="AB272" s="68">
        <v>0</v>
      </c>
      <c r="AC272" s="1">
        <v>0</v>
      </c>
      <c r="AD272" s="1">
        <v>0</v>
      </c>
      <c r="AE272" s="68">
        <v>0</v>
      </c>
      <c r="AF272" s="68">
        <v>0</v>
      </c>
      <c r="AG272" s="1">
        <v>0</v>
      </c>
      <c r="AH272" s="68">
        <v>0</v>
      </c>
      <c r="AI272" s="176">
        <v>0</v>
      </c>
      <c r="AJ272" s="1">
        <v>0</v>
      </c>
      <c r="AK272" s="70">
        <v>0</v>
      </c>
      <c r="AL272" s="70"/>
    </row>
    <row r="273" spans="1:38" customFormat="1" ht="19.95" customHeight="1" x14ac:dyDescent="0.25">
      <c r="A273" s="68">
        <v>99999</v>
      </c>
      <c r="B273" s="68" t="s">
        <v>258</v>
      </c>
      <c r="C273" s="68" t="s">
        <v>258</v>
      </c>
      <c r="D273" s="68" t="s">
        <v>259</v>
      </c>
      <c r="E273" s="68" t="s">
        <v>60</v>
      </c>
      <c r="F273" s="68">
        <v>0</v>
      </c>
      <c r="G273" s="1">
        <v>0</v>
      </c>
      <c r="H273" s="1">
        <v>0</v>
      </c>
      <c r="I273" s="1">
        <v>0</v>
      </c>
      <c r="J273" s="1">
        <v>0</v>
      </c>
      <c r="K273" s="1">
        <f t="shared" si="8"/>
        <v>0</v>
      </c>
      <c r="L273" s="176">
        <v>0</v>
      </c>
      <c r="M273" s="176" t="e">
        <f t="shared" si="9"/>
        <v>#DIV/0!</v>
      </c>
      <c r="N273" s="70">
        <v>0</v>
      </c>
      <c r="O273" s="70">
        <v>0</v>
      </c>
      <c r="P273" s="70">
        <v>0</v>
      </c>
      <c r="Q273" s="70">
        <v>0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68" t="s">
        <v>64</v>
      </c>
      <c r="X273" s="68">
        <v>0</v>
      </c>
      <c r="Y273" s="68">
        <v>1</v>
      </c>
      <c r="Z273" s="68">
        <v>1</v>
      </c>
      <c r="AA273" s="68" t="s">
        <v>63</v>
      </c>
      <c r="AB273" s="68">
        <v>0</v>
      </c>
      <c r="AC273" s="1">
        <v>0</v>
      </c>
      <c r="AD273" s="1">
        <v>0</v>
      </c>
      <c r="AE273" s="68">
        <v>0</v>
      </c>
      <c r="AF273" s="68">
        <v>0</v>
      </c>
      <c r="AG273" s="1">
        <v>0</v>
      </c>
      <c r="AH273" s="68">
        <v>0</v>
      </c>
      <c r="AI273" s="176">
        <v>0</v>
      </c>
      <c r="AJ273" s="1">
        <v>0</v>
      </c>
      <c r="AK273" s="70">
        <v>0</v>
      </c>
      <c r="AL273" s="70"/>
    </row>
    <row r="274" spans="1:38" customFormat="1" ht="19.95" customHeight="1" x14ac:dyDescent="0.25">
      <c r="A274" s="68">
        <v>40221</v>
      </c>
      <c r="B274" s="68" t="s">
        <v>254</v>
      </c>
      <c r="C274" s="68" t="s">
        <v>133</v>
      </c>
      <c r="D274" s="68" t="s">
        <v>132</v>
      </c>
      <c r="E274" s="68" t="s">
        <v>18</v>
      </c>
      <c r="F274" s="68">
        <v>6</v>
      </c>
      <c r="G274" s="1">
        <v>948</v>
      </c>
      <c r="H274" s="1">
        <v>585</v>
      </c>
      <c r="I274" s="1">
        <v>17</v>
      </c>
      <c r="J274" s="1">
        <v>1550</v>
      </c>
      <c r="K274" s="1">
        <f t="shared" si="8"/>
        <v>1533</v>
      </c>
      <c r="L274" s="176">
        <v>258.33330000000001</v>
      </c>
      <c r="M274" s="176">
        <f t="shared" si="9"/>
        <v>255.5</v>
      </c>
      <c r="N274" s="70">
        <v>7932</v>
      </c>
      <c r="O274" s="70">
        <v>1007.5</v>
      </c>
      <c r="P274" s="70">
        <v>0</v>
      </c>
      <c r="Q274" s="70">
        <v>0</v>
      </c>
      <c r="R274" s="70">
        <v>31</v>
      </c>
      <c r="S274" s="70">
        <v>1038.5</v>
      </c>
      <c r="T274" s="70">
        <v>6893.5</v>
      </c>
      <c r="U274" s="70">
        <v>6893.5</v>
      </c>
      <c r="V274" s="70">
        <v>0</v>
      </c>
      <c r="W274" s="68" t="s">
        <v>64</v>
      </c>
      <c r="X274" s="68">
        <v>1</v>
      </c>
      <c r="Y274" s="68">
        <v>0</v>
      </c>
      <c r="Z274" s="68">
        <v>1</v>
      </c>
      <c r="AA274" s="68" t="s">
        <v>63</v>
      </c>
      <c r="AB274" s="68">
        <v>4</v>
      </c>
      <c r="AC274" s="1">
        <v>0</v>
      </c>
      <c r="AD274" s="1">
        <v>39</v>
      </c>
      <c r="AE274" s="68">
        <v>0</v>
      </c>
      <c r="AF274" s="68">
        <v>14</v>
      </c>
      <c r="AG274" s="1">
        <v>14</v>
      </c>
      <c r="AH274" s="68">
        <v>201</v>
      </c>
      <c r="AI274" s="176">
        <v>63.5</v>
      </c>
      <c r="AJ274" s="1">
        <v>254</v>
      </c>
      <c r="AK274" s="70">
        <v>1286</v>
      </c>
      <c r="AL274" s="70"/>
    </row>
    <row r="275" spans="1:38" customFormat="1" ht="19.95" customHeight="1" x14ac:dyDescent="0.25">
      <c r="A275" s="68">
        <v>40245</v>
      </c>
      <c r="B275" s="68" t="s">
        <v>254</v>
      </c>
      <c r="C275" s="68" t="s">
        <v>133</v>
      </c>
      <c r="D275" s="68" t="s">
        <v>132</v>
      </c>
      <c r="E275" s="68" t="s">
        <v>60</v>
      </c>
      <c r="F275" s="68">
        <v>5</v>
      </c>
      <c r="G275" s="1">
        <v>1008</v>
      </c>
      <c r="H275" s="1">
        <v>0</v>
      </c>
      <c r="I275" s="1">
        <v>0</v>
      </c>
      <c r="J275" s="1">
        <v>1008</v>
      </c>
      <c r="K275" s="1">
        <f t="shared" si="8"/>
        <v>1008</v>
      </c>
      <c r="L275" s="176">
        <v>201.6</v>
      </c>
      <c r="M275" s="176">
        <f t="shared" si="9"/>
        <v>201.6</v>
      </c>
      <c r="N275" s="70">
        <v>5160</v>
      </c>
      <c r="O275" s="70">
        <v>655.20000000000005</v>
      </c>
      <c r="P275" s="70">
        <v>0</v>
      </c>
      <c r="Q275" s="70">
        <v>0</v>
      </c>
      <c r="R275" s="70">
        <v>0</v>
      </c>
      <c r="S275" s="70">
        <v>655.20000000000005</v>
      </c>
      <c r="T275" s="70">
        <v>4504.8</v>
      </c>
      <c r="U275" s="70">
        <v>4504.8</v>
      </c>
      <c r="V275" s="70">
        <v>0</v>
      </c>
      <c r="W275" s="68" t="s">
        <v>64</v>
      </c>
      <c r="X275" s="68">
        <v>1</v>
      </c>
      <c r="Y275" s="68">
        <v>0</v>
      </c>
      <c r="Z275" s="68">
        <v>1</v>
      </c>
      <c r="AA275" s="68" t="s">
        <v>63</v>
      </c>
      <c r="AB275" s="68">
        <v>1</v>
      </c>
      <c r="AC275" s="1">
        <v>0</v>
      </c>
      <c r="AD275" s="1">
        <v>0</v>
      </c>
      <c r="AE275" s="68">
        <v>0</v>
      </c>
      <c r="AF275" s="68">
        <v>0</v>
      </c>
      <c r="AG275" s="1">
        <v>0</v>
      </c>
      <c r="AH275" s="68">
        <v>36</v>
      </c>
      <c r="AI275" s="176">
        <v>36</v>
      </c>
      <c r="AJ275" s="1">
        <v>36</v>
      </c>
      <c r="AK275" s="70">
        <v>182</v>
      </c>
      <c r="AL275" s="70"/>
    </row>
    <row r="276" spans="1:38" customFormat="1" ht="19.95" customHeight="1" x14ac:dyDescent="0.25">
      <c r="A276" s="68">
        <v>40605</v>
      </c>
      <c r="B276" s="68" t="s">
        <v>254</v>
      </c>
      <c r="C276" s="68" t="s">
        <v>133</v>
      </c>
      <c r="D276" s="68" t="s">
        <v>132</v>
      </c>
      <c r="E276" s="68" t="s">
        <v>60</v>
      </c>
      <c r="F276" s="68">
        <v>0</v>
      </c>
      <c r="G276" s="1">
        <v>0</v>
      </c>
      <c r="H276" s="1">
        <v>0</v>
      </c>
      <c r="I276" s="1">
        <v>0</v>
      </c>
      <c r="J276" s="1">
        <v>0</v>
      </c>
      <c r="K276" s="1">
        <f t="shared" si="8"/>
        <v>0</v>
      </c>
      <c r="L276" s="176">
        <v>0</v>
      </c>
      <c r="M276" s="176" t="e">
        <f t="shared" si="9"/>
        <v>#DIV/0!</v>
      </c>
      <c r="N276" s="70">
        <v>0</v>
      </c>
      <c r="O276" s="70">
        <v>0</v>
      </c>
      <c r="P276" s="70">
        <v>0</v>
      </c>
      <c r="Q276" s="70">
        <v>0</v>
      </c>
      <c r="R276" s="70">
        <v>0</v>
      </c>
      <c r="S276" s="70">
        <v>0</v>
      </c>
      <c r="T276" s="70">
        <v>0</v>
      </c>
      <c r="U276" s="70">
        <v>0</v>
      </c>
      <c r="V276" s="70">
        <v>0</v>
      </c>
      <c r="W276" s="68" t="s">
        <v>64</v>
      </c>
      <c r="X276" s="68">
        <v>0</v>
      </c>
      <c r="Y276" s="68">
        <v>1</v>
      </c>
      <c r="Z276" s="68">
        <v>1</v>
      </c>
      <c r="AA276" s="68" t="s">
        <v>63</v>
      </c>
      <c r="AB276" s="68">
        <v>0</v>
      </c>
      <c r="AC276" s="1">
        <v>0</v>
      </c>
      <c r="AD276" s="1">
        <v>0</v>
      </c>
      <c r="AE276" s="68">
        <v>0</v>
      </c>
      <c r="AF276" s="68">
        <v>0</v>
      </c>
      <c r="AG276" s="1">
        <v>0</v>
      </c>
      <c r="AH276" s="68">
        <v>0</v>
      </c>
      <c r="AI276" s="176">
        <v>0</v>
      </c>
      <c r="AJ276" s="1">
        <v>0</v>
      </c>
      <c r="AK276" s="70">
        <v>0</v>
      </c>
      <c r="AL276" s="70"/>
    </row>
    <row r="277" spans="1:38" customFormat="1" ht="19.95" customHeight="1" x14ac:dyDescent="0.25">
      <c r="A277" s="68">
        <v>42002</v>
      </c>
      <c r="B277" s="68" t="s">
        <v>254</v>
      </c>
      <c r="C277" s="68" t="s">
        <v>133</v>
      </c>
      <c r="D277" s="68" t="s">
        <v>132</v>
      </c>
      <c r="E277" s="68" t="s">
        <v>20</v>
      </c>
      <c r="F277" s="68">
        <v>10</v>
      </c>
      <c r="G277" s="1">
        <v>2628</v>
      </c>
      <c r="H277" s="1">
        <v>343</v>
      </c>
      <c r="I277" s="1">
        <v>7</v>
      </c>
      <c r="J277" s="1">
        <v>2978</v>
      </c>
      <c r="K277" s="1">
        <f t="shared" si="8"/>
        <v>2971</v>
      </c>
      <c r="L277" s="176">
        <v>297.8</v>
      </c>
      <c r="M277" s="176">
        <f t="shared" si="9"/>
        <v>297.10000000000002</v>
      </c>
      <c r="N277" s="70">
        <v>15310</v>
      </c>
      <c r="O277" s="70">
        <v>1935.7</v>
      </c>
      <c r="P277" s="70">
        <v>0</v>
      </c>
      <c r="Q277" s="70">
        <v>0</v>
      </c>
      <c r="R277" s="70">
        <v>59.56</v>
      </c>
      <c r="S277" s="70">
        <v>1995.26</v>
      </c>
      <c r="T277" s="70">
        <v>13314.74</v>
      </c>
      <c r="U277" s="70">
        <v>13314.74</v>
      </c>
      <c r="V277" s="70">
        <v>0</v>
      </c>
      <c r="W277" s="68" t="s">
        <v>64</v>
      </c>
      <c r="X277" s="68">
        <v>1</v>
      </c>
      <c r="Y277" s="68">
        <v>0</v>
      </c>
      <c r="Z277" s="68">
        <v>1</v>
      </c>
      <c r="AA277" s="68" t="s">
        <v>63</v>
      </c>
      <c r="AB277" s="68">
        <v>7</v>
      </c>
      <c r="AC277" s="1">
        <v>0</v>
      </c>
      <c r="AD277" s="1">
        <v>71</v>
      </c>
      <c r="AE277" s="68">
        <v>0</v>
      </c>
      <c r="AF277" s="68">
        <v>7</v>
      </c>
      <c r="AG277" s="1">
        <v>7</v>
      </c>
      <c r="AH277" s="68">
        <v>365</v>
      </c>
      <c r="AI277" s="176">
        <v>63.285699999999999</v>
      </c>
      <c r="AJ277" s="1">
        <v>443</v>
      </c>
      <c r="AK277" s="70">
        <v>2270</v>
      </c>
      <c r="AL277" s="70"/>
    </row>
    <row r="278" spans="1:38" customFormat="1" ht="19.95" customHeight="1" x14ac:dyDescent="0.25">
      <c r="A278" s="68">
        <v>42125</v>
      </c>
      <c r="B278" s="68" t="s">
        <v>254</v>
      </c>
      <c r="C278" s="68" t="s">
        <v>133</v>
      </c>
      <c r="D278" s="68" t="s">
        <v>132</v>
      </c>
      <c r="E278" s="68" t="s">
        <v>18</v>
      </c>
      <c r="F278" s="68">
        <v>5</v>
      </c>
      <c r="G278" s="1">
        <v>912</v>
      </c>
      <c r="H278" s="1">
        <v>-207</v>
      </c>
      <c r="I278" s="1">
        <v>0</v>
      </c>
      <c r="J278" s="1">
        <v>705</v>
      </c>
      <c r="K278" s="1">
        <f t="shared" si="8"/>
        <v>705</v>
      </c>
      <c r="L278" s="176">
        <v>141</v>
      </c>
      <c r="M278" s="176">
        <f t="shared" si="9"/>
        <v>141</v>
      </c>
      <c r="N278" s="70">
        <v>3594</v>
      </c>
      <c r="O278" s="70">
        <v>458.25</v>
      </c>
      <c r="P278" s="70">
        <v>0</v>
      </c>
      <c r="Q278" s="70">
        <v>0</v>
      </c>
      <c r="R278" s="70">
        <v>14.1</v>
      </c>
      <c r="S278" s="70">
        <v>472.35</v>
      </c>
      <c r="T278" s="70">
        <v>3121.65</v>
      </c>
      <c r="U278" s="70">
        <v>3121.65</v>
      </c>
      <c r="V278" s="70">
        <v>0</v>
      </c>
      <c r="W278" s="68" t="s">
        <v>64</v>
      </c>
      <c r="X278" s="68">
        <v>1</v>
      </c>
      <c r="Y278" s="68">
        <v>0</v>
      </c>
      <c r="Z278" s="68">
        <v>1</v>
      </c>
      <c r="AA278" s="68" t="s">
        <v>63</v>
      </c>
      <c r="AB278" s="68">
        <v>3</v>
      </c>
      <c r="AC278" s="1">
        <v>0</v>
      </c>
      <c r="AD278" s="1">
        <v>17</v>
      </c>
      <c r="AE278" s="68">
        <v>0</v>
      </c>
      <c r="AF278" s="68">
        <v>0</v>
      </c>
      <c r="AG278" s="1">
        <v>0</v>
      </c>
      <c r="AH278" s="68">
        <v>34</v>
      </c>
      <c r="AI278" s="176">
        <v>17</v>
      </c>
      <c r="AJ278" s="1">
        <v>51</v>
      </c>
      <c r="AK278" s="70">
        <v>258</v>
      </c>
      <c r="AL278" s="70"/>
    </row>
    <row r="279" spans="1:38" customFormat="1" ht="19.95" customHeight="1" x14ac:dyDescent="0.25">
      <c r="A279" s="68">
        <v>42203</v>
      </c>
      <c r="B279" s="68" t="s">
        <v>254</v>
      </c>
      <c r="C279" s="68" t="s">
        <v>133</v>
      </c>
      <c r="D279" s="68" t="s">
        <v>132</v>
      </c>
      <c r="E279" s="68" t="s">
        <v>20</v>
      </c>
      <c r="F279" s="68">
        <v>6</v>
      </c>
      <c r="G279" s="1">
        <v>1548</v>
      </c>
      <c r="H279" s="1">
        <v>281</v>
      </c>
      <c r="I279" s="1">
        <v>10</v>
      </c>
      <c r="J279" s="1">
        <v>1839</v>
      </c>
      <c r="K279" s="1">
        <f t="shared" si="8"/>
        <v>1829</v>
      </c>
      <c r="L279" s="176">
        <v>306.5</v>
      </c>
      <c r="M279" s="176">
        <f t="shared" si="9"/>
        <v>304.8</v>
      </c>
      <c r="N279" s="70">
        <v>9437</v>
      </c>
      <c r="O279" s="70">
        <v>1195.3499999999999</v>
      </c>
      <c r="P279" s="70">
        <v>0</v>
      </c>
      <c r="Q279" s="70">
        <v>0</v>
      </c>
      <c r="R279" s="70">
        <v>0</v>
      </c>
      <c r="S279" s="70">
        <v>1195.3499999999999</v>
      </c>
      <c r="T279" s="70">
        <v>8241.65</v>
      </c>
      <c r="U279" s="70">
        <v>8241.65</v>
      </c>
      <c r="V279" s="70">
        <v>0</v>
      </c>
      <c r="W279" s="68" t="s">
        <v>64</v>
      </c>
      <c r="X279" s="68">
        <v>1</v>
      </c>
      <c r="Y279" s="68">
        <v>0</v>
      </c>
      <c r="Z279" s="68">
        <v>1</v>
      </c>
      <c r="AA279" s="68" t="s">
        <v>63</v>
      </c>
      <c r="AB279" s="68">
        <v>4</v>
      </c>
      <c r="AC279" s="1">
        <v>0</v>
      </c>
      <c r="AD279" s="1">
        <v>6</v>
      </c>
      <c r="AE279" s="68">
        <v>0</v>
      </c>
      <c r="AF279" s="68">
        <v>10</v>
      </c>
      <c r="AG279" s="1">
        <v>10</v>
      </c>
      <c r="AH279" s="68">
        <v>172</v>
      </c>
      <c r="AI279" s="176">
        <v>47</v>
      </c>
      <c r="AJ279" s="1">
        <v>188</v>
      </c>
      <c r="AK279" s="70">
        <v>963</v>
      </c>
      <c r="AL279" s="70"/>
    </row>
    <row r="280" spans="1:38" customFormat="1" ht="19.95" customHeight="1" x14ac:dyDescent="0.25">
      <c r="A280" s="68">
        <v>46234</v>
      </c>
      <c r="B280" s="68" t="s">
        <v>254</v>
      </c>
      <c r="C280" s="68" t="s">
        <v>133</v>
      </c>
      <c r="D280" s="68" t="s">
        <v>132</v>
      </c>
      <c r="E280" s="68" t="s">
        <v>21</v>
      </c>
      <c r="F280" s="68">
        <v>3</v>
      </c>
      <c r="G280" s="1">
        <v>504</v>
      </c>
      <c r="H280" s="1">
        <v>198</v>
      </c>
      <c r="I280" s="1">
        <v>0</v>
      </c>
      <c r="J280" s="1">
        <v>702</v>
      </c>
      <c r="K280" s="1">
        <f t="shared" si="8"/>
        <v>702</v>
      </c>
      <c r="L280" s="176">
        <v>234</v>
      </c>
      <c r="M280" s="176">
        <f t="shared" si="9"/>
        <v>234</v>
      </c>
      <c r="N280" s="70">
        <v>3580</v>
      </c>
      <c r="O280" s="70">
        <v>456.3</v>
      </c>
      <c r="P280" s="70">
        <v>0</v>
      </c>
      <c r="Q280" s="70">
        <v>0</v>
      </c>
      <c r="R280" s="70">
        <v>14.04</v>
      </c>
      <c r="S280" s="70">
        <v>470.34</v>
      </c>
      <c r="T280" s="70">
        <v>3109.66</v>
      </c>
      <c r="U280" s="70">
        <v>3109.66</v>
      </c>
      <c r="V280" s="70">
        <v>0</v>
      </c>
      <c r="W280" s="68" t="s">
        <v>64</v>
      </c>
      <c r="X280" s="68">
        <v>1</v>
      </c>
      <c r="Y280" s="68">
        <v>0</v>
      </c>
      <c r="Z280" s="68">
        <v>1</v>
      </c>
      <c r="AA280" s="68" t="s">
        <v>63</v>
      </c>
      <c r="AB280" s="68">
        <v>3</v>
      </c>
      <c r="AC280" s="1">
        <v>0</v>
      </c>
      <c r="AD280" s="1">
        <v>0</v>
      </c>
      <c r="AE280" s="68">
        <v>0</v>
      </c>
      <c r="AF280" s="68">
        <v>0</v>
      </c>
      <c r="AG280" s="1">
        <v>0</v>
      </c>
      <c r="AH280" s="68">
        <v>49</v>
      </c>
      <c r="AI280" s="176">
        <v>16.333300000000001</v>
      </c>
      <c r="AJ280" s="1">
        <v>49</v>
      </c>
      <c r="AK280" s="70">
        <v>249</v>
      </c>
      <c r="AL280" s="70"/>
    </row>
    <row r="281" spans="1:38" customFormat="1" ht="19.95" customHeight="1" x14ac:dyDescent="0.25">
      <c r="A281" s="68">
        <v>46282</v>
      </c>
      <c r="B281" s="68" t="s">
        <v>254</v>
      </c>
      <c r="C281" s="68" t="s">
        <v>133</v>
      </c>
      <c r="D281" s="68" t="s">
        <v>132</v>
      </c>
      <c r="E281" s="68" t="s">
        <v>60</v>
      </c>
      <c r="F281" s="68">
        <v>3</v>
      </c>
      <c r="G281" s="1">
        <v>660</v>
      </c>
      <c r="H281" s="1">
        <v>111</v>
      </c>
      <c r="I281" s="1">
        <v>4</v>
      </c>
      <c r="J281" s="1">
        <v>775</v>
      </c>
      <c r="K281" s="1">
        <f t="shared" si="8"/>
        <v>771</v>
      </c>
      <c r="L281" s="176">
        <v>258.33330000000001</v>
      </c>
      <c r="M281" s="176">
        <f t="shared" si="9"/>
        <v>257</v>
      </c>
      <c r="N281" s="70">
        <v>3943</v>
      </c>
      <c r="O281" s="70">
        <v>503.75</v>
      </c>
      <c r="P281" s="70">
        <v>0</v>
      </c>
      <c r="Q281" s="70">
        <v>0</v>
      </c>
      <c r="R281" s="70">
        <v>15.5</v>
      </c>
      <c r="S281" s="70">
        <v>519.25</v>
      </c>
      <c r="T281" s="70">
        <v>3423.75</v>
      </c>
      <c r="U281" s="70">
        <v>3423.75</v>
      </c>
      <c r="V281" s="70">
        <v>0</v>
      </c>
      <c r="W281" s="68" t="s">
        <v>64</v>
      </c>
      <c r="X281" s="68">
        <v>1</v>
      </c>
      <c r="Y281" s="68">
        <v>0</v>
      </c>
      <c r="Z281" s="68">
        <v>1</v>
      </c>
      <c r="AA281" s="68" t="s">
        <v>63</v>
      </c>
      <c r="AB281" s="68">
        <v>2</v>
      </c>
      <c r="AC281" s="1">
        <v>0</v>
      </c>
      <c r="AD281" s="1">
        <v>0</v>
      </c>
      <c r="AE281" s="68">
        <v>0</v>
      </c>
      <c r="AF281" s="68">
        <v>4</v>
      </c>
      <c r="AG281" s="1">
        <v>4</v>
      </c>
      <c r="AH281" s="68">
        <v>242</v>
      </c>
      <c r="AI281" s="176">
        <v>123</v>
      </c>
      <c r="AJ281" s="1">
        <v>246</v>
      </c>
      <c r="AK281" s="70">
        <v>1259</v>
      </c>
      <c r="AL281" s="70"/>
    </row>
    <row r="282" spans="1:38" customFormat="1" ht="19.95" customHeight="1" x14ac:dyDescent="0.25">
      <c r="A282" s="68">
        <v>50708</v>
      </c>
      <c r="B282" s="68" t="s">
        <v>254</v>
      </c>
      <c r="C282" s="68" t="s">
        <v>133</v>
      </c>
      <c r="D282" s="68" t="s">
        <v>132</v>
      </c>
      <c r="E282" s="68" t="s">
        <v>60</v>
      </c>
      <c r="F282" s="68">
        <v>5</v>
      </c>
      <c r="G282" s="1">
        <v>2712</v>
      </c>
      <c r="H282" s="1">
        <v>1560</v>
      </c>
      <c r="I282" s="1">
        <v>69</v>
      </c>
      <c r="J282" s="1">
        <v>4341</v>
      </c>
      <c r="K282" s="1">
        <f t="shared" si="8"/>
        <v>4272</v>
      </c>
      <c r="L282" s="176">
        <v>868.2</v>
      </c>
      <c r="M282" s="176">
        <f t="shared" si="9"/>
        <v>854.4</v>
      </c>
      <c r="N282" s="70">
        <v>22230</v>
      </c>
      <c r="O282" s="70">
        <v>2821.65</v>
      </c>
      <c r="P282" s="70">
        <v>0</v>
      </c>
      <c r="Q282" s="70">
        <v>0</v>
      </c>
      <c r="R282" s="70">
        <v>0</v>
      </c>
      <c r="S282" s="70">
        <v>2821.65</v>
      </c>
      <c r="T282" s="70">
        <v>19408.349999999999</v>
      </c>
      <c r="U282" s="70">
        <v>19408.349999999999</v>
      </c>
      <c r="V282" s="70">
        <v>0</v>
      </c>
      <c r="W282" s="68" t="s">
        <v>64</v>
      </c>
      <c r="X282" s="68">
        <v>1</v>
      </c>
      <c r="Y282" s="68">
        <v>0</v>
      </c>
      <c r="Z282" s="68">
        <v>1</v>
      </c>
      <c r="AA282" s="68" t="s">
        <v>63</v>
      </c>
      <c r="AB282" s="68">
        <v>2</v>
      </c>
      <c r="AC282" s="1">
        <v>0</v>
      </c>
      <c r="AD282" s="1">
        <v>83</v>
      </c>
      <c r="AE282" s="68">
        <v>0</v>
      </c>
      <c r="AF282" s="68">
        <v>9</v>
      </c>
      <c r="AG282" s="1">
        <v>9</v>
      </c>
      <c r="AH282" s="68">
        <v>679</v>
      </c>
      <c r="AI282" s="176">
        <v>385.5</v>
      </c>
      <c r="AJ282" s="1">
        <v>771</v>
      </c>
      <c r="AK282" s="70">
        <v>3960</v>
      </c>
      <c r="AL282" s="70"/>
    </row>
    <row r="283" spans="1:38" customFormat="1" ht="19.95" customHeight="1" x14ac:dyDescent="0.25">
      <c r="A283" s="68">
        <v>51007</v>
      </c>
      <c r="B283" s="68" t="s">
        <v>254</v>
      </c>
      <c r="C283" s="68" t="s">
        <v>133</v>
      </c>
      <c r="D283" s="68" t="s">
        <v>132</v>
      </c>
      <c r="E283" s="68" t="s">
        <v>60</v>
      </c>
      <c r="F283" s="68">
        <v>12</v>
      </c>
      <c r="G283" s="1">
        <v>1212</v>
      </c>
      <c r="H283" s="1">
        <v>557</v>
      </c>
      <c r="I283" s="1">
        <v>0</v>
      </c>
      <c r="J283" s="1">
        <v>1769</v>
      </c>
      <c r="K283" s="1">
        <f t="shared" si="8"/>
        <v>1769</v>
      </c>
      <c r="L283" s="176">
        <v>147.41669999999999</v>
      </c>
      <c r="M283" s="176">
        <f t="shared" si="9"/>
        <v>147.4</v>
      </c>
      <c r="N283" s="70">
        <v>9037</v>
      </c>
      <c r="O283" s="70">
        <v>1149.8499999999999</v>
      </c>
      <c r="P283" s="70">
        <v>0</v>
      </c>
      <c r="Q283" s="70">
        <v>0</v>
      </c>
      <c r="R283" s="70">
        <v>0</v>
      </c>
      <c r="S283" s="70">
        <v>1149.8499999999999</v>
      </c>
      <c r="T283" s="70">
        <v>7887.15</v>
      </c>
      <c r="U283" s="70">
        <v>7887.15</v>
      </c>
      <c r="V283" s="70">
        <v>0</v>
      </c>
      <c r="W283" s="68" t="s">
        <v>64</v>
      </c>
      <c r="X283" s="68">
        <v>1</v>
      </c>
      <c r="Y283" s="68">
        <v>0</v>
      </c>
      <c r="Z283" s="68">
        <v>1</v>
      </c>
      <c r="AA283" s="68" t="s">
        <v>63</v>
      </c>
      <c r="AB283" s="68">
        <v>5</v>
      </c>
      <c r="AC283" s="1">
        <v>0</v>
      </c>
      <c r="AD283" s="1">
        <v>0</v>
      </c>
      <c r="AE283" s="68">
        <v>0</v>
      </c>
      <c r="AF283" s="68">
        <v>0</v>
      </c>
      <c r="AG283" s="1">
        <v>0</v>
      </c>
      <c r="AH283" s="68">
        <v>127</v>
      </c>
      <c r="AI283" s="176">
        <v>25.4</v>
      </c>
      <c r="AJ283" s="1">
        <v>127</v>
      </c>
      <c r="AK283" s="70">
        <v>648</v>
      </c>
      <c r="AL283" s="70"/>
    </row>
    <row r="284" spans="1:38" customFormat="1" ht="19.95" customHeight="1" x14ac:dyDescent="0.25">
      <c r="A284" s="68">
        <v>51008</v>
      </c>
      <c r="B284" s="68" t="s">
        <v>254</v>
      </c>
      <c r="C284" s="68" t="s">
        <v>133</v>
      </c>
      <c r="D284" s="68" t="s">
        <v>132</v>
      </c>
      <c r="E284" s="68" t="s">
        <v>60</v>
      </c>
      <c r="F284" s="68">
        <v>1</v>
      </c>
      <c r="G284" s="1">
        <v>0</v>
      </c>
      <c r="H284" s="1">
        <v>413</v>
      </c>
      <c r="I284" s="1">
        <v>2</v>
      </c>
      <c r="J284" s="1">
        <v>415</v>
      </c>
      <c r="K284" s="1">
        <f t="shared" si="8"/>
        <v>413</v>
      </c>
      <c r="L284" s="176">
        <v>415</v>
      </c>
      <c r="M284" s="176">
        <f t="shared" si="9"/>
        <v>413</v>
      </c>
      <c r="N284" s="70">
        <v>2122</v>
      </c>
      <c r="O284" s="70">
        <v>269.75</v>
      </c>
      <c r="P284" s="70">
        <v>0</v>
      </c>
      <c r="Q284" s="70">
        <v>0</v>
      </c>
      <c r="R284" s="70">
        <v>0</v>
      </c>
      <c r="S284" s="70">
        <v>269.75</v>
      </c>
      <c r="T284" s="70">
        <v>1852.25</v>
      </c>
      <c r="U284" s="70">
        <v>1852.25</v>
      </c>
      <c r="V284" s="70">
        <v>0</v>
      </c>
      <c r="W284" s="68" t="s">
        <v>64</v>
      </c>
      <c r="X284" s="68">
        <v>1</v>
      </c>
      <c r="Y284" s="68">
        <v>0</v>
      </c>
      <c r="Z284" s="68">
        <v>1</v>
      </c>
      <c r="AA284" s="68" t="s">
        <v>63</v>
      </c>
      <c r="AB284" s="68">
        <v>1</v>
      </c>
      <c r="AC284" s="1">
        <v>0</v>
      </c>
      <c r="AD284" s="1">
        <v>11</v>
      </c>
      <c r="AE284" s="68">
        <v>0</v>
      </c>
      <c r="AF284" s="68">
        <v>2</v>
      </c>
      <c r="AG284" s="1">
        <v>2</v>
      </c>
      <c r="AH284" s="68">
        <v>114</v>
      </c>
      <c r="AI284" s="176">
        <v>127</v>
      </c>
      <c r="AJ284" s="1">
        <v>127</v>
      </c>
      <c r="AK284" s="70">
        <v>649</v>
      </c>
      <c r="AL284" s="70"/>
    </row>
    <row r="285" spans="1:38" customFormat="1" ht="19.95" customHeight="1" x14ac:dyDescent="0.25">
      <c r="A285" s="68">
        <v>30000</v>
      </c>
      <c r="B285" s="68" t="s">
        <v>251</v>
      </c>
      <c r="C285" s="68" t="s">
        <v>131</v>
      </c>
      <c r="D285" s="68" t="s">
        <v>130</v>
      </c>
      <c r="E285" s="68" t="s">
        <v>60</v>
      </c>
      <c r="F285" s="68">
        <v>3</v>
      </c>
      <c r="G285" s="1">
        <v>756</v>
      </c>
      <c r="H285" s="1">
        <v>792</v>
      </c>
      <c r="I285" s="1">
        <v>12</v>
      </c>
      <c r="J285" s="1">
        <v>1560</v>
      </c>
      <c r="K285" s="1">
        <f t="shared" si="8"/>
        <v>1548</v>
      </c>
      <c r="L285" s="176">
        <v>520</v>
      </c>
      <c r="M285" s="176">
        <f t="shared" si="9"/>
        <v>516</v>
      </c>
      <c r="N285" s="70">
        <v>7950</v>
      </c>
      <c r="O285" s="70">
        <v>1014</v>
      </c>
      <c r="P285" s="70">
        <v>0</v>
      </c>
      <c r="Q285" s="70">
        <v>0</v>
      </c>
      <c r="R285" s="70">
        <v>31.2</v>
      </c>
      <c r="S285" s="70">
        <v>1045.2</v>
      </c>
      <c r="T285" s="70">
        <v>6904.8</v>
      </c>
      <c r="U285" s="70">
        <v>6904.8</v>
      </c>
      <c r="V285" s="70">
        <v>0</v>
      </c>
      <c r="W285" s="68" t="s">
        <v>64</v>
      </c>
      <c r="X285" s="68">
        <v>1</v>
      </c>
      <c r="Y285" s="68">
        <v>0</v>
      </c>
      <c r="Z285" s="68">
        <v>1</v>
      </c>
      <c r="AA285" s="68" t="s">
        <v>63</v>
      </c>
      <c r="AB285" s="68">
        <v>1</v>
      </c>
      <c r="AC285" s="1">
        <v>0</v>
      </c>
      <c r="AD285" s="1">
        <v>7</v>
      </c>
      <c r="AE285" s="68">
        <v>0</v>
      </c>
      <c r="AF285" s="68">
        <v>9</v>
      </c>
      <c r="AG285" s="1">
        <v>9</v>
      </c>
      <c r="AH285" s="68">
        <v>6</v>
      </c>
      <c r="AI285" s="176">
        <v>22</v>
      </c>
      <c r="AJ285" s="1">
        <v>22</v>
      </c>
      <c r="AK285" s="70">
        <v>111</v>
      </c>
      <c r="AL285" s="70"/>
    </row>
    <row r="286" spans="1:38" customFormat="1" ht="19.95" customHeight="1" x14ac:dyDescent="0.25">
      <c r="A286" s="68">
        <v>30217</v>
      </c>
      <c r="B286" s="68" t="s">
        <v>251</v>
      </c>
      <c r="C286" s="68" t="s">
        <v>131</v>
      </c>
      <c r="D286" s="68" t="s">
        <v>130</v>
      </c>
      <c r="E286" s="68" t="s">
        <v>18</v>
      </c>
      <c r="F286" s="68">
        <v>5</v>
      </c>
      <c r="G286" s="1">
        <v>744</v>
      </c>
      <c r="H286" s="1">
        <v>262</v>
      </c>
      <c r="I286" s="1">
        <v>1</v>
      </c>
      <c r="J286" s="1">
        <v>1007</v>
      </c>
      <c r="K286" s="1">
        <f t="shared" si="8"/>
        <v>1006</v>
      </c>
      <c r="L286" s="176">
        <v>201.4</v>
      </c>
      <c r="M286" s="176">
        <f t="shared" si="9"/>
        <v>201.2</v>
      </c>
      <c r="N286" s="70">
        <v>5129</v>
      </c>
      <c r="O286" s="70">
        <v>654.54999999999995</v>
      </c>
      <c r="P286" s="70">
        <v>0</v>
      </c>
      <c r="Q286" s="70">
        <v>0</v>
      </c>
      <c r="R286" s="70">
        <v>20.14</v>
      </c>
      <c r="S286" s="70">
        <v>674.69</v>
      </c>
      <c r="T286" s="70">
        <v>4454.3100000000004</v>
      </c>
      <c r="U286" s="70">
        <v>4454.3100000000004</v>
      </c>
      <c r="V286" s="70">
        <v>0</v>
      </c>
      <c r="W286" s="68" t="s">
        <v>64</v>
      </c>
      <c r="X286" s="68">
        <v>1</v>
      </c>
      <c r="Y286" s="68">
        <v>0</v>
      </c>
      <c r="Z286" s="68">
        <v>1</v>
      </c>
      <c r="AA286" s="68" t="s">
        <v>63</v>
      </c>
      <c r="AB286" s="68">
        <v>3</v>
      </c>
      <c r="AC286" s="1">
        <v>0</v>
      </c>
      <c r="AD286" s="1">
        <v>12</v>
      </c>
      <c r="AE286" s="68">
        <v>0</v>
      </c>
      <c r="AF286" s="68">
        <v>1</v>
      </c>
      <c r="AG286" s="1">
        <v>1</v>
      </c>
      <c r="AH286" s="68">
        <v>163</v>
      </c>
      <c r="AI286" s="176">
        <v>58.666699999999999</v>
      </c>
      <c r="AJ286" s="1">
        <v>176</v>
      </c>
      <c r="AK286" s="70">
        <v>904</v>
      </c>
      <c r="AL286" s="70"/>
    </row>
    <row r="287" spans="1:38" customFormat="1" ht="19.95" customHeight="1" x14ac:dyDescent="0.25">
      <c r="A287" s="68">
        <v>30291</v>
      </c>
      <c r="B287" s="68" t="s">
        <v>251</v>
      </c>
      <c r="C287" s="68" t="s">
        <v>131</v>
      </c>
      <c r="D287" s="68" t="s">
        <v>130</v>
      </c>
      <c r="E287" s="68" t="s">
        <v>21</v>
      </c>
      <c r="F287" s="68">
        <v>4</v>
      </c>
      <c r="G287" s="1">
        <v>252</v>
      </c>
      <c r="H287" s="1">
        <v>173</v>
      </c>
      <c r="I287" s="1">
        <v>1</v>
      </c>
      <c r="J287" s="1">
        <v>426</v>
      </c>
      <c r="K287" s="1">
        <f t="shared" si="8"/>
        <v>425</v>
      </c>
      <c r="L287" s="176">
        <v>106.5</v>
      </c>
      <c r="M287" s="176">
        <f t="shared" si="9"/>
        <v>106.3</v>
      </c>
      <c r="N287" s="70">
        <v>2175</v>
      </c>
      <c r="O287" s="70">
        <v>276.89999999999998</v>
      </c>
      <c r="P287" s="70">
        <v>0</v>
      </c>
      <c r="Q287" s="70">
        <v>0</v>
      </c>
      <c r="R287" s="70">
        <v>8.52</v>
      </c>
      <c r="S287" s="70">
        <v>285.42</v>
      </c>
      <c r="T287" s="70">
        <v>1889.58</v>
      </c>
      <c r="U287" s="70">
        <v>1889.58</v>
      </c>
      <c r="V287" s="70">
        <v>0</v>
      </c>
      <c r="W287" s="68" t="s">
        <v>64</v>
      </c>
      <c r="X287" s="68">
        <v>1</v>
      </c>
      <c r="Y287" s="68">
        <v>0</v>
      </c>
      <c r="Z287" s="68">
        <v>1</v>
      </c>
      <c r="AA287" s="68" t="s">
        <v>63</v>
      </c>
      <c r="AB287" s="68">
        <v>2</v>
      </c>
      <c r="AC287" s="1">
        <v>0</v>
      </c>
      <c r="AD287" s="1">
        <v>4</v>
      </c>
      <c r="AE287" s="68">
        <v>0</v>
      </c>
      <c r="AF287" s="68">
        <v>1</v>
      </c>
      <c r="AG287" s="1">
        <v>1</v>
      </c>
      <c r="AH287" s="68">
        <v>26</v>
      </c>
      <c r="AI287" s="176">
        <v>15.5</v>
      </c>
      <c r="AJ287" s="1">
        <v>31</v>
      </c>
      <c r="AK287" s="70">
        <v>161</v>
      </c>
      <c r="AL287" s="70"/>
    </row>
    <row r="288" spans="1:38" customFormat="1" ht="19.95" customHeight="1" x14ac:dyDescent="0.25">
      <c r="A288" s="68">
        <v>30471</v>
      </c>
      <c r="B288" s="68" t="s">
        <v>251</v>
      </c>
      <c r="C288" s="68" t="s">
        <v>131</v>
      </c>
      <c r="D288" s="68" t="s">
        <v>130</v>
      </c>
      <c r="E288" s="68" t="s">
        <v>18</v>
      </c>
      <c r="F288" s="68">
        <v>3</v>
      </c>
      <c r="G288" s="1">
        <v>420</v>
      </c>
      <c r="H288" s="1">
        <v>-63</v>
      </c>
      <c r="I288" s="1">
        <v>3</v>
      </c>
      <c r="J288" s="1">
        <v>360</v>
      </c>
      <c r="K288" s="1">
        <f t="shared" si="8"/>
        <v>357</v>
      </c>
      <c r="L288" s="176">
        <v>120</v>
      </c>
      <c r="M288" s="176">
        <f t="shared" si="9"/>
        <v>119</v>
      </c>
      <c r="N288" s="70">
        <v>1844</v>
      </c>
      <c r="O288" s="70">
        <v>234</v>
      </c>
      <c r="P288" s="70">
        <v>0</v>
      </c>
      <c r="Q288" s="70">
        <v>0</v>
      </c>
      <c r="R288" s="70">
        <v>7.2</v>
      </c>
      <c r="S288" s="70">
        <v>241.2</v>
      </c>
      <c r="T288" s="70">
        <v>1602.8</v>
      </c>
      <c r="U288" s="70">
        <v>1602.8</v>
      </c>
      <c r="V288" s="70">
        <v>0</v>
      </c>
      <c r="W288" s="68" t="s">
        <v>64</v>
      </c>
      <c r="X288" s="68">
        <v>1</v>
      </c>
      <c r="Y288" s="68">
        <v>0</v>
      </c>
      <c r="Z288" s="68">
        <v>1</v>
      </c>
      <c r="AA288" s="68" t="s">
        <v>63</v>
      </c>
      <c r="AB288" s="68">
        <v>1</v>
      </c>
      <c r="AC288" s="1">
        <v>0</v>
      </c>
      <c r="AD288" s="1">
        <v>5</v>
      </c>
      <c r="AE288" s="68">
        <v>0</v>
      </c>
      <c r="AF288" s="68">
        <v>3</v>
      </c>
      <c r="AG288" s="1">
        <v>3</v>
      </c>
      <c r="AH288" s="68">
        <v>35</v>
      </c>
      <c r="AI288" s="176">
        <v>43</v>
      </c>
      <c r="AJ288" s="1">
        <v>43</v>
      </c>
      <c r="AK288" s="70">
        <v>219</v>
      </c>
      <c r="AL288" s="70"/>
    </row>
    <row r="289" spans="1:38" customFormat="1" ht="19.95" customHeight="1" x14ac:dyDescent="0.25">
      <c r="A289" s="68">
        <v>30558</v>
      </c>
      <c r="B289" s="68" t="s">
        <v>251</v>
      </c>
      <c r="C289" s="68" t="s">
        <v>131</v>
      </c>
      <c r="D289" s="68" t="s">
        <v>130</v>
      </c>
      <c r="E289" s="68" t="s">
        <v>18</v>
      </c>
      <c r="F289" s="68">
        <v>10</v>
      </c>
      <c r="G289" s="1">
        <v>2664</v>
      </c>
      <c r="H289" s="1">
        <v>1919</v>
      </c>
      <c r="I289" s="1">
        <v>36</v>
      </c>
      <c r="J289" s="1">
        <v>4619</v>
      </c>
      <c r="K289" s="1">
        <f t="shared" si="8"/>
        <v>4583</v>
      </c>
      <c r="L289" s="176">
        <v>461.9</v>
      </c>
      <c r="M289" s="176">
        <f t="shared" si="9"/>
        <v>458.3</v>
      </c>
      <c r="N289" s="70">
        <v>23612</v>
      </c>
      <c r="O289" s="70">
        <v>3002.35</v>
      </c>
      <c r="P289" s="70">
        <v>0</v>
      </c>
      <c r="Q289" s="70">
        <v>0</v>
      </c>
      <c r="R289" s="70">
        <v>92.38</v>
      </c>
      <c r="S289" s="70">
        <v>3094.73</v>
      </c>
      <c r="T289" s="70">
        <v>20517.27</v>
      </c>
      <c r="U289" s="70">
        <v>20517.27</v>
      </c>
      <c r="V289" s="70">
        <v>0</v>
      </c>
      <c r="W289" s="68" t="s">
        <v>64</v>
      </c>
      <c r="X289" s="68">
        <v>1</v>
      </c>
      <c r="Y289" s="68">
        <v>0</v>
      </c>
      <c r="Z289" s="68">
        <v>1</v>
      </c>
      <c r="AA289" s="68" t="s">
        <v>63</v>
      </c>
      <c r="AB289" s="68">
        <v>4</v>
      </c>
      <c r="AC289" s="1">
        <v>0</v>
      </c>
      <c r="AD289" s="1">
        <v>36</v>
      </c>
      <c r="AE289" s="68">
        <v>0</v>
      </c>
      <c r="AF289" s="68">
        <v>0</v>
      </c>
      <c r="AG289" s="1">
        <v>0</v>
      </c>
      <c r="AH289" s="68">
        <v>385</v>
      </c>
      <c r="AI289" s="176">
        <v>105.25</v>
      </c>
      <c r="AJ289" s="1">
        <v>421</v>
      </c>
      <c r="AK289" s="70">
        <v>2172</v>
      </c>
      <c r="AL289" s="70"/>
    </row>
    <row r="290" spans="1:38" customFormat="1" ht="19.95" customHeight="1" x14ac:dyDescent="0.25">
      <c r="A290" s="68">
        <v>30694</v>
      </c>
      <c r="B290" s="68" t="s">
        <v>251</v>
      </c>
      <c r="C290" s="68" t="s">
        <v>131</v>
      </c>
      <c r="D290" s="68" t="s">
        <v>130</v>
      </c>
      <c r="E290" s="68" t="s">
        <v>20</v>
      </c>
      <c r="F290" s="68">
        <v>9</v>
      </c>
      <c r="G290" s="1">
        <v>1812</v>
      </c>
      <c r="H290" s="1">
        <v>146</v>
      </c>
      <c r="I290" s="1">
        <v>1</v>
      </c>
      <c r="J290" s="1">
        <v>1959</v>
      </c>
      <c r="K290" s="1">
        <f t="shared" si="8"/>
        <v>1958</v>
      </c>
      <c r="L290" s="176">
        <v>217.66669999999999</v>
      </c>
      <c r="M290" s="176">
        <f t="shared" si="9"/>
        <v>217.6</v>
      </c>
      <c r="N290" s="70">
        <v>9997</v>
      </c>
      <c r="O290" s="70">
        <v>1273.3499999999999</v>
      </c>
      <c r="P290" s="70">
        <v>0</v>
      </c>
      <c r="Q290" s="70">
        <v>0</v>
      </c>
      <c r="R290" s="70">
        <v>39.18</v>
      </c>
      <c r="S290" s="70">
        <v>1312.53</v>
      </c>
      <c r="T290" s="70">
        <v>8684.4699999999993</v>
      </c>
      <c r="U290" s="70">
        <v>8684.4699999999993</v>
      </c>
      <c r="V290" s="70">
        <v>0</v>
      </c>
      <c r="W290" s="68" t="s">
        <v>64</v>
      </c>
      <c r="X290" s="68">
        <v>1</v>
      </c>
      <c r="Y290" s="68">
        <v>0</v>
      </c>
      <c r="Z290" s="68">
        <v>1</v>
      </c>
      <c r="AA290" s="68" t="s">
        <v>63</v>
      </c>
      <c r="AB290" s="68">
        <v>4</v>
      </c>
      <c r="AC290" s="1">
        <v>0</v>
      </c>
      <c r="AD290" s="1">
        <v>11</v>
      </c>
      <c r="AE290" s="68">
        <v>0</v>
      </c>
      <c r="AF290" s="68">
        <v>1</v>
      </c>
      <c r="AG290" s="1">
        <v>1</v>
      </c>
      <c r="AH290" s="68">
        <v>285</v>
      </c>
      <c r="AI290" s="176">
        <v>74.25</v>
      </c>
      <c r="AJ290" s="1">
        <v>297</v>
      </c>
      <c r="AK290" s="70">
        <v>1517</v>
      </c>
      <c r="AL290" s="70"/>
    </row>
    <row r="291" spans="1:38" customFormat="1" ht="19.95" customHeight="1" x14ac:dyDescent="0.25">
      <c r="A291" s="68">
        <v>30971</v>
      </c>
      <c r="B291" s="68" t="s">
        <v>251</v>
      </c>
      <c r="C291" s="68" t="s">
        <v>131</v>
      </c>
      <c r="D291" s="68" t="s">
        <v>130</v>
      </c>
      <c r="E291" s="68" t="s">
        <v>20</v>
      </c>
      <c r="F291" s="68">
        <v>7</v>
      </c>
      <c r="G291" s="1">
        <v>1404</v>
      </c>
      <c r="H291" s="1">
        <v>-205</v>
      </c>
      <c r="I291" s="1">
        <v>22</v>
      </c>
      <c r="J291" s="1">
        <v>1221</v>
      </c>
      <c r="K291" s="1">
        <f t="shared" si="8"/>
        <v>1199</v>
      </c>
      <c r="L291" s="176">
        <v>174.42859999999999</v>
      </c>
      <c r="M291" s="176">
        <f t="shared" si="9"/>
        <v>171.3</v>
      </c>
      <c r="N291" s="70">
        <v>6277</v>
      </c>
      <c r="O291" s="70">
        <v>793.65</v>
      </c>
      <c r="P291" s="70">
        <v>0</v>
      </c>
      <c r="Q291" s="70">
        <v>0</v>
      </c>
      <c r="R291" s="70">
        <v>24.42</v>
      </c>
      <c r="S291" s="70">
        <v>818.07</v>
      </c>
      <c r="T291" s="70">
        <v>5458.93</v>
      </c>
      <c r="U291" s="70">
        <v>5458.93</v>
      </c>
      <c r="V291" s="70">
        <v>0</v>
      </c>
      <c r="W291" s="68" t="s">
        <v>64</v>
      </c>
      <c r="X291" s="68">
        <v>1</v>
      </c>
      <c r="Y291" s="68">
        <v>0</v>
      </c>
      <c r="Z291" s="68">
        <v>1</v>
      </c>
      <c r="AA291" s="68" t="s">
        <v>63</v>
      </c>
      <c r="AB291" s="68">
        <v>3</v>
      </c>
      <c r="AC291" s="1">
        <v>0</v>
      </c>
      <c r="AD291" s="1">
        <v>32</v>
      </c>
      <c r="AE291" s="68">
        <v>0</v>
      </c>
      <c r="AF291" s="68">
        <v>19</v>
      </c>
      <c r="AG291" s="1">
        <v>19</v>
      </c>
      <c r="AH291" s="68">
        <v>189</v>
      </c>
      <c r="AI291" s="176">
        <v>80</v>
      </c>
      <c r="AJ291" s="1">
        <v>240</v>
      </c>
      <c r="AK291" s="70">
        <v>1235</v>
      </c>
      <c r="AL291" s="70"/>
    </row>
    <row r="292" spans="1:38" customFormat="1" ht="19.95" customHeight="1" x14ac:dyDescent="0.25">
      <c r="A292" s="68">
        <v>30984</v>
      </c>
      <c r="B292" s="68" t="s">
        <v>251</v>
      </c>
      <c r="C292" s="68" t="s">
        <v>131</v>
      </c>
      <c r="D292" s="68" t="s">
        <v>130</v>
      </c>
      <c r="E292" s="68" t="s">
        <v>60</v>
      </c>
      <c r="F292" s="68">
        <v>5</v>
      </c>
      <c r="G292" s="1">
        <v>624</v>
      </c>
      <c r="H292" s="1">
        <v>84</v>
      </c>
      <c r="I292" s="1">
        <v>0</v>
      </c>
      <c r="J292" s="1">
        <v>708</v>
      </c>
      <c r="K292" s="1">
        <f t="shared" si="8"/>
        <v>708</v>
      </c>
      <c r="L292" s="176">
        <v>141.6</v>
      </c>
      <c r="M292" s="176">
        <f t="shared" si="9"/>
        <v>141.6</v>
      </c>
      <c r="N292" s="70">
        <v>3636</v>
      </c>
      <c r="O292" s="70">
        <v>460.2</v>
      </c>
      <c r="P292" s="70">
        <v>0</v>
      </c>
      <c r="Q292" s="70">
        <v>0</v>
      </c>
      <c r="R292" s="70">
        <v>0</v>
      </c>
      <c r="S292" s="70">
        <v>460.2</v>
      </c>
      <c r="T292" s="70">
        <v>3175.8</v>
      </c>
      <c r="U292" s="70">
        <v>3175.8</v>
      </c>
      <c r="V292" s="70">
        <v>0</v>
      </c>
      <c r="W292" s="68" t="s">
        <v>64</v>
      </c>
      <c r="X292" s="68">
        <v>1</v>
      </c>
      <c r="Y292" s="68">
        <v>0</v>
      </c>
      <c r="Z292" s="68">
        <v>1</v>
      </c>
      <c r="AA292" s="68" t="s">
        <v>63</v>
      </c>
      <c r="AB292" s="68">
        <v>1</v>
      </c>
      <c r="AC292" s="1">
        <v>0</v>
      </c>
      <c r="AD292" s="1">
        <v>0</v>
      </c>
      <c r="AE292" s="68">
        <v>0</v>
      </c>
      <c r="AF292" s="68">
        <v>0</v>
      </c>
      <c r="AG292" s="1">
        <v>0</v>
      </c>
      <c r="AH292" s="68">
        <v>15</v>
      </c>
      <c r="AI292" s="176">
        <v>15</v>
      </c>
      <c r="AJ292" s="1">
        <v>15</v>
      </c>
      <c r="AK292" s="70">
        <v>78</v>
      </c>
      <c r="AL292" s="70"/>
    </row>
    <row r="293" spans="1:38" customFormat="1" ht="19.95" customHeight="1" x14ac:dyDescent="0.25">
      <c r="A293" s="68">
        <v>31025</v>
      </c>
      <c r="B293" s="68" t="s">
        <v>251</v>
      </c>
      <c r="C293" s="68" t="s">
        <v>131</v>
      </c>
      <c r="D293" s="68" t="s">
        <v>130</v>
      </c>
      <c r="E293" s="68" t="s">
        <v>19</v>
      </c>
      <c r="F293" s="68">
        <v>9</v>
      </c>
      <c r="G293" s="1">
        <v>1692</v>
      </c>
      <c r="H293" s="1">
        <v>1012</v>
      </c>
      <c r="I293" s="1">
        <v>0</v>
      </c>
      <c r="J293" s="1">
        <v>2704</v>
      </c>
      <c r="K293" s="1">
        <f t="shared" si="8"/>
        <v>2704</v>
      </c>
      <c r="L293" s="176">
        <v>300.44439999999997</v>
      </c>
      <c r="M293" s="176">
        <f t="shared" si="9"/>
        <v>300.39999999999998</v>
      </c>
      <c r="N293" s="70">
        <v>13873</v>
      </c>
      <c r="O293" s="70">
        <v>1757.6</v>
      </c>
      <c r="P293" s="70">
        <v>0</v>
      </c>
      <c r="Q293" s="70">
        <v>0</v>
      </c>
      <c r="R293" s="70">
        <v>0</v>
      </c>
      <c r="S293" s="70">
        <v>1757.6</v>
      </c>
      <c r="T293" s="70">
        <v>12115.4</v>
      </c>
      <c r="U293" s="70">
        <v>12115.4</v>
      </c>
      <c r="V293" s="70">
        <v>0</v>
      </c>
      <c r="W293" s="68" t="s">
        <v>64</v>
      </c>
      <c r="X293" s="68">
        <v>1</v>
      </c>
      <c r="Y293" s="68">
        <v>0</v>
      </c>
      <c r="Z293" s="68">
        <v>1</v>
      </c>
      <c r="AA293" s="68" t="s">
        <v>63</v>
      </c>
      <c r="AB293" s="68">
        <v>6</v>
      </c>
      <c r="AC293" s="1">
        <v>0</v>
      </c>
      <c r="AD293" s="1">
        <v>4</v>
      </c>
      <c r="AE293" s="68">
        <v>0</v>
      </c>
      <c r="AF293" s="68">
        <v>0</v>
      </c>
      <c r="AG293" s="1">
        <v>0</v>
      </c>
      <c r="AH293" s="68">
        <v>370</v>
      </c>
      <c r="AI293" s="176">
        <v>62.333300000000001</v>
      </c>
      <c r="AJ293" s="1">
        <v>374</v>
      </c>
      <c r="AK293" s="70">
        <v>1923</v>
      </c>
      <c r="AL293" s="70"/>
    </row>
    <row r="294" spans="1:38" customFormat="1" ht="19.95" customHeight="1" x14ac:dyDescent="0.25">
      <c r="A294" s="68">
        <v>33018</v>
      </c>
      <c r="B294" s="68" t="s">
        <v>251</v>
      </c>
      <c r="C294" s="68" t="s">
        <v>131</v>
      </c>
      <c r="D294" s="68" t="s">
        <v>130</v>
      </c>
      <c r="E294" s="68" t="s">
        <v>19</v>
      </c>
      <c r="F294" s="68">
        <v>9</v>
      </c>
      <c r="G294" s="1">
        <v>1080</v>
      </c>
      <c r="H294" s="1">
        <v>535</v>
      </c>
      <c r="I294" s="1">
        <v>27</v>
      </c>
      <c r="J294" s="1">
        <v>1642</v>
      </c>
      <c r="K294" s="1">
        <f t="shared" si="8"/>
        <v>1615</v>
      </c>
      <c r="L294" s="176">
        <v>182.4444</v>
      </c>
      <c r="M294" s="176">
        <f t="shared" si="9"/>
        <v>179.4</v>
      </c>
      <c r="N294" s="70">
        <v>8410</v>
      </c>
      <c r="O294" s="70">
        <v>1067.3</v>
      </c>
      <c r="P294" s="70">
        <v>0</v>
      </c>
      <c r="Q294" s="70">
        <v>0</v>
      </c>
      <c r="R294" s="70">
        <v>32.840000000000003</v>
      </c>
      <c r="S294" s="70">
        <v>1100.1400000000001</v>
      </c>
      <c r="T294" s="70">
        <v>7309.86</v>
      </c>
      <c r="U294" s="70">
        <v>7309.86</v>
      </c>
      <c r="V294" s="70">
        <v>0</v>
      </c>
      <c r="W294" s="68" t="s">
        <v>64</v>
      </c>
      <c r="X294" s="68">
        <v>1</v>
      </c>
      <c r="Y294" s="68">
        <v>0</v>
      </c>
      <c r="Z294" s="68">
        <v>1</v>
      </c>
      <c r="AA294" s="68" t="s">
        <v>63</v>
      </c>
      <c r="AB294" s="68">
        <v>6</v>
      </c>
      <c r="AC294" s="1">
        <v>0</v>
      </c>
      <c r="AD294" s="1">
        <v>49</v>
      </c>
      <c r="AE294" s="68">
        <v>0</v>
      </c>
      <c r="AF294" s="68">
        <v>15</v>
      </c>
      <c r="AG294" s="1">
        <v>15</v>
      </c>
      <c r="AH294" s="68">
        <v>251</v>
      </c>
      <c r="AI294" s="176">
        <v>52.5</v>
      </c>
      <c r="AJ294" s="1">
        <v>315</v>
      </c>
      <c r="AK294" s="70">
        <v>1609</v>
      </c>
      <c r="AL294" s="70"/>
    </row>
    <row r="295" spans="1:38" customFormat="1" ht="19.95" customHeight="1" x14ac:dyDescent="0.25">
      <c r="A295" s="68">
        <v>80104</v>
      </c>
      <c r="B295" s="68" t="s">
        <v>251</v>
      </c>
      <c r="C295" s="68" t="s">
        <v>131</v>
      </c>
      <c r="D295" s="68" t="s">
        <v>130</v>
      </c>
      <c r="E295" s="68" t="s">
        <v>22</v>
      </c>
      <c r="F295" s="68">
        <v>4</v>
      </c>
      <c r="G295" s="1">
        <v>756</v>
      </c>
      <c r="H295" s="1">
        <v>294</v>
      </c>
      <c r="I295" s="1">
        <v>0</v>
      </c>
      <c r="J295" s="1">
        <v>1050</v>
      </c>
      <c r="K295" s="1">
        <f t="shared" si="8"/>
        <v>1050</v>
      </c>
      <c r="L295" s="176">
        <v>262.5</v>
      </c>
      <c r="M295" s="176">
        <f t="shared" si="9"/>
        <v>262.5</v>
      </c>
      <c r="N295" s="70">
        <v>5380</v>
      </c>
      <c r="O295" s="70">
        <v>682.5</v>
      </c>
      <c r="P295" s="70">
        <v>0</v>
      </c>
      <c r="Q295" s="70">
        <v>0</v>
      </c>
      <c r="R295" s="70">
        <v>0</v>
      </c>
      <c r="S295" s="70">
        <v>682.5</v>
      </c>
      <c r="T295" s="70">
        <v>4697.5</v>
      </c>
      <c r="U295" s="70">
        <v>4697.5</v>
      </c>
      <c r="V295" s="70">
        <v>0</v>
      </c>
      <c r="W295" s="68" t="s">
        <v>64</v>
      </c>
      <c r="X295" s="68">
        <v>1</v>
      </c>
      <c r="Y295" s="68">
        <v>0</v>
      </c>
      <c r="Z295" s="68">
        <v>1</v>
      </c>
      <c r="AA295" s="68" t="s">
        <v>63</v>
      </c>
      <c r="AB295" s="68">
        <v>1</v>
      </c>
      <c r="AC295" s="1">
        <v>0</v>
      </c>
      <c r="AD295" s="1">
        <v>0</v>
      </c>
      <c r="AE295" s="68">
        <v>0</v>
      </c>
      <c r="AF295" s="68">
        <v>0</v>
      </c>
      <c r="AG295" s="1">
        <v>0</v>
      </c>
      <c r="AH295" s="68">
        <v>23</v>
      </c>
      <c r="AI295" s="176">
        <v>23</v>
      </c>
      <c r="AJ295" s="1">
        <v>23</v>
      </c>
      <c r="AK295" s="70">
        <v>116</v>
      </c>
      <c r="AL295" s="70"/>
    </row>
    <row r="296" spans="1:38" customFormat="1" ht="19.95" customHeight="1" x14ac:dyDescent="0.25">
      <c r="A296" s="68">
        <v>80106</v>
      </c>
      <c r="B296" s="68" t="s">
        <v>251</v>
      </c>
      <c r="C296" s="68" t="s">
        <v>131</v>
      </c>
      <c r="D296" s="68" t="s">
        <v>130</v>
      </c>
      <c r="E296" s="68" t="s">
        <v>22</v>
      </c>
      <c r="F296" s="68">
        <v>4</v>
      </c>
      <c r="G296" s="1">
        <v>624</v>
      </c>
      <c r="H296" s="1">
        <v>227</v>
      </c>
      <c r="I296" s="1">
        <v>3</v>
      </c>
      <c r="J296" s="1">
        <v>854</v>
      </c>
      <c r="K296" s="1">
        <f t="shared" si="8"/>
        <v>851</v>
      </c>
      <c r="L296" s="176">
        <v>213.5</v>
      </c>
      <c r="M296" s="176">
        <f t="shared" si="9"/>
        <v>212.8</v>
      </c>
      <c r="N296" s="70">
        <v>4332</v>
      </c>
      <c r="O296" s="70">
        <v>555.1</v>
      </c>
      <c r="P296" s="70">
        <v>0</v>
      </c>
      <c r="Q296" s="70">
        <v>0</v>
      </c>
      <c r="R296" s="70">
        <v>0</v>
      </c>
      <c r="S296" s="70">
        <v>555.1</v>
      </c>
      <c r="T296" s="70">
        <v>3776.9</v>
      </c>
      <c r="U296" s="70">
        <v>3776.9</v>
      </c>
      <c r="V296" s="70">
        <v>0</v>
      </c>
      <c r="W296" s="68" t="s">
        <v>64</v>
      </c>
      <c r="X296" s="68">
        <v>1</v>
      </c>
      <c r="Y296" s="68">
        <v>0</v>
      </c>
      <c r="Z296" s="68">
        <v>1</v>
      </c>
      <c r="AA296" s="68" t="s">
        <v>63</v>
      </c>
      <c r="AB296" s="68">
        <v>3</v>
      </c>
      <c r="AC296" s="1">
        <v>0</v>
      </c>
      <c r="AD296" s="1">
        <v>0</v>
      </c>
      <c r="AE296" s="68">
        <v>0</v>
      </c>
      <c r="AF296" s="68">
        <v>3</v>
      </c>
      <c r="AG296" s="1">
        <v>3</v>
      </c>
      <c r="AH296" s="68">
        <v>78</v>
      </c>
      <c r="AI296" s="176">
        <v>27</v>
      </c>
      <c r="AJ296" s="1">
        <v>81</v>
      </c>
      <c r="AK296" s="70">
        <v>413</v>
      </c>
      <c r="AL296" s="70"/>
    </row>
    <row r="297" spans="1:38" customFormat="1" ht="19.95" customHeight="1" x14ac:dyDescent="0.25">
      <c r="A297" s="68">
        <v>90290</v>
      </c>
      <c r="B297" s="68" t="s">
        <v>251</v>
      </c>
      <c r="C297" s="68" t="s">
        <v>131</v>
      </c>
      <c r="D297" s="68" t="s">
        <v>130</v>
      </c>
      <c r="E297" s="68" t="s">
        <v>60</v>
      </c>
      <c r="F297" s="68">
        <v>0</v>
      </c>
      <c r="G297" s="1">
        <v>0</v>
      </c>
      <c r="H297" s="1">
        <v>0</v>
      </c>
      <c r="I297" s="1">
        <v>0</v>
      </c>
      <c r="J297" s="1">
        <v>0</v>
      </c>
      <c r="K297" s="1">
        <f t="shared" si="8"/>
        <v>0</v>
      </c>
      <c r="L297" s="176">
        <v>0</v>
      </c>
      <c r="M297" s="176" t="e">
        <f t="shared" si="9"/>
        <v>#DIV/0!</v>
      </c>
      <c r="N297" s="70">
        <v>0</v>
      </c>
      <c r="O297" s="70">
        <v>0</v>
      </c>
      <c r="P297" s="70">
        <v>0</v>
      </c>
      <c r="Q297" s="70">
        <v>0</v>
      </c>
      <c r="R297" s="70">
        <v>0</v>
      </c>
      <c r="S297" s="70">
        <v>0</v>
      </c>
      <c r="T297" s="70">
        <v>0</v>
      </c>
      <c r="U297" s="70">
        <v>0</v>
      </c>
      <c r="V297" s="70">
        <v>0</v>
      </c>
      <c r="W297" s="68" t="s">
        <v>64</v>
      </c>
      <c r="X297" s="68">
        <v>0</v>
      </c>
      <c r="Y297" s="68">
        <v>1</v>
      </c>
      <c r="Z297" s="68">
        <v>1</v>
      </c>
      <c r="AA297" s="68" t="s">
        <v>63</v>
      </c>
      <c r="AB297" s="68">
        <v>0</v>
      </c>
      <c r="AC297" s="1">
        <v>0</v>
      </c>
      <c r="AD297" s="1">
        <v>0</v>
      </c>
      <c r="AE297" s="68">
        <v>0</v>
      </c>
      <c r="AF297" s="68">
        <v>0</v>
      </c>
      <c r="AG297" s="1">
        <v>0</v>
      </c>
      <c r="AH297" s="68">
        <v>0</v>
      </c>
      <c r="AI297" s="176">
        <v>0</v>
      </c>
      <c r="AJ297" s="1">
        <v>0</v>
      </c>
      <c r="AK297" s="70">
        <v>0</v>
      </c>
      <c r="AL297" s="70"/>
    </row>
    <row r="298" spans="1:38" customFormat="1" ht="19.95" customHeight="1" x14ac:dyDescent="0.25">
      <c r="A298" s="68">
        <v>31001</v>
      </c>
      <c r="B298" s="68" t="s">
        <v>256</v>
      </c>
      <c r="C298" s="68" t="s">
        <v>129</v>
      </c>
      <c r="D298" s="68" t="s">
        <v>128</v>
      </c>
      <c r="E298" s="68" t="s">
        <v>23</v>
      </c>
      <c r="F298" s="68">
        <v>14</v>
      </c>
      <c r="G298" s="1">
        <v>3936</v>
      </c>
      <c r="H298" s="1">
        <v>553</v>
      </c>
      <c r="I298" s="1">
        <v>12</v>
      </c>
      <c r="J298" s="1">
        <v>4501</v>
      </c>
      <c r="K298" s="1">
        <f t="shared" si="8"/>
        <v>4489</v>
      </c>
      <c r="L298" s="176">
        <v>321.5</v>
      </c>
      <c r="M298" s="176">
        <f t="shared" si="9"/>
        <v>320.60000000000002</v>
      </c>
      <c r="N298" s="70">
        <v>22924</v>
      </c>
      <c r="O298" s="70">
        <v>2925.65</v>
      </c>
      <c r="P298" s="70">
        <v>0</v>
      </c>
      <c r="Q298" s="70">
        <v>0</v>
      </c>
      <c r="R298" s="70">
        <v>0</v>
      </c>
      <c r="S298" s="70">
        <v>2925.65</v>
      </c>
      <c r="T298" s="70">
        <v>19998.349999999999</v>
      </c>
      <c r="U298" s="70">
        <v>19998.349999999999</v>
      </c>
      <c r="V298" s="70">
        <v>0</v>
      </c>
      <c r="W298" s="68" t="s">
        <v>64</v>
      </c>
      <c r="X298" s="68">
        <v>1</v>
      </c>
      <c r="Y298" s="68">
        <v>0</v>
      </c>
      <c r="Z298" s="68">
        <v>1</v>
      </c>
      <c r="AA298" s="68" t="s">
        <v>63</v>
      </c>
      <c r="AB298" s="68">
        <v>9</v>
      </c>
      <c r="AC298" s="1">
        <v>0</v>
      </c>
      <c r="AD298" s="1">
        <v>17</v>
      </c>
      <c r="AE298" s="68">
        <v>0</v>
      </c>
      <c r="AF298" s="68">
        <v>12</v>
      </c>
      <c r="AG298" s="1">
        <v>12</v>
      </c>
      <c r="AH298" s="68">
        <v>710</v>
      </c>
      <c r="AI298" s="176">
        <v>82.111099999999993</v>
      </c>
      <c r="AJ298" s="1">
        <v>739</v>
      </c>
      <c r="AK298" s="70">
        <v>3779</v>
      </c>
      <c r="AL298" s="70"/>
    </row>
    <row r="299" spans="1:38" customFormat="1" ht="19.95" customHeight="1" x14ac:dyDescent="0.25">
      <c r="A299" s="68">
        <v>90250</v>
      </c>
      <c r="B299" s="68" t="s">
        <v>256</v>
      </c>
      <c r="C299" s="68" t="s">
        <v>129</v>
      </c>
      <c r="D299" s="68" t="s">
        <v>128</v>
      </c>
      <c r="E299" s="68" t="s">
        <v>60</v>
      </c>
      <c r="F299" s="68">
        <v>0</v>
      </c>
      <c r="G299" s="1">
        <v>0</v>
      </c>
      <c r="H299" s="1">
        <v>0</v>
      </c>
      <c r="I299" s="1">
        <v>0</v>
      </c>
      <c r="J299" s="1">
        <v>0</v>
      </c>
      <c r="K299" s="1">
        <f t="shared" si="8"/>
        <v>0</v>
      </c>
      <c r="L299" s="176">
        <v>0</v>
      </c>
      <c r="M299" s="176" t="e">
        <f t="shared" si="9"/>
        <v>#DIV/0!</v>
      </c>
      <c r="N299" s="70">
        <v>0</v>
      </c>
      <c r="O299" s="70">
        <v>0</v>
      </c>
      <c r="P299" s="70">
        <v>0</v>
      </c>
      <c r="Q299" s="70">
        <v>0</v>
      </c>
      <c r="R299" s="70">
        <v>0</v>
      </c>
      <c r="S299" s="70">
        <v>0</v>
      </c>
      <c r="T299" s="70">
        <v>0</v>
      </c>
      <c r="U299" s="70">
        <v>0</v>
      </c>
      <c r="V299" s="70">
        <v>0</v>
      </c>
      <c r="W299" s="68" t="s">
        <v>64</v>
      </c>
      <c r="X299" s="68">
        <v>0</v>
      </c>
      <c r="Y299" s="68">
        <v>1</v>
      </c>
      <c r="Z299" s="68">
        <v>1</v>
      </c>
      <c r="AA299" s="68" t="s">
        <v>63</v>
      </c>
      <c r="AB299" s="68">
        <v>0</v>
      </c>
      <c r="AC299" s="1">
        <v>0</v>
      </c>
      <c r="AD299" s="1">
        <v>0</v>
      </c>
      <c r="AE299" s="68">
        <v>0</v>
      </c>
      <c r="AF299" s="68">
        <v>0</v>
      </c>
      <c r="AG299" s="1">
        <v>0</v>
      </c>
      <c r="AH299" s="68">
        <v>0</v>
      </c>
      <c r="AI299" s="176">
        <v>0</v>
      </c>
      <c r="AJ299" s="1">
        <v>0</v>
      </c>
      <c r="AK299" s="70">
        <v>0</v>
      </c>
      <c r="AL299" s="70"/>
    </row>
    <row r="300" spans="1:38" customFormat="1" ht="19.95" customHeight="1" x14ac:dyDescent="0.25">
      <c r="A300" s="68">
        <v>40075</v>
      </c>
      <c r="B300" s="68" t="s">
        <v>254</v>
      </c>
      <c r="C300" s="68" t="s">
        <v>127</v>
      </c>
      <c r="D300" s="68" t="s">
        <v>126</v>
      </c>
      <c r="E300" s="68" t="s">
        <v>60</v>
      </c>
      <c r="F300" s="68">
        <v>4</v>
      </c>
      <c r="G300" s="1">
        <v>1032</v>
      </c>
      <c r="H300" s="1">
        <v>36</v>
      </c>
      <c r="I300" s="1">
        <v>0</v>
      </c>
      <c r="J300" s="1">
        <v>1068</v>
      </c>
      <c r="K300" s="1">
        <f t="shared" si="8"/>
        <v>1068</v>
      </c>
      <c r="L300" s="176">
        <v>267</v>
      </c>
      <c r="M300" s="176">
        <f t="shared" si="9"/>
        <v>267</v>
      </c>
      <c r="N300" s="70">
        <v>5460</v>
      </c>
      <c r="O300" s="70">
        <v>694.2</v>
      </c>
      <c r="P300" s="70">
        <v>0</v>
      </c>
      <c r="Q300" s="70">
        <v>0</v>
      </c>
      <c r="R300" s="70">
        <v>0</v>
      </c>
      <c r="S300" s="70">
        <v>694.2</v>
      </c>
      <c r="T300" s="70">
        <v>4765.8</v>
      </c>
      <c r="U300" s="70">
        <v>4765.8</v>
      </c>
      <c r="V300" s="70">
        <v>0</v>
      </c>
      <c r="W300" s="68" t="s">
        <v>64</v>
      </c>
      <c r="X300" s="68">
        <v>1</v>
      </c>
      <c r="Y300" s="68">
        <v>0</v>
      </c>
      <c r="Z300" s="68">
        <v>1</v>
      </c>
      <c r="AA300" s="68" t="s">
        <v>63</v>
      </c>
      <c r="AB300" s="68">
        <v>3</v>
      </c>
      <c r="AC300" s="1">
        <v>0</v>
      </c>
      <c r="AD300" s="1">
        <v>0</v>
      </c>
      <c r="AE300" s="68">
        <v>0</v>
      </c>
      <c r="AF300" s="68">
        <v>0</v>
      </c>
      <c r="AG300" s="1">
        <v>0</v>
      </c>
      <c r="AH300" s="68">
        <v>188</v>
      </c>
      <c r="AI300" s="176">
        <v>62.666699999999999</v>
      </c>
      <c r="AJ300" s="1">
        <v>188</v>
      </c>
      <c r="AK300" s="70">
        <v>958</v>
      </c>
      <c r="AL300" s="70"/>
    </row>
    <row r="301" spans="1:38" customFormat="1" ht="19.95" customHeight="1" x14ac:dyDescent="0.25">
      <c r="A301" s="68">
        <v>41421</v>
      </c>
      <c r="B301" s="68" t="s">
        <v>254</v>
      </c>
      <c r="C301" s="68" t="s">
        <v>127</v>
      </c>
      <c r="D301" s="68" t="s">
        <v>126</v>
      </c>
      <c r="E301" s="68" t="s">
        <v>60</v>
      </c>
      <c r="F301" s="68">
        <v>17</v>
      </c>
      <c r="G301" s="1">
        <v>2544</v>
      </c>
      <c r="H301" s="1">
        <v>166</v>
      </c>
      <c r="I301" s="1">
        <v>1</v>
      </c>
      <c r="J301" s="1">
        <v>2711</v>
      </c>
      <c r="K301" s="1">
        <f t="shared" si="8"/>
        <v>2710</v>
      </c>
      <c r="L301" s="176">
        <v>159.47059999999999</v>
      </c>
      <c r="M301" s="176">
        <f t="shared" si="9"/>
        <v>159.4</v>
      </c>
      <c r="N301" s="70">
        <v>13878</v>
      </c>
      <c r="O301" s="70">
        <v>1762.15</v>
      </c>
      <c r="P301" s="70">
        <v>0</v>
      </c>
      <c r="Q301" s="70">
        <v>0</v>
      </c>
      <c r="R301" s="70">
        <v>54.22</v>
      </c>
      <c r="S301" s="70">
        <v>1816.37</v>
      </c>
      <c r="T301" s="70">
        <v>12061.63</v>
      </c>
      <c r="U301" s="70">
        <v>12061.63</v>
      </c>
      <c r="V301" s="70">
        <v>0</v>
      </c>
      <c r="W301" s="68" t="s">
        <v>64</v>
      </c>
      <c r="X301" s="68">
        <v>1</v>
      </c>
      <c r="Y301" s="68">
        <v>0</v>
      </c>
      <c r="Z301" s="68">
        <v>1</v>
      </c>
      <c r="AA301" s="68" t="s">
        <v>63</v>
      </c>
      <c r="AB301" s="68">
        <v>9</v>
      </c>
      <c r="AC301" s="1">
        <v>0</v>
      </c>
      <c r="AD301" s="1">
        <v>21</v>
      </c>
      <c r="AE301" s="68">
        <v>0</v>
      </c>
      <c r="AF301" s="68">
        <v>1</v>
      </c>
      <c r="AG301" s="1">
        <v>1</v>
      </c>
      <c r="AH301" s="68">
        <v>419</v>
      </c>
      <c r="AI301" s="176">
        <v>49</v>
      </c>
      <c r="AJ301" s="1">
        <v>441</v>
      </c>
      <c r="AK301" s="70">
        <v>2268</v>
      </c>
      <c r="AL301" s="70"/>
    </row>
    <row r="302" spans="1:38" customFormat="1" ht="19.95" customHeight="1" x14ac:dyDescent="0.25">
      <c r="A302" s="68">
        <v>50735</v>
      </c>
      <c r="B302" s="68" t="s">
        <v>254</v>
      </c>
      <c r="C302" s="68" t="s">
        <v>127</v>
      </c>
      <c r="D302" s="68" t="s">
        <v>126</v>
      </c>
      <c r="E302" s="68" t="s">
        <v>22</v>
      </c>
      <c r="F302" s="68">
        <v>0</v>
      </c>
      <c r="G302" s="1">
        <v>0</v>
      </c>
      <c r="H302" s="1">
        <v>0</v>
      </c>
      <c r="I302" s="1">
        <v>0</v>
      </c>
      <c r="J302" s="1">
        <v>0</v>
      </c>
      <c r="K302" s="1">
        <f t="shared" si="8"/>
        <v>0</v>
      </c>
      <c r="L302" s="176">
        <v>0</v>
      </c>
      <c r="M302" s="176" t="e">
        <f t="shared" si="9"/>
        <v>#DIV/0!</v>
      </c>
      <c r="N302" s="70">
        <v>0</v>
      </c>
      <c r="O302" s="70">
        <v>0</v>
      </c>
      <c r="P302" s="70">
        <v>0</v>
      </c>
      <c r="Q302" s="70">
        <v>0</v>
      </c>
      <c r="R302" s="70">
        <v>0</v>
      </c>
      <c r="S302" s="70">
        <v>0</v>
      </c>
      <c r="T302" s="70">
        <v>0</v>
      </c>
      <c r="U302" s="70">
        <v>0</v>
      </c>
      <c r="V302" s="70">
        <v>0</v>
      </c>
      <c r="W302" s="68" t="s">
        <v>64</v>
      </c>
      <c r="X302" s="68">
        <v>0</v>
      </c>
      <c r="Y302" s="68">
        <v>1</v>
      </c>
      <c r="Z302" s="68">
        <v>1</v>
      </c>
      <c r="AA302" s="68" t="s">
        <v>63</v>
      </c>
      <c r="AB302" s="68">
        <v>0</v>
      </c>
      <c r="AC302" s="1">
        <v>0</v>
      </c>
      <c r="AD302" s="1">
        <v>0</v>
      </c>
      <c r="AE302" s="68">
        <v>0</v>
      </c>
      <c r="AF302" s="68">
        <v>0</v>
      </c>
      <c r="AG302" s="1">
        <v>0</v>
      </c>
      <c r="AH302" s="68">
        <v>0</v>
      </c>
      <c r="AI302" s="176">
        <v>0</v>
      </c>
      <c r="AJ302" s="1">
        <v>0</v>
      </c>
      <c r="AK302" s="70">
        <v>0</v>
      </c>
      <c r="AL302" s="70"/>
    </row>
    <row r="303" spans="1:38" customFormat="1" ht="19.95" customHeight="1" x14ac:dyDescent="0.25">
      <c r="A303" s="68">
        <v>50736</v>
      </c>
      <c r="B303" s="68" t="s">
        <v>254</v>
      </c>
      <c r="C303" s="68" t="s">
        <v>127</v>
      </c>
      <c r="D303" s="68" t="s">
        <v>126</v>
      </c>
      <c r="E303" s="68" t="s">
        <v>19</v>
      </c>
      <c r="F303" s="68">
        <v>10</v>
      </c>
      <c r="G303" s="1">
        <v>1740</v>
      </c>
      <c r="H303" s="1">
        <v>1610</v>
      </c>
      <c r="I303" s="1">
        <v>42</v>
      </c>
      <c r="J303" s="1">
        <v>3392</v>
      </c>
      <c r="K303" s="1">
        <f t="shared" si="8"/>
        <v>3350</v>
      </c>
      <c r="L303" s="176">
        <v>339.2</v>
      </c>
      <c r="M303" s="176">
        <f t="shared" si="9"/>
        <v>335</v>
      </c>
      <c r="N303" s="70">
        <v>17343</v>
      </c>
      <c r="O303" s="70">
        <v>2204.8000000000002</v>
      </c>
      <c r="P303" s="70">
        <v>0</v>
      </c>
      <c r="Q303" s="70">
        <v>0</v>
      </c>
      <c r="R303" s="70">
        <v>67.84</v>
      </c>
      <c r="S303" s="70">
        <v>2272.64</v>
      </c>
      <c r="T303" s="70">
        <v>15070.36</v>
      </c>
      <c r="U303" s="70">
        <v>15070.36</v>
      </c>
      <c r="V303" s="70">
        <v>0</v>
      </c>
      <c r="W303" s="68" t="s">
        <v>64</v>
      </c>
      <c r="X303" s="68">
        <v>1</v>
      </c>
      <c r="Y303" s="68">
        <v>0</v>
      </c>
      <c r="Z303" s="68">
        <v>1</v>
      </c>
      <c r="AA303" s="68" t="s">
        <v>63</v>
      </c>
      <c r="AB303" s="68">
        <v>8</v>
      </c>
      <c r="AC303" s="1">
        <v>0</v>
      </c>
      <c r="AD303" s="1">
        <v>278</v>
      </c>
      <c r="AE303" s="68">
        <v>0</v>
      </c>
      <c r="AF303" s="68">
        <v>42</v>
      </c>
      <c r="AG303" s="1">
        <v>42</v>
      </c>
      <c r="AH303" s="68">
        <v>612</v>
      </c>
      <c r="AI303" s="176">
        <v>116.5</v>
      </c>
      <c r="AJ303" s="1">
        <v>932</v>
      </c>
      <c r="AK303" s="70">
        <v>4773</v>
      </c>
      <c r="AL303" s="70"/>
    </row>
    <row r="304" spans="1:38" customFormat="1" ht="19.95" customHeight="1" x14ac:dyDescent="0.25">
      <c r="A304" s="68">
        <v>50737</v>
      </c>
      <c r="B304" s="68" t="s">
        <v>254</v>
      </c>
      <c r="C304" s="68" t="s">
        <v>127</v>
      </c>
      <c r="D304" s="68" t="s">
        <v>126</v>
      </c>
      <c r="E304" s="68" t="s">
        <v>20</v>
      </c>
      <c r="F304" s="68">
        <v>1</v>
      </c>
      <c r="G304" s="1">
        <v>0</v>
      </c>
      <c r="H304" s="1">
        <v>17</v>
      </c>
      <c r="I304" s="1">
        <v>0</v>
      </c>
      <c r="J304" s="1">
        <v>17</v>
      </c>
      <c r="K304" s="1">
        <f t="shared" si="8"/>
        <v>17</v>
      </c>
      <c r="L304" s="176">
        <v>17</v>
      </c>
      <c r="M304" s="176">
        <f t="shared" si="9"/>
        <v>17</v>
      </c>
      <c r="N304" s="70">
        <v>87</v>
      </c>
      <c r="O304" s="70">
        <v>11.05</v>
      </c>
      <c r="P304" s="70">
        <v>0</v>
      </c>
      <c r="Q304" s="70">
        <v>0</v>
      </c>
      <c r="R304" s="70">
        <v>0</v>
      </c>
      <c r="S304" s="70">
        <v>11.05</v>
      </c>
      <c r="T304" s="70">
        <v>75.95</v>
      </c>
      <c r="U304" s="70">
        <v>75.95</v>
      </c>
      <c r="V304" s="70">
        <v>0</v>
      </c>
      <c r="W304" s="68" t="s">
        <v>64</v>
      </c>
      <c r="X304" s="68">
        <v>1</v>
      </c>
      <c r="Y304" s="68">
        <v>0</v>
      </c>
      <c r="Z304" s="68">
        <v>1</v>
      </c>
      <c r="AA304" s="68" t="s">
        <v>63</v>
      </c>
      <c r="AB304" s="68">
        <v>1</v>
      </c>
      <c r="AC304" s="1">
        <v>0</v>
      </c>
      <c r="AD304" s="1">
        <v>8</v>
      </c>
      <c r="AE304" s="68">
        <v>0</v>
      </c>
      <c r="AF304" s="68">
        <v>0</v>
      </c>
      <c r="AG304" s="1">
        <v>0</v>
      </c>
      <c r="AH304" s="68">
        <v>9</v>
      </c>
      <c r="AI304" s="176">
        <v>17</v>
      </c>
      <c r="AJ304" s="1">
        <v>17</v>
      </c>
      <c r="AK304" s="70">
        <v>87</v>
      </c>
      <c r="AL304" s="70"/>
    </row>
    <row r="305" spans="1:38" customFormat="1" ht="19.95" customHeight="1" x14ac:dyDescent="0.25">
      <c r="A305" s="68">
        <v>90513</v>
      </c>
      <c r="B305" s="68" t="s">
        <v>254</v>
      </c>
      <c r="C305" s="68" t="s">
        <v>127</v>
      </c>
      <c r="D305" s="68" t="s">
        <v>126</v>
      </c>
      <c r="E305" s="68" t="s">
        <v>60</v>
      </c>
      <c r="F305" s="68">
        <v>1</v>
      </c>
      <c r="G305" s="1">
        <v>360</v>
      </c>
      <c r="H305" s="1">
        <v>191</v>
      </c>
      <c r="I305" s="1">
        <v>14</v>
      </c>
      <c r="J305" s="1">
        <v>565</v>
      </c>
      <c r="K305" s="1">
        <f t="shared" si="8"/>
        <v>551</v>
      </c>
      <c r="L305" s="176">
        <v>565</v>
      </c>
      <c r="M305" s="176">
        <f t="shared" si="9"/>
        <v>551</v>
      </c>
      <c r="N305" s="70">
        <v>2909</v>
      </c>
      <c r="O305" s="70">
        <v>367.25</v>
      </c>
      <c r="P305" s="70">
        <v>0</v>
      </c>
      <c r="Q305" s="70">
        <v>0</v>
      </c>
      <c r="R305" s="70">
        <v>-367.25</v>
      </c>
      <c r="S305" s="70">
        <v>0</v>
      </c>
      <c r="T305" s="70">
        <v>2909</v>
      </c>
      <c r="U305" s="70">
        <v>710</v>
      </c>
      <c r="V305" s="70">
        <v>2199</v>
      </c>
      <c r="W305" s="68" t="s">
        <v>63</v>
      </c>
      <c r="X305" s="68">
        <v>1</v>
      </c>
      <c r="Y305" s="68">
        <v>0</v>
      </c>
      <c r="Z305" s="68">
        <v>1</v>
      </c>
      <c r="AA305" s="68" t="s">
        <v>63</v>
      </c>
      <c r="AB305" s="68">
        <v>1</v>
      </c>
      <c r="AC305" s="1">
        <v>0</v>
      </c>
      <c r="AD305" s="1">
        <v>0</v>
      </c>
      <c r="AE305" s="68">
        <v>0</v>
      </c>
      <c r="AF305" s="68">
        <v>1</v>
      </c>
      <c r="AG305" s="1">
        <v>1</v>
      </c>
      <c r="AH305" s="68">
        <v>137</v>
      </c>
      <c r="AI305" s="176">
        <v>138</v>
      </c>
      <c r="AJ305" s="1">
        <v>138</v>
      </c>
      <c r="AK305" s="70">
        <v>710</v>
      </c>
      <c r="AL305" s="70"/>
    </row>
    <row r="306" spans="1:38" customFormat="1" ht="19.95" customHeight="1" x14ac:dyDescent="0.25">
      <c r="A306" s="68">
        <v>30481</v>
      </c>
      <c r="B306" s="68" t="s">
        <v>251</v>
      </c>
      <c r="C306" s="68" t="s">
        <v>125</v>
      </c>
      <c r="D306" s="68" t="s">
        <v>124</v>
      </c>
      <c r="E306" s="68" t="s">
        <v>60</v>
      </c>
      <c r="F306" s="68">
        <v>12</v>
      </c>
      <c r="G306" s="1">
        <v>3468</v>
      </c>
      <c r="H306" s="1">
        <v>1369</v>
      </c>
      <c r="I306" s="1">
        <v>13</v>
      </c>
      <c r="J306" s="1">
        <v>4850</v>
      </c>
      <c r="K306" s="1">
        <f t="shared" si="8"/>
        <v>4837</v>
      </c>
      <c r="L306" s="176">
        <v>404.16669999999999</v>
      </c>
      <c r="M306" s="176">
        <f t="shared" si="9"/>
        <v>403.1</v>
      </c>
      <c r="N306" s="70">
        <v>24784</v>
      </c>
      <c r="O306" s="70">
        <v>3152.5</v>
      </c>
      <c r="P306" s="70">
        <v>0</v>
      </c>
      <c r="Q306" s="70">
        <v>0</v>
      </c>
      <c r="R306" s="70">
        <v>97</v>
      </c>
      <c r="S306" s="70">
        <v>3249.5</v>
      </c>
      <c r="T306" s="70">
        <v>21534.5</v>
      </c>
      <c r="U306" s="70">
        <v>21534.5</v>
      </c>
      <c r="V306" s="70">
        <v>0</v>
      </c>
      <c r="W306" s="68" t="s">
        <v>64</v>
      </c>
      <c r="X306" s="68">
        <v>1</v>
      </c>
      <c r="Y306" s="68">
        <v>0</v>
      </c>
      <c r="Z306" s="68">
        <v>1</v>
      </c>
      <c r="AA306" s="68" t="s">
        <v>63</v>
      </c>
      <c r="AB306" s="68">
        <v>8</v>
      </c>
      <c r="AC306" s="1">
        <v>0</v>
      </c>
      <c r="AD306" s="1">
        <v>75</v>
      </c>
      <c r="AE306" s="68">
        <v>0</v>
      </c>
      <c r="AF306" s="68">
        <v>13</v>
      </c>
      <c r="AG306" s="1">
        <v>13</v>
      </c>
      <c r="AH306" s="68">
        <v>598</v>
      </c>
      <c r="AI306" s="176">
        <v>85.75</v>
      </c>
      <c r="AJ306" s="1">
        <v>686</v>
      </c>
      <c r="AK306" s="70">
        <v>3513</v>
      </c>
      <c r="AL306" s="70"/>
    </row>
    <row r="307" spans="1:38" customFormat="1" ht="19.95" customHeight="1" x14ac:dyDescent="0.25">
      <c r="A307" s="68">
        <v>90283</v>
      </c>
      <c r="B307" s="68" t="s">
        <v>251</v>
      </c>
      <c r="C307" s="68" t="s">
        <v>125</v>
      </c>
      <c r="D307" s="68" t="s">
        <v>124</v>
      </c>
      <c r="E307" s="68" t="s">
        <v>60</v>
      </c>
      <c r="F307" s="68">
        <v>1</v>
      </c>
      <c r="G307" s="1">
        <v>0</v>
      </c>
      <c r="H307" s="1">
        <v>134</v>
      </c>
      <c r="I307" s="1">
        <v>0</v>
      </c>
      <c r="J307" s="1">
        <v>134</v>
      </c>
      <c r="K307" s="1">
        <f t="shared" si="8"/>
        <v>134</v>
      </c>
      <c r="L307" s="176">
        <v>134</v>
      </c>
      <c r="M307" s="176">
        <f t="shared" si="9"/>
        <v>134</v>
      </c>
      <c r="N307" s="70">
        <v>692</v>
      </c>
      <c r="O307" s="70">
        <v>87.1</v>
      </c>
      <c r="P307" s="70">
        <v>0</v>
      </c>
      <c r="Q307" s="70">
        <v>0</v>
      </c>
      <c r="R307" s="70">
        <v>-87.1</v>
      </c>
      <c r="S307" s="70">
        <v>0</v>
      </c>
      <c r="T307" s="70">
        <v>692</v>
      </c>
      <c r="U307" s="70">
        <v>222</v>
      </c>
      <c r="V307" s="70">
        <v>470</v>
      </c>
      <c r="W307" s="68" t="s">
        <v>63</v>
      </c>
      <c r="X307" s="68">
        <v>1</v>
      </c>
      <c r="Y307" s="68">
        <v>0</v>
      </c>
      <c r="Z307" s="68">
        <v>1</v>
      </c>
      <c r="AA307" s="68" t="s">
        <v>63</v>
      </c>
      <c r="AB307" s="68">
        <v>1</v>
      </c>
      <c r="AC307" s="1">
        <v>0</v>
      </c>
      <c r="AD307" s="1">
        <v>37</v>
      </c>
      <c r="AE307" s="68">
        <v>0</v>
      </c>
      <c r="AF307" s="68">
        <v>0</v>
      </c>
      <c r="AG307" s="1">
        <v>0</v>
      </c>
      <c r="AH307" s="68">
        <v>6</v>
      </c>
      <c r="AI307" s="176">
        <v>43</v>
      </c>
      <c r="AJ307" s="1">
        <v>43</v>
      </c>
      <c r="AK307" s="70">
        <v>222</v>
      </c>
      <c r="AL307" s="70"/>
    </row>
    <row r="308" spans="1:38" customFormat="1" ht="19.95" customHeight="1" x14ac:dyDescent="0.25">
      <c r="A308" s="68">
        <v>40078</v>
      </c>
      <c r="B308" s="68" t="s">
        <v>257</v>
      </c>
      <c r="C308" s="68" t="s">
        <v>123</v>
      </c>
      <c r="D308" s="68" t="s">
        <v>122</v>
      </c>
      <c r="E308" s="68" t="s">
        <v>60</v>
      </c>
      <c r="F308" s="68">
        <v>11</v>
      </c>
      <c r="G308" s="1">
        <v>2760</v>
      </c>
      <c r="H308" s="1">
        <v>228</v>
      </c>
      <c r="I308" s="1">
        <v>5</v>
      </c>
      <c r="J308" s="1">
        <v>2993</v>
      </c>
      <c r="K308" s="1">
        <f t="shared" si="8"/>
        <v>2988</v>
      </c>
      <c r="L308" s="176">
        <v>272.09089999999998</v>
      </c>
      <c r="M308" s="176">
        <f t="shared" si="9"/>
        <v>271.60000000000002</v>
      </c>
      <c r="N308" s="70">
        <v>15473</v>
      </c>
      <c r="O308" s="70">
        <v>1945.45</v>
      </c>
      <c r="P308" s="70">
        <v>0</v>
      </c>
      <c r="Q308" s="70">
        <v>0</v>
      </c>
      <c r="R308" s="70">
        <v>59.86</v>
      </c>
      <c r="S308" s="70">
        <v>2005.31</v>
      </c>
      <c r="T308" s="70">
        <v>13467.69</v>
      </c>
      <c r="U308" s="70">
        <v>13467.69</v>
      </c>
      <c r="V308" s="70">
        <v>0</v>
      </c>
      <c r="W308" s="68" t="s">
        <v>64</v>
      </c>
      <c r="X308" s="68">
        <v>1</v>
      </c>
      <c r="Y308" s="68">
        <v>0</v>
      </c>
      <c r="Z308" s="68">
        <v>1</v>
      </c>
      <c r="AA308" s="68" t="s">
        <v>63</v>
      </c>
      <c r="AB308" s="68">
        <v>7</v>
      </c>
      <c r="AC308" s="1">
        <v>0</v>
      </c>
      <c r="AD308" s="1">
        <v>99</v>
      </c>
      <c r="AE308" s="68">
        <v>0</v>
      </c>
      <c r="AF308" s="68">
        <v>5</v>
      </c>
      <c r="AG308" s="1">
        <v>5</v>
      </c>
      <c r="AH308" s="68">
        <v>428</v>
      </c>
      <c r="AI308" s="176">
        <v>76</v>
      </c>
      <c r="AJ308" s="1">
        <v>532</v>
      </c>
      <c r="AK308" s="70">
        <v>2756</v>
      </c>
      <c r="AL308" s="70"/>
    </row>
    <row r="309" spans="1:38" customFormat="1" ht="19.95" customHeight="1" x14ac:dyDescent="0.25">
      <c r="A309" s="68">
        <v>40265</v>
      </c>
      <c r="B309" s="68" t="s">
        <v>257</v>
      </c>
      <c r="C309" s="68" t="s">
        <v>123</v>
      </c>
      <c r="D309" s="68" t="s">
        <v>122</v>
      </c>
      <c r="E309" s="68" t="s">
        <v>18</v>
      </c>
      <c r="F309" s="68">
        <v>3</v>
      </c>
      <c r="G309" s="1">
        <v>1392</v>
      </c>
      <c r="H309" s="1">
        <v>829</v>
      </c>
      <c r="I309" s="1">
        <v>22</v>
      </c>
      <c r="J309" s="1">
        <v>2243</v>
      </c>
      <c r="K309" s="1">
        <f t="shared" si="8"/>
        <v>2221</v>
      </c>
      <c r="L309" s="176">
        <v>747.66669999999999</v>
      </c>
      <c r="M309" s="176">
        <f t="shared" si="9"/>
        <v>740.3</v>
      </c>
      <c r="N309" s="70">
        <v>11462</v>
      </c>
      <c r="O309" s="70">
        <v>1457.95</v>
      </c>
      <c r="P309" s="70">
        <v>0</v>
      </c>
      <c r="Q309" s="70">
        <v>0</v>
      </c>
      <c r="R309" s="70">
        <v>44.86</v>
      </c>
      <c r="S309" s="70">
        <v>1502.81</v>
      </c>
      <c r="T309" s="70">
        <v>9959.19</v>
      </c>
      <c r="U309" s="70">
        <v>9959.19</v>
      </c>
      <c r="V309" s="70">
        <v>0</v>
      </c>
      <c r="W309" s="68" t="s">
        <v>64</v>
      </c>
      <c r="X309" s="68">
        <v>1</v>
      </c>
      <c r="Y309" s="68">
        <v>0</v>
      </c>
      <c r="Z309" s="68">
        <v>1</v>
      </c>
      <c r="AA309" s="68" t="s">
        <v>63</v>
      </c>
      <c r="AB309" s="68">
        <v>3</v>
      </c>
      <c r="AC309" s="1">
        <v>0</v>
      </c>
      <c r="AD309" s="1">
        <v>66</v>
      </c>
      <c r="AE309" s="68">
        <v>0</v>
      </c>
      <c r="AF309" s="68">
        <v>12</v>
      </c>
      <c r="AG309" s="1">
        <v>12</v>
      </c>
      <c r="AH309" s="68">
        <v>921</v>
      </c>
      <c r="AI309" s="176">
        <v>333</v>
      </c>
      <c r="AJ309" s="1">
        <v>999</v>
      </c>
      <c r="AK309" s="70">
        <v>5096</v>
      </c>
      <c r="AL309" s="70"/>
    </row>
    <row r="310" spans="1:38" customFormat="1" ht="19.95" customHeight="1" x14ac:dyDescent="0.25">
      <c r="A310" s="68">
        <v>90515</v>
      </c>
      <c r="B310" s="68" t="s">
        <v>257</v>
      </c>
      <c r="C310" s="68" t="s">
        <v>123</v>
      </c>
      <c r="D310" s="68" t="s">
        <v>122</v>
      </c>
      <c r="E310" s="68" t="s">
        <v>60</v>
      </c>
      <c r="F310" s="68">
        <v>0</v>
      </c>
      <c r="G310" s="1">
        <v>0</v>
      </c>
      <c r="H310" s="1">
        <v>0</v>
      </c>
      <c r="I310" s="1">
        <v>0</v>
      </c>
      <c r="J310" s="1">
        <v>0</v>
      </c>
      <c r="K310" s="1">
        <f t="shared" si="8"/>
        <v>0</v>
      </c>
      <c r="L310" s="176">
        <v>0</v>
      </c>
      <c r="M310" s="176" t="e">
        <f t="shared" si="9"/>
        <v>#DIV/0!</v>
      </c>
      <c r="N310" s="70">
        <v>0</v>
      </c>
      <c r="O310" s="70">
        <v>0</v>
      </c>
      <c r="P310" s="70">
        <v>0</v>
      </c>
      <c r="Q310" s="70">
        <v>0</v>
      </c>
      <c r="R310" s="70">
        <v>0</v>
      </c>
      <c r="S310" s="70">
        <v>0</v>
      </c>
      <c r="T310" s="70">
        <v>0</v>
      </c>
      <c r="U310" s="70">
        <v>0</v>
      </c>
      <c r="V310" s="70">
        <v>0</v>
      </c>
      <c r="W310" s="68" t="s">
        <v>64</v>
      </c>
      <c r="X310" s="68">
        <v>0</v>
      </c>
      <c r="Y310" s="68">
        <v>1</v>
      </c>
      <c r="Z310" s="68">
        <v>1</v>
      </c>
      <c r="AA310" s="68" t="s">
        <v>63</v>
      </c>
      <c r="AB310" s="68">
        <v>0</v>
      </c>
      <c r="AC310" s="1">
        <v>0</v>
      </c>
      <c r="AD310" s="1">
        <v>0</v>
      </c>
      <c r="AE310" s="68">
        <v>0</v>
      </c>
      <c r="AF310" s="68">
        <v>0</v>
      </c>
      <c r="AG310" s="1">
        <v>0</v>
      </c>
      <c r="AH310" s="68">
        <v>0</v>
      </c>
      <c r="AI310" s="176">
        <v>0</v>
      </c>
      <c r="AJ310" s="1">
        <v>0</v>
      </c>
      <c r="AK310" s="70">
        <v>0</v>
      </c>
      <c r="AL310" s="70"/>
    </row>
    <row r="311" spans="1:38" customFormat="1" ht="19.95" customHeight="1" x14ac:dyDescent="0.25">
      <c r="A311" s="68">
        <v>10044</v>
      </c>
      <c r="B311" s="68" t="s">
        <v>253</v>
      </c>
      <c r="C311" s="68" t="s">
        <v>244</v>
      </c>
      <c r="D311" s="68" t="s">
        <v>65</v>
      </c>
      <c r="E311" s="68" t="s">
        <v>18</v>
      </c>
      <c r="F311" s="68">
        <v>2</v>
      </c>
      <c r="G311" s="1">
        <v>1188</v>
      </c>
      <c r="H311" s="1">
        <v>101</v>
      </c>
      <c r="I311" s="1">
        <v>0</v>
      </c>
      <c r="J311" s="1">
        <v>1289</v>
      </c>
      <c r="K311" s="1">
        <f t="shared" si="8"/>
        <v>1289</v>
      </c>
      <c r="L311" s="176">
        <v>644.5</v>
      </c>
      <c r="M311" s="176">
        <f t="shared" si="9"/>
        <v>644.5</v>
      </c>
      <c r="N311" s="70">
        <v>6577</v>
      </c>
      <c r="O311" s="70">
        <v>837.85</v>
      </c>
      <c r="P311" s="70">
        <v>0</v>
      </c>
      <c r="Q311" s="70">
        <v>0</v>
      </c>
      <c r="R311" s="70">
        <v>25.78</v>
      </c>
      <c r="S311" s="70">
        <v>863.63</v>
      </c>
      <c r="T311" s="70">
        <v>5713.37</v>
      </c>
      <c r="U311" s="70">
        <v>5713.37</v>
      </c>
      <c r="V311" s="70">
        <v>0</v>
      </c>
      <c r="W311" s="68" t="s">
        <v>64</v>
      </c>
      <c r="X311" s="68">
        <v>1</v>
      </c>
      <c r="Y311" s="68">
        <v>0</v>
      </c>
      <c r="Z311" s="68">
        <v>1</v>
      </c>
      <c r="AA311" s="68" t="s">
        <v>63</v>
      </c>
      <c r="AB311" s="68">
        <v>2</v>
      </c>
      <c r="AC311" s="1">
        <v>0</v>
      </c>
      <c r="AD311" s="1">
        <v>15</v>
      </c>
      <c r="AE311" s="68">
        <v>0</v>
      </c>
      <c r="AF311" s="68">
        <v>0</v>
      </c>
      <c r="AG311" s="1">
        <v>0</v>
      </c>
      <c r="AH311" s="68">
        <v>340</v>
      </c>
      <c r="AI311" s="176">
        <v>177.5</v>
      </c>
      <c r="AJ311" s="1">
        <v>355</v>
      </c>
      <c r="AK311" s="70">
        <v>1804</v>
      </c>
      <c r="AL311" s="70"/>
    </row>
    <row r="312" spans="1:38" customFormat="1" ht="19.95" customHeight="1" x14ac:dyDescent="0.25">
      <c r="A312" s="68">
        <v>10065</v>
      </c>
      <c r="B312" s="68" t="s">
        <v>253</v>
      </c>
      <c r="C312" s="68" t="s">
        <v>244</v>
      </c>
      <c r="D312" s="68" t="s">
        <v>65</v>
      </c>
      <c r="E312" s="68" t="s">
        <v>24</v>
      </c>
      <c r="F312" s="68">
        <v>1</v>
      </c>
      <c r="G312" s="1">
        <v>876</v>
      </c>
      <c r="H312" s="1">
        <v>-20</v>
      </c>
      <c r="I312" s="1">
        <v>10</v>
      </c>
      <c r="J312" s="1">
        <v>866</v>
      </c>
      <c r="K312" s="1">
        <f t="shared" si="8"/>
        <v>856</v>
      </c>
      <c r="L312" s="176">
        <v>866</v>
      </c>
      <c r="M312" s="176">
        <f t="shared" si="9"/>
        <v>856</v>
      </c>
      <c r="N312" s="70">
        <v>4418</v>
      </c>
      <c r="O312" s="70">
        <v>562.9</v>
      </c>
      <c r="P312" s="70">
        <v>0</v>
      </c>
      <c r="Q312" s="70">
        <v>0</v>
      </c>
      <c r="R312" s="70">
        <v>0</v>
      </c>
      <c r="S312" s="70">
        <v>562.9</v>
      </c>
      <c r="T312" s="70">
        <v>3855.1</v>
      </c>
      <c r="U312" s="70">
        <v>3855.1</v>
      </c>
      <c r="V312" s="70">
        <v>0</v>
      </c>
      <c r="W312" s="68" t="s">
        <v>64</v>
      </c>
      <c r="X312" s="68">
        <v>1</v>
      </c>
      <c r="Y312" s="68">
        <v>0</v>
      </c>
      <c r="Z312" s="68">
        <v>1</v>
      </c>
      <c r="AA312" s="68" t="s">
        <v>63</v>
      </c>
      <c r="AB312" s="68">
        <v>1</v>
      </c>
      <c r="AC312" s="1">
        <v>0</v>
      </c>
      <c r="AD312" s="1">
        <v>0</v>
      </c>
      <c r="AE312" s="68">
        <v>0</v>
      </c>
      <c r="AF312" s="68">
        <v>10</v>
      </c>
      <c r="AG312" s="1">
        <v>10</v>
      </c>
      <c r="AH312" s="68">
        <v>265</v>
      </c>
      <c r="AI312" s="176">
        <v>275</v>
      </c>
      <c r="AJ312" s="1">
        <v>275</v>
      </c>
      <c r="AK312" s="70">
        <v>1411</v>
      </c>
      <c r="AL312" s="70"/>
    </row>
    <row r="313" spans="1:38" customFormat="1" ht="19.95" customHeight="1" x14ac:dyDescent="0.25">
      <c r="A313" s="68">
        <v>10187</v>
      </c>
      <c r="B313" s="68" t="s">
        <v>253</v>
      </c>
      <c r="C313" s="68" t="s">
        <v>244</v>
      </c>
      <c r="D313" s="68" t="s">
        <v>65</v>
      </c>
      <c r="E313" s="68" t="s">
        <v>20</v>
      </c>
      <c r="F313" s="68">
        <v>4</v>
      </c>
      <c r="G313" s="1">
        <v>2436</v>
      </c>
      <c r="H313" s="1">
        <v>110</v>
      </c>
      <c r="I313" s="1">
        <v>9</v>
      </c>
      <c r="J313" s="1">
        <v>2555</v>
      </c>
      <c r="K313" s="1">
        <f t="shared" si="8"/>
        <v>2546</v>
      </c>
      <c r="L313" s="176">
        <v>638.75</v>
      </c>
      <c r="M313" s="176">
        <f t="shared" si="9"/>
        <v>636.5</v>
      </c>
      <c r="N313" s="70">
        <v>12981</v>
      </c>
      <c r="O313" s="70">
        <v>1660.75</v>
      </c>
      <c r="P313" s="70">
        <v>0</v>
      </c>
      <c r="Q313" s="70">
        <v>0</v>
      </c>
      <c r="R313" s="70">
        <v>0</v>
      </c>
      <c r="S313" s="70">
        <v>1660.75</v>
      </c>
      <c r="T313" s="70">
        <v>11320.25</v>
      </c>
      <c r="U313" s="70">
        <v>11320.25</v>
      </c>
      <c r="V313" s="70">
        <v>0</v>
      </c>
      <c r="W313" s="68" t="s">
        <v>64</v>
      </c>
      <c r="X313" s="68">
        <v>1</v>
      </c>
      <c r="Y313" s="68">
        <v>0</v>
      </c>
      <c r="Z313" s="68">
        <v>1</v>
      </c>
      <c r="AA313" s="68" t="s">
        <v>63</v>
      </c>
      <c r="AB313" s="68">
        <v>4</v>
      </c>
      <c r="AC313" s="1">
        <v>0</v>
      </c>
      <c r="AD313" s="1">
        <v>10</v>
      </c>
      <c r="AE313" s="68">
        <v>0</v>
      </c>
      <c r="AF313" s="68">
        <v>9</v>
      </c>
      <c r="AG313" s="1">
        <v>9</v>
      </c>
      <c r="AH313" s="68">
        <v>966</v>
      </c>
      <c r="AI313" s="176">
        <v>246.25</v>
      </c>
      <c r="AJ313" s="1">
        <v>985</v>
      </c>
      <c r="AK313" s="70">
        <v>5022</v>
      </c>
      <c r="AL313" s="70"/>
    </row>
    <row r="314" spans="1:38" customFormat="1" ht="19.95" customHeight="1" x14ac:dyDescent="0.25">
      <c r="A314" s="68">
        <v>10243</v>
      </c>
      <c r="B314" s="68" t="s">
        <v>253</v>
      </c>
      <c r="C314" s="68" t="s">
        <v>244</v>
      </c>
      <c r="D314" s="68" t="s">
        <v>65</v>
      </c>
      <c r="E314" s="68" t="s">
        <v>20</v>
      </c>
      <c r="F314" s="68">
        <v>7</v>
      </c>
      <c r="G314" s="1">
        <v>3852</v>
      </c>
      <c r="H314" s="1">
        <v>-225</v>
      </c>
      <c r="I314" s="1">
        <v>41</v>
      </c>
      <c r="J314" s="1">
        <v>3668</v>
      </c>
      <c r="K314" s="1">
        <f t="shared" si="8"/>
        <v>3627</v>
      </c>
      <c r="L314" s="176">
        <v>524</v>
      </c>
      <c r="M314" s="176">
        <f t="shared" si="9"/>
        <v>518.1</v>
      </c>
      <c r="N314" s="70">
        <v>18685</v>
      </c>
      <c r="O314" s="70">
        <v>2384.1999999999998</v>
      </c>
      <c r="P314" s="70">
        <v>0</v>
      </c>
      <c r="Q314" s="70">
        <v>0</v>
      </c>
      <c r="R314" s="70">
        <v>73.36</v>
      </c>
      <c r="S314" s="70">
        <v>2457.56</v>
      </c>
      <c r="T314" s="70">
        <v>16227.44</v>
      </c>
      <c r="U314" s="70">
        <v>16227.44</v>
      </c>
      <c r="V314" s="70">
        <v>0</v>
      </c>
      <c r="W314" s="68" t="s">
        <v>64</v>
      </c>
      <c r="X314" s="68">
        <v>1</v>
      </c>
      <c r="Y314" s="68">
        <v>0</v>
      </c>
      <c r="Z314" s="68">
        <v>1</v>
      </c>
      <c r="AA314" s="68" t="s">
        <v>63</v>
      </c>
      <c r="AB314" s="68">
        <v>6</v>
      </c>
      <c r="AC314" s="1">
        <v>0</v>
      </c>
      <c r="AD314" s="1">
        <v>84</v>
      </c>
      <c r="AE314" s="68">
        <v>0</v>
      </c>
      <c r="AF314" s="68">
        <v>12</v>
      </c>
      <c r="AG314" s="1">
        <v>12</v>
      </c>
      <c r="AH314" s="68">
        <v>973</v>
      </c>
      <c r="AI314" s="176">
        <v>178.16669999999999</v>
      </c>
      <c r="AJ314" s="1">
        <v>1069</v>
      </c>
      <c r="AK314" s="70">
        <v>5474</v>
      </c>
      <c r="AL314" s="70"/>
    </row>
    <row r="315" spans="1:38" customFormat="1" ht="19.95" customHeight="1" x14ac:dyDescent="0.25">
      <c r="A315" s="68">
        <v>10254</v>
      </c>
      <c r="B315" s="68" t="s">
        <v>253</v>
      </c>
      <c r="C315" s="68" t="s">
        <v>244</v>
      </c>
      <c r="D315" s="68" t="s">
        <v>65</v>
      </c>
      <c r="E315" s="68" t="s">
        <v>60</v>
      </c>
      <c r="F315" s="68">
        <v>6</v>
      </c>
      <c r="G315" s="1">
        <v>5532</v>
      </c>
      <c r="H315" s="1">
        <v>1032</v>
      </c>
      <c r="I315" s="1">
        <v>41</v>
      </c>
      <c r="J315" s="1">
        <v>6605</v>
      </c>
      <c r="K315" s="1">
        <f t="shared" si="8"/>
        <v>6564</v>
      </c>
      <c r="L315" s="176">
        <v>1100.8333</v>
      </c>
      <c r="M315" s="176">
        <f t="shared" si="9"/>
        <v>1094</v>
      </c>
      <c r="N315" s="70">
        <v>33834</v>
      </c>
      <c r="O315" s="70">
        <v>4293.25</v>
      </c>
      <c r="P315" s="70">
        <v>0</v>
      </c>
      <c r="Q315" s="70">
        <v>0</v>
      </c>
      <c r="R315" s="70">
        <v>132.1</v>
      </c>
      <c r="S315" s="70">
        <v>4425.3500000000004</v>
      </c>
      <c r="T315" s="70">
        <v>29408.65</v>
      </c>
      <c r="U315" s="70">
        <v>29408.65</v>
      </c>
      <c r="V315" s="70">
        <v>0</v>
      </c>
      <c r="W315" s="68" t="s">
        <v>64</v>
      </c>
      <c r="X315" s="68">
        <v>1</v>
      </c>
      <c r="Y315" s="68">
        <v>0</v>
      </c>
      <c r="Z315" s="68">
        <v>1</v>
      </c>
      <c r="AA315" s="68" t="s">
        <v>63</v>
      </c>
      <c r="AB315" s="68">
        <v>6</v>
      </c>
      <c r="AC315" s="1">
        <v>0</v>
      </c>
      <c r="AD315" s="1">
        <v>96</v>
      </c>
      <c r="AE315" s="68">
        <v>0</v>
      </c>
      <c r="AF315" s="68">
        <v>30</v>
      </c>
      <c r="AG315" s="1">
        <v>30</v>
      </c>
      <c r="AH315" s="68">
        <v>1849</v>
      </c>
      <c r="AI315" s="176">
        <v>329.16669999999999</v>
      </c>
      <c r="AJ315" s="1">
        <v>1975</v>
      </c>
      <c r="AK315" s="70">
        <v>10172</v>
      </c>
      <c r="AL315" s="70"/>
    </row>
    <row r="316" spans="1:38" customFormat="1" ht="19.95" customHeight="1" x14ac:dyDescent="0.25">
      <c r="A316" s="68">
        <v>10293</v>
      </c>
      <c r="B316" s="68" t="s">
        <v>253</v>
      </c>
      <c r="C316" s="68" t="s">
        <v>244</v>
      </c>
      <c r="D316" s="68" t="s">
        <v>65</v>
      </c>
      <c r="E316" s="68" t="s">
        <v>60</v>
      </c>
      <c r="F316" s="68">
        <v>0</v>
      </c>
      <c r="G316" s="1">
        <v>0</v>
      </c>
      <c r="H316" s="1">
        <v>0</v>
      </c>
      <c r="I316" s="1">
        <v>0</v>
      </c>
      <c r="J316" s="1">
        <v>0</v>
      </c>
      <c r="K316" s="1">
        <f t="shared" si="8"/>
        <v>0</v>
      </c>
      <c r="L316" s="176">
        <v>0</v>
      </c>
      <c r="M316" s="176" t="e">
        <f t="shared" si="9"/>
        <v>#DIV/0!</v>
      </c>
      <c r="N316" s="70">
        <v>0</v>
      </c>
      <c r="O316" s="70">
        <v>0</v>
      </c>
      <c r="P316" s="70">
        <v>0</v>
      </c>
      <c r="Q316" s="70">
        <v>0</v>
      </c>
      <c r="R316" s="70">
        <v>0</v>
      </c>
      <c r="S316" s="70">
        <v>0</v>
      </c>
      <c r="T316" s="70">
        <v>0</v>
      </c>
      <c r="U316" s="70">
        <v>0</v>
      </c>
      <c r="V316" s="70">
        <v>0</v>
      </c>
      <c r="W316" s="68" t="s">
        <v>64</v>
      </c>
      <c r="X316" s="68">
        <v>0</v>
      </c>
      <c r="Y316" s="68">
        <v>1</v>
      </c>
      <c r="Z316" s="68">
        <v>1</v>
      </c>
      <c r="AA316" s="68" t="s">
        <v>63</v>
      </c>
      <c r="AB316" s="68">
        <v>0</v>
      </c>
      <c r="AC316" s="1">
        <v>0</v>
      </c>
      <c r="AD316" s="1">
        <v>0</v>
      </c>
      <c r="AE316" s="68">
        <v>0</v>
      </c>
      <c r="AF316" s="68">
        <v>0</v>
      </c>
      <c r="AG316" s="1">
        <v>0</v>
      </c>
      <c r="AH316" s="68">
        <v>0</v>
      </c>
      <c r="AI316" s="176">
        <v>0</v>
      </c>
      <c r="AJ316" s="1">
        <v>0</v>
      </c>
      <c r="AK316" s="70">
        <v>0</v>
      </c>
      <c r="AL316" s="70"/>
    </row>
    <row r="317" spans="1:38" customFormat="1" ht="19.95" customHeight="1" x14ac:dyDescent="0.25">
      <c r="A317" s="68">
        <v>10330</v>
      </c>
      <c r="B317" s="68" t="s">
        <v>253</v>
      </c>
      <c r="C317" s="68" t="s">
        <v>244</v>
      </c>
      <c r="D317" s="68" t="s">
        <v>65</v>
      </c>
      <c r="E317" s="68" t="s">
        <v>60</v>
      </c>
      <c r="F317" s="68">
        <v>8</v>
      </c>
      <c r="G317" s="1">
        <v>6924</v>
      </c>
      <c r="H317" s="1">
        <v>3384</v>
      </c>
      <c r="I317" s="1">
        <v>68</v>
      </c>
      <c r="J317" s="1">
        <v>10376</v>
      </c>
      <c r="K317" s="1">
        <f t="shared" si="8"/>
        <v>10308</v>
      </c>
      <c r="L317" s="176">
        <v>1297</v>
      </c>
      <c r="M317" s="176">
        <f t="shared" si="9"/>
        <v>1288.5</v>
      </c>
      <c r="N317" s="70">
        <v>53089</v>
      </c>
      <c r="O317" s="70">
        <v>6744.4</v>
      </c>
      <c r="P317" s="70">
        <v>0</v>
      </c>
      <c r="Q317" s="70">
        <v>0</v>
      </c>
      <c r="R317" s="70">
        <v>207.52</v>
      </c>
      <c r="S317" s="70">
        <v>6951.92</v>
      </c>
      <c r="T317" s="70">
        <v>46137.08</v>
      </c>
      <c r="U317" s="70">
        <v>46137.08</v>
      </c>
      <c r="V317" s="70">
        <v>0</v>
      </c>
      <c r="W317" s="68" t="s">
        <v>64</v>
      </c>
      <c r="X317" s="68">
        <v>1</v>
      </c>
      <c r="Y317" s="68">
        <v>0</v>
      </c>
      <c r="Z317" s="68">
        <v>1</v>
      </c>
      <c r="AA317" s="68" t="s">
        <v>63</v>
      </c>
      <c r="AB317" s="68">
        <v>7</v>
      </c>
      <c r="AC317" s="1">
        <v>0</v>
      </c>
      <c r="AD317" s="1">
        <v>144</v>
      </c>
      <c r="AE317" s="68">
        <v>0</v>
      </c>
      <c r="AF317" s="68">
        <v>68</v>
      </c>
      <c r="AG317" s="1">
        <v>68</v>
      </c>
      <c r="AH317" s="68">
        <v>3108</v>
      </c>
      <c r="AI317" s="176">
        <v>474.28570000000002</v>
      </c>
      <c r="AJ317" s="1">
        <v>3320</v>
      </c>
      <c r="AK317" s="70">
        <v>17002</v>
      </c>
      <c r="AL317" s="70"/>
    </row>
    <row r="318" spans="1:38" customFormat="1" ht="19.95" customHeight="1" x14ac:dyDescent="0.25">
      <c r="A318" s="68">
        <v>10336</v>
      </c>
      <c r="B318" s="68" t="s">
        <v>253</v>
      </c>
      <c r="C318" s="68" t="s">
        <v>244</v>
      </c>
      <c r="D318" s="68" t="s">
        <v>65</v>
      </c>
      <c r="E318" s="68" t="s">
        <v>22</v>
      </c>
      <c r="F318" s="68">
        <v>5</v>
      </c>
      <c r="G318" s="1">
        <v>540</v>
      </c>
      <c r="H318" s="1">
        <v>57</v>
      </c>
      <c r="I318" s="1">
        <v>0</v>
      </c>
      <c r="J318" s="1">
        <v>597</v>
      </c>
      <c r="K318" s="1">
        <f t="shared" si="8"/>
        <v>597</v>
      </c>
      <c r="L318" s="176">
        <v>119.4</v>
      </c>
      <c r="M318" s="176">
        <f t="shared" si="9"/>
        <v>119.4</v>
      </c>
      <c r="N318" s="70">
        <v>3084</v>
      </c>
      <c r="O318" s="70">
        <v>388.05</v>
      </c>
      <c r="P318" s="70">
        <v>0</v>
      </c>
      <c r="Q318" s="70">
        <v>0</v>
      </c>
      <c r="R318" s="70">
        <v>0</v>
      </c>
      <c r="S318" s="70">
        <v>388.05</v>
      </c>
      <c r="T318" s="70">
        <v>2695.95</v>
      </c>
      <c r="U318" s="70">
        <v>2695.95</v>
      </c>
      <c r="V318" s="70">
        <v>0</v>
      </c>
      <c r="W318" s="68" t="s">
        <v>64</v>
      </c>
      <c r="X318" s="68">
        <v>1</v>
      </c>
      <c r="Y318" s="68">
        <v>0</v>
      </c>
      <c r="Z318" s="68">
        <v>1</v>
      </c>
      <c r="AA318" s="68" t="s">
        <v>63</v>
      </c>
      <c r="AB318" s="68">
        <v>2</v>
      </c>
      <c r="AC318" s="1">
        <v>0</v>
      </c>
      <c r="AD318" s="1">
        <v>16</v>
      </c>
      <c r="AE318" s="68">
        <v>0</v>
      </c>
      <c r="AF318" s="68">
        <v>0</v>
      </c>
      <c r="AG318" s="1">
        <v>0</v>
      </c>
      <c r="AH318" s="68">
        <v>111</v>
      </c>
      <c r="AI318" s="176">
        <v>63.5</v>
      </c>
      <c r="AJ318" s="1">
        <v>127</v>
      </c>
      <c r="AK318" s="70">
        <v>650</v>
      </c>
      <c r="AL318" s="70"/>
    </row>
    <row r="319" spans="1:38" customFormat="1" ht="19.95" customHeight="1" x14ac:dyDescent="0.25">
      <c r="A319" s="68">
        <v>10338</v>
      </c>
      <c r="B319" s="68" t="s">
        <v>253</v>
      </c>
      <c r="C319" s="68" t="s">
        <v>244</v>
      </c>
      <c r="D319" s="68" t="s">
        <v>65</v>
      </c>
      <c r="E319" s="68" t="s">
        <v>19</v>
      </c>
      <c r="F319" s="68">
        <v>9</v>
      </c>
      <c r="G319" s="1">
        <v>2292</v>
      </c>
      <c r="H319" s="1">
        <v>1295</v>
      </c>
      <c r="I319" s="1">
        <v>50</v>
      </c>
      <c r="J319" s="1">
        <v>3637</v>
      </c>
      <c r="K319" s="1">
        <f t="shared" si="8"/>
        <v>3587</v>
      </c>
      <c r="L319" s="176">
        <v>404.11110000000002</v>
      </c>
      <c r="M319" s="176">
        <f t="shared" si="9"/>
        <v>398.6</v>
      </c>
      <c r="N319" s="70">
        <v>18658</v>
      </c>
      <c r="O319" s="70">
        <v>2364.0500000000002</v>
      </c>
      <c r="P319" s="70">
        <v>0</v>
      </c>
      <c r="Q319" s="70">
        <v>0</v>
      </c>
      <c r="R319" s="70">
        <v>0</v>
      </c>
      <c r="S319" s="70">
        <v>2364.0500000000002</v>
      </c>
      <c r="T319" s="70">
        <v>16293.95</v>
      </c>
      <c r="U319" s="70">
        <v>16293.95</v>
      </c>
      <c r="V319" s="70">
        <v>0</v>
      </c>
      <c r="W319" s="68" t="s">
        <v>64</v>
      </c>
      <c r="X319" s="68">
        <v>1</v>
      </c>
      <c r="Y319" s="68">
        <v>0</v>
      </c>
      <c r="Z319" s="68">
        <v>1</v>
      </c>
      <c r="AA319" s="68" t="s">
        <v>63</v>
      </c>
      <c r="AB319" s="68">
        <v>8</v>
      </c>
      <c r="AC319" s="1">
        <v>0</v>
      </c>
      <c r="AD319" s="1">
        <v>148</v>
      </c>
      <c r="AE319" s="68">
        <v>0</v>
      </c>
      <c r="AF319" s="68">
        <v>38</v>
      </c>
      <c r="AG319" s="1">
        <v>38</v>
      </c>
      <c r="AH319" s="68">
        <v>1095</v>
      </c>
      <c r="AI319" s="176">
        <v>160.125</v>
      </c>
      <c r="AJ319" s="1">
        <v>1281</v>
      </c>
      <c r="AK319" s="70">
        <v>6609</v>
      </c>
      <c r="AL319" s="70"/>
    </row>
    <row r="320" spans="1:38" customFormat="1" ht="19.95" customHeight="1" x14ac:dyDescent="0.25">
      <c r="A320" s="68">
        <v>10341</v>
      </c>
      <c r="B320" s="68" t="s">
        <v>253</v>
      </c>
      <c r="C320" s="68" t="s">
        <v>244</v>
      </c>
      <c r="D320" s="68" t="s">
        <v>65</v>
      </c>
      <c r="E320" s="68" t="s">
        <v>20</v>
      </c>
      <c r="F320" s="68">
        <v>4</v>
      </c>
      <c r="G320" s="1">
        <v>864</v>
      </c>
      <c r="H320" s="1">
        <v>373</v>
      </c>
      <c r="I320" s="1">
        <v>0</v>
      </c>
      <c r="J320" s="1">
        <v>1237</v>
      </c>
      <c r="K320" s="1">
        <f t="shared" si="8"/>
        <v>1237</v>
      </c>
      <c r="L320" s="176">
        <v>309.25</v>
      </c>
      <c r="M320" s="176">
        <f t="shared" si="9"/>
        <v>309.3</v>
      </c>
      <c r="N320" s="70">
        <v>6335</v>
      </c>
      <c r="O320" s="70">
        <v>804.05</v>
      </c>
      <c r="P320" s="70">
        <v>0</v>
      </c>
      <c r="Q320" s="70">
        <v>0</v>
      </c>
      <c r="R320" s="70">
        <v>0</v>
      </c>
      <c r="S320" s="70">
        <v>804.05</v>
      </c>
      <c r="T320" s="70">
        <v>5530.95</v>
      </c>
      <c r="U320" s="70">
        <v>5530.95</v>
      </c>
      <c r="V320" s="70">
        <v>0</v>
      </c>
      <c r="W320" s="68" t="s">
        <v>64</v>
      </c>
      <c r="X320" s="68">
        <v>1</v>
      </c>
      <c r="Y320" s="68">
        <v>0</v>
      </c>
      <c r="Z320" s="68">
        <v>1</v>
      </c>
      <c r="AA320" s="68" t="s">
        <v>63</v>
      </c>
      <c r="AB320" s="68">
        <v>4</v>
      </c>
      <c r="AC320" s="1">
        <v>0</v>
      </c>
      <c r="AD320" s="1">
        <v>61</v>
      </c>
      <c r="AE320" s="68">
        <v>0</v>
      </c>
      <c r="AF320" s="68">
        <v>2</v>
      </c>
      <c r="AG320" s="1">
        <v>2</v>
      </c>
      <c r="AH320" s="68">
        <v>288</v>
      </c>
      <c r="AI320" s="176">
        <v>87.75</v>
      </c>
      <c r="AJ320" s="1">
        <v>351</v>
      </c>
      <c r="AK320" s="70">
        <v>1807</v>
      </c>
      <c r="AL320" s="70"/>
    </row>
    <row r="321" spans="1:38" customFormat="1" ht="19.95" customHeight="1" x14ac:dyDescent="0.25">
      <c r="A321" s="68">
        <v>10342</v>
      </c>
      <c r="B321" s="68" t="s">
        <v>253</v>
      </c>
      <c r="C321" s="68" t="s">
        <v>244</v>
      </c>
      <c r="D321" s="68" t="s">
        <v>65</v>
      </c>
      <c r="E321" s="68" t="s">
        <v>20</v>
      </c>
      <c r="F321" s="68">
        <v>6</v>
      </c>
      <c r="G321" s="1">
        <v>2868</v>
      </c>
      <c r="H321" s="1">
        <v>-39</v>
      </c>
      <c r="I321" s="1">
        <v>9</v>
      </c>
      <c r="J321" s="1">
        <v>2838</v>
      </c>
      <c r="K321" s="1">
        <f t="shared" si="8"/>
        <v>2829</v>
      </c>
      <c r="L321" s="176">
        <v>473</v>
      </c>
      <c r="M321" s="176">
        <f t="shared" si="9"/>
        <v>471.5</v>
      </c>
      <c r="N321" s="70">
        <v>14569</v>
      </c>
      <c r="O321" s="70">
        <v>1844.7</v>
      </c>
      <c r="P321" s="70">
        <v>0</v>
      </c>
      <c r="Q321" s="70">
        <v>0</v>
      </c>
      <c r="R321" s="70">
        <v>0</v>
      </c>
      <c r="S321" s="70">
        <v>1844.7</v>
      </c>
      <c r="T321" s="70">
        <v>12724.3</v>
      </c>
      <c r="U321" s="70">
        <v>12724.3</v>
      </c>
      <c r="V321" s="70">
        <v>0</v>
      </c>
      <c r="W321" s="68" t="s">
        <v>64</v>
      </c>
      <c r="X321" s="68">
        <v>1</v>
      </c>
      <c r="Y321" s="68">
        <v>0</v>
      </c>
      <c r="Z321" s="68">
        <v>1</v>
      </c>
      <c r="AA321" s="68" t="s">
        <v>63</v>
      </c>
      <c r="AB321" s="68">
        <v>4</v>
      </c>
      <c r="AC321" s="1">
        <v>0</v>
      </c>
      <c r="AD321" s="1">
        <v>24</v>
      </c>
      <c r="AE321" s="68">
        <v>0</v>
      </c>
      <c r="AF321" s="68">
        <v>9</v>
      </c>
      <c r="AG321" s="1">
        <v>9</v>
      </c>
      <c r="AH321" s="68">
        <v>585</v>
      </c>
      <c r="AI321" s="176">
        <v>154.5</v>
      </c>
      <c r="AJ321" s="1">
        <v>618</v>
      </c>
      <c r="AK321" s="70">
        <v>3162</v>
      </c>
      <c r="AL321" s="70"/>
    </row>
    <row r="322" spans="1:38" customFormat="1" ht="19.95" customHeight="1" x14ac:dyDescent="0.25">
      <c r="A322" s="68">
        <v>10346</v>
      </c>
      <c r="B322" s="68" t="s">
        <v>253</v>
      </c>
      <c r="C322" s="68" t="s">
        <v>244</v>
      </c>
      <c r="D322" s="68" t="s">
        <v>65</v>
      </c>
      <c r="E322" s="68" t="s">
        <v>60</v>
      </c>
      <c r="F322" s="68">
        <v>11</v>
      </c>
      <c r="G322" s="1">
        <v>5220</v>
      </c>
      <c r="H322" s="1">
        <v>1417</v>
      </c>
      <c r="I322" s="1">
        <v>34</v>
      </c>
      <c r="J322" s="1">
        <v>6671</v>
      </c>
      <c r="K322" s="1">
        <f t="shared" si="8"/>
        <v>6637</v>
      </c>
      <c r="L322" s="176">
        <v>606.45450000000005</v>
      </c>
      <c r="M322" s="176">
        <f t="shared" si="9"/>
        <v>603.4</v>
      </c>
      <c r="N322" s="70">
        <v>34184</v>
      </c>
      <c r="O322" s="70">
        <v>4336.1499999999996</v>
      </c>
      <c r="P322" s="70">
        <v>0</v>
      </c>
      <c r="Q322" s="70">
        <v>0</v>
      </c>
      <c r="R322" s="70">
        <v>133.41999999999999</v>
      </c>
      <c r="S322" s="70">
        <v>4469.57</v>
      </c>
      <c r="T322" s="70">
        <v>29714.43</v>
      </c>
      <c r="U322" s="70">
        <v>29714.43</v>
      </c>
      <c r="V322" s="70">
        <v>0</v>
      </c>
      <c r="W322" s="68" t="s">
        <v>64</v>
      </c>
      <c r="X322" s="68">
        <v>1</v>
      </c>
      <c r="Y322" s="68">
        <v>0</v>
      </c>
      <c r="Z322" s="68">
        <v>1</v>
      </c>
      <c r="AA322" s="68" t="s">
        <v>63</v>
      </c>
      <c r="AB322" s="68">
        <v>8</v>
      </c>
      <c r="AC322" s="1">
        <v>0</v>
      </c>
      <c r="AD322" s="1">
        <v>85</v>
      </c>
      <c r="AE322" s="68">
        <v>0</v>
      </c>
      <c r="AF322" s="68">
        <v>34</v>
      </c>
      <c r="AG322" s="1">
        <v>34</v>
      </c>
      <c r="AH322" s="68">
        <v>989</v>
      </c>
      <c r="AI322" s="176">
        <v>138.5</v>
      </c>
      <c r="AJ322" s="1">
        <v>1108</v>
      </c>
      <c r="AK322" s="70">
        <v>5680</v>
      </c>
      <c r="AL322" s="70"/>
    </row>
    <row r="323" spans="1:38" customFormat="1" ht="19.95" customHeight="1" x14ac:dyDescent="0.25">
      <c r="A323" s="68">
        <v>10347</v>
      </c>
      <c r="B323" s="68" t="s">
        <v>253</v>
      </c>
      <c r="C323" s="68" t="s">
        <v>244</v>
      </c>
      <c r="D323" s="68" t="s">
        <v>65</v>
      </c>
      <c r="E323" s="68" t="s">
        <v>19</v>
      </c>
      <c r="F323" s="68">
        <v>2</v>
      </c>
      <c r="G323" s="1">
        <v>0</v>
      </c>
      <c r="H323" s="1">
        <v>1263</v>
      </c>
      <c r="I323" s="1">
        <v>0</v>
      </c>
      <c r="J323" s="1">
        <v>1263</v>
      </c>
      <c r="K323" s="1">
        <f t="shared" si="8"/>
        <v>1263</v>
      </c>
      <c r="L323" s="176">
        <v>631.5</v>
      </c>
      <c r="M323" s="176">
        <f t="shared" si="9"/>
        <v>631.5</v>
      </c>
      <c r="N323" s="70">
        <v>6495</v>
      </c>
      <c r="O323" s="70">
        <v>820.95</v>
      </c>
      <c r="P323" s="70">
        <v>0</v>
      </c>
      <c r="Q323" s="70">
        <v>0</v>
      </c>
      <c r="R323" s="70">
        <v>0</v>
      </c>
      <c r="S323" s="70">
        <v>820.95</v>
      </c>
      <c r="T323" s="70">
        <v>5674.05</v>
      </c>
      <c r="U323" s="70">
        <v>4382</v>
      </c>
      <c r="V323" s="70">
        <v>1292.05</v>
      </c>
      <c r="W323" s="68" t="s">
        <v>63</v>
      </c>
      <c r="X323" s="68">
        <v>1</v>
      </c>
      <c r="Y323" s="68">
        <v>0</v>
      </c>
      <c r="Z323" s="68">
        <v>1</v>
      </c>
      <c r="AA323" s="68" t="s">
        <v>63</v>
      </c>
      <c r="AB323" s="68">
        <v>0</v>
      </c>
      <c r="AC323" s="1">
        <v>0</v>
      </c>
      <c r="AD323" s="1">
        <v>0</v>
      </c>
      <c r="AE323" s="68">
        <v>0</v>
      </c>
      <c r="AF323" s="68">
        <v>0</v>
      </c>
      <c r="AG323" s="1">
        <v>0</v>
      </c>
      <c r="AH323" s="68">
        <v>0</v>
      </c>
      <c r="AI323" s="176">
        <v>0</v>
      </c>
      <c r="AJ323" s="1">
        <v>0</v>
      </c>
      <c r="AK323" s="70">
        <v>0</v>
      </c>
      <c r="AL323" s="70"/>
    </row>
    <row r="324" spans="1:38" customFormat="1" ht="19.95" customHeight="1" x14ac:dyDescent="0.25">
      <c r="A324" s="68">
        <v>10348</v>
      </c>
      <c r="B324" s="68" t="s">
        <v>253</v>
      </c>
      <c r="C324" s="68" t="s">
        <v>244</v>
      </c>
      <c r="D324" s="68" t="s">
        <v>65</v>
      </c>
      <c r="E324" s="68" t="s">
        <v>22</v>
      </c>
      <c r="F324" s="68">
        <v>8</v>
      </c>
      <c r="G324" s="1">
        <v>2484</v>
      </c>
      <c r="H324" s="1">
        <v>3818</v>
      </c>
      <c r="I324" s="1">
        <v>30</v>
      </c>
      <c r="J324" s="1">
        <v>6332</v>
      </c>
      <c r="K324" s="1">
        <f t="shared" si="8"/>
        <v>6302</v>
      </c>
      <c r="L324" s="176">
        <v>791.5</v>
      </c>
      <c r="M324" s="176">
        <f t="shared" si="9"/>
        <v>787.8</v>
      </c>
      <c r="N324" s="70">
        <v>32375</v>
      </c>
      <c r="O324" s="70">
        <v>4115.8</v>
      </c>
      <c r="P324" s="70">
        <v>0</v>
      </c>
      <c r="Q324" s="70">
        <v>0</v>
      </c>
      <c r="R324" s="70">
        <v>0</v>
      </c>
      <c r="S324" s="70">
        <v>4115.8</v>
      </c>
      <c r="T324" s="70">
        <v>28259.200000000001</v>
      </c>
      <c r="U324" s="70">
        <v>28259.200000000001</v>
      </c>
      <c r="V324" s="70">
        <v>0</v>
      </c>
      <c r="W324" s="68" t="s">
        <v>64</v>
      </c>
      <c r="X324" s="68">
        <v>1</v>
      </c>
      <c r="Y324" s="68">
        <v>0</v>
      </c>
      <c r="Z324" s="68">
        <v>1</v>
      </c>
      <c r="AA324" s="68" t="s">
        <v>63</v>
      </c>
      <c r="AB324" s="68">
        <v>8</v>
      </c>
      <c r="AC324" s="1">
        <v>0</v>
      </c>
      <c r="AD324" s="1">
        <v>128</v>
      </c>
      <c r="AE324" s="68">
        <v>0</v>
      </c>
      <c r="AF324" s="68">
        <v>30</v>
      </c>
      <c r="AG324" s="1">
        <v>30</v>
      </c>
      <c r="AH324" s="68">
        <v>1454</v>
      </c>
      <c r="AI324" s="176">
        <v>201.5</v>
      </c>
      <c r="AJ324" s="1">
        <v>1612</v>
      </c>
      <c r="AK324" s="70">
        <v>8261</v>
      </c>
      <c r="AL324" s="70"/>
    </row>
    <row r="325" spans="1:38" customFormat="1" ht="19.95" customHeight="1" x14ac:dyDescent="0.25">
      <c r="A325" s="68">
        <v>10355</v>
      </c>
      <c r="B325" s="68" t="s">
        <v>253</v>
      </c>
      <c r="C325" s="68" t="s">
        <v>244</v>
      </c>
      <c r="D325" s="68" t="s">
        <v>65</v>
      </c>
      <c r="E325" s="68" t="s">
        <v>19</v>
      </c>
      <c r="F325" s="68">
        <v>0</v>
      </c>
      <c r="G325" s="1">
        <v>0</v>
      </c>
      <c r="H325" s="1">
        <v>0</v>
      </c>
      <c r="I325" s="1">
        <v>0</v>
      </c>
      <c r="J325" s="1">
        <v>0</v>
      </c>
      <c r="K325" s="1">
        <f t="shared" si="8"/>
        <v>0</v>
      </c>
      <c r="L325" s="176">
        <v>0</v>
      </c>
      <c r="M325" s="176" t="e">
        <f t="shared" si="9"/>
        <v>#DIV/0!</v>
      </c>
      <c r="N325" s="70">
        <v>0</v>
      </c>
      <c r="O325" s="70">
        <v>0</v>
      </c>
      <c r="P325" s="70">
        <v>0</v>
      </c>
      <c r="Q325" s="70">
        <v>0</v>
      </c>
      <c r="R325" s="70">
        <v>0</v>
      </c>
      <c r="S325" s="70">
        <v>0</v>
      </c>
      <c r="T325" s="70">
        <v>0</v>
      </c>
      <c r="U325" s="70">
        <v>0</v>
      </c>
      <c r="V325" s="70">
        <v>0</v>
      </c>
      <c r="W325" s="68" t="s">
        <v>64</v>
      </c>
      <c r="X325" s="68">
        <v>0</v>
      </c>
      <c r="Y325" s="68">
        <v>1</v>
      </c>
      <c r="Z325" s="68">
        <v>1</v>
      </c>
      <c r="AA325" s="68" t="s">
        <v>63</v>
      </c>
      <c r="AB325" s="68">
        <v>0</v>
      </c>
      <c r="AC325" s="1">
        <v>0</v>
      </c>
      <c r="AD325" s="1">
        <v>0</v>
      </c>
      <c r="AE325" s="68">
        <v>0</v>
      </c>
      <c r="AF325" s="68">
        <v>0</v>
      </c>
      <c r="AG325" s="1">
        <v>0</v>
      </c>
      <c r="AH325" s="68">
        <v>0</v>
      </c>
      <c r="AI325" s="176">
        <v>0</v>
      </c>
      <c r="AJ325" s="1">
        <v>0</v>
      </c>
      <c r="AK325" s="70">
        <v>0</v>
      </c>
      <c r="AL325" s="70"/>
    </row>
    <row r="326" spans="1:38" customFormat="1" ht="19.95" customHeight="1" x14ac:dyDescent="0.25">
      <c r="A326" s="68">
        <v>10361</v>
      </c>
      <c r="B326" s="68" t="s">
        <v>253</v>
      </c>
      <c r="C326" s="68" t="s">
        <v>244</v>
      </c>
      <c r="D326" s="68" t="s">
        <v>65</v>
      </c>
      <c r="E326" s="68" t="s">
        <v>18</v>
      </c>
      <c r="F326" s="68">
        <v>0</v>
      </c>
      <c r="G326" s="1">
        <v>0</v>
      </c>
      <c r="H326" s="1">
        <v>0</v>
      </c>
      <c r="I326" s="1">
        <v>0</v>
      </c>
      <c r="J326" s="1">
        <v>0</v>
      </c>
      <c r="K326" s="1">
        <f t="shared" si="8"/>
        <v>0</v>
      </c>
      <c r="L326" s="176">
        <v>0</v>
      </c>
      <c r="M326" s="176" t="e">
        <f t="shared" si="9"/>
        <v>#DIV/0!</v>
      </c>
      <c r="N326" s="70">
        <v>0</v>
      </c>
      <c r="O326" s="70">
        <v>0</v>
      </c>
      <c r="P326" s="70">
        <v>0</v>
      </c>
      <c r="Q326" s="70">
        <v>0</v>
      </c>
      <c r="R326" s="70">
        <v>0</v>
      </c>
      <c r="S326" s="70">
        <v>0</v>
      </c>
      <c r="T326" s="70">
        <v>0</v>
      </c>
      <c r="U326" s="70">
        <v>0</v>
      </c>
      <c r="V326" s="70">
        <v>0</v>
      </c>
      <c r="W326" s="68" t="s">
        <v>64</v>
      </c>
      <c r="X326" s="68">
        <v>0</v>
      </c>
      <c r="Y326" s="68">
        <v>1</v>
      </c>
      <c r="Z326" s="68">
        <v>1</v>
      </c>
      <c r="AA326" s="68" t="s">
        <v>63</v>
      </c>
      <c r="AB326" s="68">
        <v>0</v>
      </c>
      <c r="AC326" s="1">
        <v>0</v>
      </c>
      <c r="AD326" s="1">
        <v>0</v>
      </c>
      <c r="AE326" s="68">
        <v>0</v>
      </c>
      <c r="AF326" s="68">
        <v>0</v>
      </c>
      <c r="AG326" s="1">
        <v>0</v>
      </c>
      <c r="AH326" s="68">
        <v>0</v>
      </c>
      <c r="AI326" s="176">
        <v>0</v>
      </c>
      <c r="AJ326" s="1">
        <v>0</v>
      </c>
      <c r="AK326" s="70">
        <v>0</v>
      </c>
      <c r="AL326" s="70"/>
    </row>
    <row r="327" spans="1:38" customFormat="1" ht="19.95" customHeight="1" x14ac:dyDescent="0.25">
      <c r="A327" s="68">
        <v>90158</v>
      </c>
      <c r="B327" s="68" t="s">
        <v>253</v>
      </c>
      <c r="C327" s="68" t="s">
        <v>244</v>
      </c>
      <c r="D327" s="68" t="s">
        <v>65</v>
      </c>
      <c r="E327" s="68" t="s">
        <v>60</v>
      </c>
      <c r="F327" s="68">
        <v>2</v>
      </c>
      <c r="G327" s="1">
        <v>1092</v>
      </c>
      <c r="H327" s="1">
        <v>352</v>
      </c>
      <c r="I327" s="1">
        <v>0</v>
      </c>
      <c r="J327" s="1">
        <v>1444</v>
      </c>
      <c r="K327" s="1">
        <f t="shared" ref="K327:K390" si="10">SUM(J327-I327)</f>
        <v>1444</v>
      </c>
      <c r="L327" s="176">
        <v>722</v>
      </c>
      <c r="M327" s="176">
        <f t="shared" ref="M327:M390" si="11">ROUND(K327/F327,1)</f>
        <v>722</v>
      </c>
      <c r="N327" s="70">
        <v>7352</v>
      </c>
      <c r="O327" s="70">
        <v>938.6</v>
      </c>
      <c r="P327" s="70">
        <v>0</v>
      </c>
      <c r="Q327" s="70">
        <v>0</v>
      </c>
      <c r="R327" s="70">
        <v>-938.6</v>
      </c>
      <c r="S327" s="70">
        <v>0</v>
      </c>
      <c r="T327" s="70">
        <v>7352</v>
      </c>
      <c r="U327" s="70">
        <v>6689</v>
      </c>
      <c r="V327" s="70">
        <v>663</v>
      </c>
      <c r="W327" s="68" t="s">
        <v>63</v>
      </c>
      <c r="X327" s="68">
        <v>1</v>
      </c>
      <c r="Y327" s="68">
        <v>0</v>
      </c>
      <c r="Z327" s="68">
        <v>1</v>
      </c>
      <c r="AA327" s="68" t="s">
        <v>63</v>
      </c>
      <c r="AB327" s="68">
        <v>1</v>
      </c>
      <c r="AC327" s="1">
        <v>0</v>
      </c>
      <c r="AD327" s="1">
        <v>16</v>
      </c>
      <c r="AE327" s="68">
        <v>0</v>
      </c>
      <c r="AF327" s="68">
        <v>0</v>
      </c>
      <c r="AG327" s="1">
        <v>0</v>
      </c>
      <c r="AH327" s="68">
        <v>263</v>
      </c>
      <c r="AI327" s="176">
        <v>279</v>
      </c>
      <c r="AJ327" s="1">
        <v>279</v>
      </c>
      <c r="AK327" s="70">
        <v>1417</v>
      </c>
      <c r="AL327" s="70"/>
    </row>
    <row r="328" spans="1:38" customFormat="1" ht="19.95" customHeight="1" x14ac:dyDescent="0.25">
      <c r="A328" s="68">
        <v>10299</v>
      </c>
      <c r="B328" s="68" t="s">
        <v>253</v>
      </c>
      <c r="C328" s="68" t="s">
        <v>245</v>
      </c>
      <c r="D328" s="68" t="s">
        <v>139</v>
      </c>
      <c r="E328" s="68" t="s">
        <v>22</v>
      </c>
      <c r="F328" s="68">
        <v>7</v>
      </c>
      <c r="G328" s="1">
        <v>1548</v>
      </c>
      <c r="H328" s="1">
        <v>440</v>
      </c>
      <c r="I328" s="1">
        <v>25</v>
      </c>
      <c r="J328" s="1">
        <v>2013</v>
      </c>
      <c r="K328" s="1">
        <f t="shared" si="10"/>
        <v>1988</v>
      </c>
      <c r="L328" s="176">
        <v>287.57139999999998</v>
      </c>
      <c r="M328" s="176">
        <f t="shared" si="11"/>
        <v>284</v>
      </c>
      <c r="N328" s="70">
        <v>10307</v>
      </c>
      <c r="O328" s="70">
        <v>1308.45</v>
      </c>
      <c r="P328" s="70">
        <v>0</v>
      </c>
      <c r="Q328" s="70">
        <v>0</v>
      </c>
      <c r="R328" s="70">
        <v>0</v>
      </c>
      <c r="S328" s="70">
        <v>1308.45</v>
      </c>
      <c r="T328" s="70">
        <v>8998.5499999999993</v>
      </c>
      <c r="U328" s="70">
        <v>8998.5499999999993</v>
      </c>
      <c r="V328" s="70">
        <v>0</v>
      </c>
      <c r="W328" s="68" t="s">
        <v>64</v>
      </c>
      <c r="X328" s="68">
        <v>1</v>
      </c>
      <c r="Y328" s="68">
        <v>0</v>
      </c>
      <c r="Z328" s="68">
        <v>1</v>
      </c>
      <c r="AA328" s="68" t="s">
        <v>63</v>
      </c>
      <c r="AB328" s="68">
        <v>7</v>
      </c>
      <c r="AC328" s="1">
        <v>0</v>
      </c>
      <c r="AD328" s="1">
        <v>124</v>
      </c>
      <c r="AE328" s="68">
        <v>0</v>
      </c>
      <c r="AF328" s="68">
        <v>25</v>
      </c>
      <c r="AG328" s="1">
        <v>25</v>
      </c>
      <c r="AH328" s="68">
        <v>490</v>
      </c>
      <c r="AI328" s="176">
        <v>91.285700000000006</v>
      </c>
      <c r="AJ328" s="1">
        <v>639</v>
      </c>
      <c r="AK328" s="70">
        <v>3261</v>
      </c>
      <c r="AL328" s="70"/>
    </row>
    <row r="329" spans="1:38" customFormat="1" ht="19.95" customHeight="1" x14ac:dyDescent="0.25">
      <c r="A329" s="68">
        <v>10343</v>
      </c>
      <c r="B329" s="68" t="s">
        <v>253</v>
      </c>
      <c r="C329" s="68" t="s">
        <v>245</v>
      </c>
      <c r="D329" s="68" t="s">
        <v>139</v>
      </c>
      <c r="E329" s="68" t="s">
        <v>19</v>
      </c>
      <c r="F329" s="68">
        <v>9</v>
      </c>
      <c r="G329" s="1">
        <v>1716</v>
      </c>
      <c r="H329" s="1">
        <v>344</v>
      </c>
      <c r="I329" s="1">
        <v>5</v>
      </c>
      <c r="J329" s="1">
        <v>2065</v>
      </c>
      <c r="K329" s="1">
        <f t="shared" si="10"/>
        <v>2060</v>
      </c>
      <c r="L329" s="176">
        <v>229.4444</v>
      </c>
      <c r="M329" s="176">
        <f t="shared" si="11"/>
        <v>228.9</v>
      </c>
      <c r="N329" s="70">
        <v>10495</v>
      </c>
      <c r="O329" s="70">
        <v>1342.25</v>
      </c>
      <c r="P329" s="70">
        <v>0</v>
      </c>
      <c r="Q329" s="70">
        <v>0</v>
      </c>
      <c r="R329" s="70">
        <v>0</v>
      </c>
      <c r="S329" s="70">
        <v>1342.25</v>
      </c>
      <c r="T329" s="70">
        <v>9152.75</v>
      </c>
      <c r="U329" s="70">
        <v>9152.75</v>
      </c>
      <c r="V329" s="70">
        <v>0</v>
      </c>
      <c r="W329" s="68" t="s">
        <v>64</v>
      </c>
      <c r="X329" s="68">
        <v>1</v>
      </c>
      <c r="Y329" s="68">
        <v>0</v>
      </c>
      <c r="Z329" s="68">
        <v>1</v>
      </c>
      <c r="AA329" s="68" t="s">
        <v>63</v>
      </c>
      <c r="AB329" s="68">
        <v>4</v>
      </c>
      <c r="AC329" s="1">
        <v>0</v>
      </c>
      <c r="AD329" s="1">
        <v>49</v>
      </c>
      <c r="AE329" s="68">
        <v>0</v>
      </c>
      <c r="AF329" s="68">
        <v>5</v>
      </c>
      <c r="AG329" s="1">
        <v>5</v>
      </c>
      <c r="AH329" s="68">
        <v>446</v>
      </c>
      <c r="AI329" s="176">
        <v>125</v>
      </c>
      <c r="AJ329" s="1">
        <v>500</v>
      </c>
      <c r="AK329" s="70">
        <v>2548</v>
      </c>
      <c r="AL329" s="70"/>
    </row>
    <row r="330" spans="1:38" customFormat="1" ht="19.95" customHeight="1" x14ac:dyDescent="0.25">
      <c r="A330" s="68">
        <v>10350</v>
      </c>
      <c r="B330" s="68" t="s">
        <v>253</v>
      </c>
      <c r="C330" s="68" t="s">
        <v>245</v>
      </c>
      <c r="D330" s="68" t="s">
        <v>139</v>
      </c>
      <c r="E330" s="68" t="s">
        <v>22</v>
      </c>
      <c r="F330" s="68">
        <v>5</v>
      </c>
      <c r="G330" s="1">
        <v>1008</v>
      </c>
      <c r="H330" s="1">
        <v>960</v>
      </c>
      <c r="I330" s="1">
        <v>46</v>
      </c>
      <c r="J330" s="1">
        <v>2014</v>
      </c>
      <c r="K330" s="1">
        <f t="shared" si="10"/>
        <v>1968</v>
      </c>
      <c r="L330" s="176">
        <v>402.8</v>
      </c>
      <c r="M330" s="176">
        <f t="shared" si="11"/>
        <v>393.6</v>
      </c>
      <c r="N330" s="70">
        <v>10266</v>
      </c>
      <c r="O330" s="70">
        <v>1309.0999999999999</v>
      </c>
      <c r="P330" s="70">
        <v>0</v>
      </c>
      <c r="Q330" s="70">
        <v>0</v>
      </c>
      <c r="R330" s="70">
        <v>0</v>
      </c>
      <c r="S330" s="70">
        <v>1309.0999999999999</v>
      </c>
      <c r="T330" s="70">
        <v>8956.9</v>
      </c>
      <c r="U330" s="70">
        <v>8956.9</v>
      </c>
      <c r="V330" s="70">
        <v>0</v>
      </c>
      <c r="W330" s="68" t="s">
        <v>64</v>
      </c>
      <c r="X330" s="68">
        <v>1</v>
      </c>
      <c r="Y330" s="68">
        <v>0</v>
      </c>
      <c r="Z330" s="68">
        <v>1</v>
      </c>
      <c r="AA330" s="68" t="s">
        <v>63</v>
      </c>
      <c r="AB330" s="68">
        <v>3</v>
      </c>
      <c r="AC330" s="1">
        <v>0</v>
      </c>
      <c r="AD330" s="1">
        <v>38</v>
      </c>
      <c r="AE330" s="68">
        <v>0</v>
      </c>
      <c r="AF330" s="68">
        <v>8</v>
      </c>
      <c r="AG330" s="1">
        <v>8</v>
      </c>
      <c r="AH330" s="68">
        <v>453</v>
      </c>
      <c r="AI330" s="176">
        <v>166.33330000000001</v>
      </c>
      <c r="AJ330" s="1">
        <v>499</v>
      </c>
      <c r="AK330" s="70">
        <v>2540</v>
      </c>
      <c r="AL330" s="70"/>
    </row>
    <row r="331" spans="1:38" customFormat="1" ht="19.95" customHeight="1" x14ac:dyDescent="0.25">
      <c r="A331" s="68">
        <v>83842</v>
      </c>
      <c r="B331" s="68" t="s">
        <v>253</v>
      </c>
      <c r="C331" s="68" t="s">
        <v>245</v>
      </c>
      <c r="D331" s="68" t="s">
        <v>139</v>
      </c>
      <c r="E331" s="68" t="s">
        <v>20</v>
      </c>
      <c r="F331" s="68">
        <v>7</v>
      </c>
      <c r="G331" s="1">
        <v>1908</v>
      </c>
      <c r="H331" s="1">
        <v>444</v>
      </c>
      <c r="I331" s="1">
        <v>31</v>
      </c>
      <c r="J331" s="1">
        <v>2383</v>
      </c>
      <c r="K331" s="1">
        <f t="shared" si="10"/>
        <v>2352</v>
      </c>
      <c r="L331" s="176">
        <v>340.42860000000002</v>
      </c>
      <c r="M331" s="176">
        <f t="shared" si="11"/>
        <v>336</v>
      </c>
      <c r="N331" s="70">
        <v>12180</v>
      </c>
      <c r="O331" s="70">
        <v>1548.95</v>
      </c>
      <c r="P331" s="70">
        <v>0</v>
      </c>
      <c r="Q331" s="70">
        <v>0</v>
      </c>
      <c r="R331" s="70">
        <v>47.66</v>
      </c>
      <c r="S331" s="70">
        <v>1596.61</v>
      </c>
      <c r="T331" s="70">
        <v>10583.39</v>
      </c>
      <c r="U331" s="70">
        <v>10583.39</v>
      </c>
      <c r="V331" s="70">
        <v>0</v>
      </c>
      <c r="W331" s="68" t="s">
        <v>64</v>
      </c>
      <c r="X331" s="68">
        <v>1</v>
      </c>
      <c r="Y331" s="68">
        <v>0</v>
      </c>
      <c r="Z331" s="68">
        <v>1</v>
      </c>
      <c r="AA331" s="68" t="s">
        <v>63</v>
      </c>
      <c r="AB331" s="68">
        <v>6</v>
      </c>
      <c r="AC331" s="1">
        <v>0</v>
      </c>
      <c r="AD331" s="1">
        <v>49</v>
      </c>
      <c r="AE331" s="68">
        <v>0</v>
      </c>
      <c r="AF331" s="68">
        <v>22</v>
      </c>
      <c r="AG331" s="1">
        <v>22</v>
      </c>
      <c r="AH331" s="68">
        <v>546</v>
      </c>
      <c r="AI331" s="176">
        <v>102.83329999999999</v>
      </c>
      <c r="AJ331" s="1">
        <v>617</v>
      </c>
      <c r="AK331" s="70">
        <v>3158</v>
      </c>
      <c r="AL331" s="70"/>
    </row>
    <row r="332" spans="1:38" customFormat="1" ht="19.95" customHeight="1" x14ac:dyDescent="0.25">
      <c r="A332" s="68">
        <v>84107</v>
      </c>
      <c r="B332" s="68" t="s">
        <v>253</v>
      </c>
      <c r="C332" s="68" t="s">
        <v>245</v>
      </c>
      <c r="D332" s="68" t="s">
        <v>139</v>
      </c>
      <c r="E332" s="68" t="s">
        <v>18</v>
      </c>
      <c r="F332" s="68">
        <v>4</v>
      </c>
      <c r="G332" s="1">
        <v>540</v>
      </c>
      <c r="H332" s="1">
        <v>119</v>
      </c>
      <c r="I332" s="1">
        <v>8</v>
      </c>
      <c r="J332" s="1">
        <v>667</v>
      </c>
      <c r="K332" s="1">
        <f t="shared" si="10"/>
        <v>659</v>
      </c>
      <c r="L332" s="176">
        <v>166.75</v>
      </c>
      <c r="M332" s="176">
        <f t="shared" si="11"/>
        <v>164.8</v>
      </c>
      <c r="N332" s="70">
        <v>3425</v>
      </c>
      <c r="O332" s="70">
        <v>433.55</v>
      </c>
      <c r="P332" s="70">
        <v>0</v>
      </c>
      <c r="Q332" s="70">
        <v>0</v>
      </c>
      <c r="R332" s="70">
        <v>13.34</v>
      </c>
      <c r="S332" s="70">
        <v>446.89</v>
      </c>
      <c r="T332" s="70">
        <v>2978.11</v>
      </c>
      <c r="U332" s="70">
        <v>2978.11</v>
      </c>
      <c r="V332" s="70">
        <v>0</v>
      </c>
      <c r="W332" s="68" t="s">
        <v>64</v>
      </c>
      <c r="X332" s="68">
        <v>1</v>
      </c>
      <c r="Y332" s="68">
        <v>0</v>
      </c>
      <c r="Z332" s="68">
        <v>1</v>
      </c>
      <c r="AA332" s="68" t="s">
        <v>63</v>
      </c>
      <c r="AB332" s="68">
        <v>2</v>
      </c>
      <c r="AC332" s="1">
        <v>0</v>
      </c>
      <c r="AD332" s="1">
        <v>17</v>
      </c>
      <c r="AE332" s="68">
        <v>0</v>
      </c>
      <c r="AF332" s="68">
        <v>0</v>
      </c>
      <c r="AG332" s="1">
        <v>0</v>
      </c>
      <c r="AH332" s="68">
        <v>49</v>
      </c>
      <c r="AI332" s="176">
        <v>33</v>
      </c>
      <c r="AJ332" s="1">
        <v>66</v>
      </c>
      <c r="AK332" s="70">
        <v>339</v>
      </c>
      <c r="AL332" s="70"/>
    </row>
    <row r="333" spans="1:38" customFormat="1" ht="19.95" customHeight="1" x14ac:dyDescent="0.25">
      <c r="A333" s="68">
        <v>84108</v>
      </c>
      <c r="B333" s="68" t="s">
        <v>253</v>
      </c>
      <c r="C333" s="68" t="s">
        <v>245</v>
      </c>
      <c r="D333" s="68" t="s">
        <v>139</v>
      </c>
      <c r="E333" s="68" t="s">
        <v>60</v>
      </c>
      <c r="F333" s="68">
        <v>1</v>
      </c>
      <c r="G333" s="1">
        <v>648</v>
      </c>
      <c r="H333" s="1">
        <v>183</v>
      </c>
      <c r="I333" s="1">
        <v>3</v>
      </c>
      <c r="J333" s="1">
        <v>834</v>
      </c>
      <c r="K333" s="1">
        <f t="shared" si="10"/>
        <v>831</v>
      </c>
      <c r="L333" s="176">
        <v>834</v>
      </c>
      <c r="M333" s="176">
        <f t="shared" si="11"/>
        <v>831</v>
      </c>
      <c r="N333" s="70">
        <v>4249</v>
      </c>
      <c r="O333" s="70">
        <v>542.1</v>
      </c>
      <c r="P333" s="70">
        <v>0</v>
      </c>
      <c r="Q333" s="70">
        <v>0</v>
      </c>
      <c r="R333" s="70">
        <v>0</v>
      </c>
      <c r="S333" s="70">
        <v>542.1</v>
      </c>
      <c r="T333" s="70">
        <v>3706.9</v>
      </c>
      <c r="U333" s="70">
        <v>3706.9</v>
      </c>
      <c r="V333" s="70">
        <v>0</v>
      </c>
      <c r="W333" s="68" t="s">
        <v>64</v>
      </c>
      <c r="X333" s="68">
        <v>1</v>
      </c>
      <c r="Y333" s="68">
        <v>0</v>
      </c>
      <c r="Z333" s="68">
        <v>1</v>
      </c>
      <c r="AA333" s="68" t="s">
        <v>63</v>
      </c>
      <c r="AB333" s="68">
        <v>1</v>
      </c>
      <c r="AC333" s="1">
        <v>0</v>
      </c>
      <c r="AD333" s="1">
        <v>0</v>
      </c>
      <c r="AE333" s="68">
        <v>0</v>
      </c>
      <c r="AF333" s="68">
        <v>3</v>
      </c>
      <c r="AG333" s="1">
        <v>3</v>
      </c>
      <c r="AH333" s="68">
        <v>249</v>
      </c>
      <c r="AI333" s="176">
        <v>252</v>
      </c>
      <c r="AJ333" s="1">
        <v>252</v>
      </c>
      <c r="AK333" s="70">
        <v>1286</v>
      </c>
      <c r="AL333" s="70"/>
    </row>
    <row r="334" spans="1:38" customFormat="1" ht="19.95" customHeight="1" x14ac:dyDescent="0.25">
      <c r="A334" s="68">
        <v>84591</v>
      </c>
      <c r="B334" s="68" t="s">
        <v>253</v>
      </c>
      <c r="C334" s="68" t="s">
        <v>245</v>
      </c>
      <c r="D334" s="68" t="s">
        <v>139</v>
      </c>
      <c r="E334" s="68" t="s">
        <v>21</v>
      </c>
      <c r="F334" s="68">
        <v>0</v>
      </c>
      <c r="G334" s="1">
        <v>0</v>
      </c>
      <c r="H334" s="1">
        <v>0</v>
      </c>
      <c r="I334" s="1">
        <v>0</v>
      </c>
      <c r="J334" s="1">
        <v>0</v>
      </c>
      <c r="K334" s="1">
        <f t="shared" si="10"/>
        <v>0</v>
      </c>
      <c r="L334" s="176">
        <v>0</v>
      </c>
      <c r="M334" s="176" t="e">
        <f t="shared" si="11"/>
        <v>#DIV/0!</v>
      </c>
      <c r="N334" s="70">
        <v>0</v>
      </c>
      <c r="O334" s="70">
        <v>0</v>
      </c>
      <c r="P334" s="70">
        <v>0</v>
      </c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68" t="s">
        <v>64</v>
      </c>
      <c r="X334" s="68">
        <v>0</v>
      </c>
      <c r="Y334" s="68">
        <v>1</v>
      </c>
      <c r="Z334" s="68">
        <v>1</v>
      </c>
      <c r="AA334" s="68" t="s">
        <v>63</v>
      </c>
      <c r="AB334" s="68">
        <v>0</v>
      </c>
      <c r="AC334" s="1">
        <v>0</v>
      </c>
      <c r="AD334" s="1">
        <v>0</v>
      </c>
      <c r="AE334" s="68">
        <v>0</v>
      </c>
      <c r="AF334" s="68">
        <v>0</v>
      </c>
      <c r="AG334" s="1">
        <v>0</v>
      </c>
      <c r="AH334" s="68">
        <v>0</v>
      </c>
      <c r="AI334" s="176">
        <v>0</v>
      </c>
      <c r="AJ334" s="1">
        <v>0</v>
      </c>
      <c r="AK334" s="70">
        <v>0</v>
      </c>
      <c r="AL334" s="70"/>
    </row>
    <row r="335" spans="1:38" customFormat="1" ht="19.95" customHeight="1" x14ac:dyDescent="0.25">
      <c r="A335" s="68">
        <v>90188</v>
      </c>
      <c r="B335" s="68" t="s">
        <v>253</v>
      </c>
      <c r="C335" s="68" t="s">
        <v>245</v>
      </c>
      <c r="D335" s="68" t="s">
        <v>139</v>
      </c>
      <c r="E335" s="68" t="s">
        <v>60</v>
      </c>
      <c r="F335" s="68">
        <v>2</v>
      </c>
      <c r="G335" s="1">
        <v>180</v>
      </c>
      <c r="H335" s="1">
        <v>176</v>
      </c>
      <c r="I335" s="1">
        <v>16</v>
      </c>
      <c r="J335" s="1">
        <v>372</v>
      </c>
      <c r="K335" s="1">
        <f t="shared" si="10"/>
        <v>356</v>
      </c>
      <c r="L335" s="176">
        <v>186</v>
      </c>
      <c r="M335" s="176">
        <f t="shared" si="11"/>
        <v>178</v>
      </c>
      <c r="N335" s="70">
        <v>1888</v>
      </c>
      <c r="O335" s="70">
        <v>241.8</v>
      </c>
      <c r="P335" s="70">
        <v>0</v>
      </c>
      <c r="Q335" s="70">
        <v>0</v>
      </c>
      <c r="R335" s="70">
        <v>-241.8</v>
      </c>
      <c r="S335" s="70">
        <v>0</v>
      </c>
      <c r="T335" s="70">
        <v>1888</v>
      </c>
      <c r="U335" s="70">
        <v>343</v>
      </c>
      <c r="V335" s="70">
        <v>1545</v>
      </c>
      <c r="W335" s="68" t="s">
        <v>63</v>
      </c>
      <c r="X335" s="68">
        <v>1</v>
      </c>
      <c r="Y335" s="68">
        <v>0</v>
      </c>
      <c r="Z335" s="68">
        <v>1</v>
      </c>
      <c r="AA335" s="68" t="s">
        <v>63</v>
      </c>
      <c r="AB335" s="68">
        <v>2</v>
      </c>
      <c r="AC335" s="1">
        <v>0</v>
      </c>
      <c r="AD335" s="1">
        <v>12</v>
      </c>
      <c r="AE335" s="68">
        <v>0</v>
      </c>
      <c r="AF335" s="68">
        <v>16</v>
      </c>
      <c r="AG335" s="1">
        <v>16</v>
      </c>
      <c r="AH335" s="68">
        <v>39</v>
      </c>
      <c r="AI335" s="176">
        <v>33.5</v>
      </c>
      <c r="AJ335" s="1">
        <v>67</v>
      </c>
      <c r="AK335" s="70">
        <v>343</v>
      </c>
      <c r="AL335" s="70"/>
    </row>
    <row r="336" spans="1:38" customFormat="1" ht="19.95" customHeight="1" x14ac:dyDescent="0.25">
      <c r="A336" s="68">
        <v>40238</v>
      </c>
      <c r="B336" s="68" t="s">
        <v>254</v>
      </c>
      <c r="C336" s="68" t="s">
        <v>120</v>
      </c>
      <c r="D336" s="68" t="s">
        <v>119</v>
      </c>
      <c r="E336" s="68" t="s">
        <v>60</v>
      </c>
      <c r="F336" s="68">
        <v>10</v>
      </c>
      <c r="G336" s="1">
        <v>1164</v>
      </c>
      <c r="H336" s="1">
        <v>692</v>
      </c>
      <c r="I336" s="1">
        <v>31</v>
      </c>
      <c r="J336" s="1">
        <v>1887</v>
      </c>
      <c r="K336" s="1">
        <f t="shared" si="10"/>
        <v>1856</v>
      </c>
      <c r="L336" s="176">
        <v>188.7</v>
      </c>
      <c r="M336" s="176">
        <f t="shared" si="11"/>
        <v>185.6</v>
      </c>
      <c r="N336" s="70">
        <v>9692</v>
      </c>
      <c r="O336" s="70">
        <v>1226.55</v>
      </c>
      <c r="P336" s="70">
        <v>0</v>
      </c>
      <c r="Q336" s="70">
        <v>0</v>
      </c>
      <c r="R336" s="70">
        <v>37.74</v>
      </c>
      <c r="S336" s="70">
        <v>1264.29</v>
      </c>
      <c r="T336" s="70">
        <v>8427.7099999999991</v>
      </c>
      <c r="U336" s="70">
        <v>8427.7099999999991</v>
      </c>
      <c r="V336" s="70">
        <v>0</v>
      </c>
      <c r="W336" s="68" t="s">
        <v>64</v>
      </c>
      <c r="X336" s="68">
        <v>1</v>
      </c>
      <c r="Y336" s="68">
        <v>0</v>
      </c>
      <c r="Z336" s="68">
        <v>1</v>
      </c>
      <c r="AA336" s="68" t="s">
        <v>63</v>
      </c>
      <c r="AB336" s="68">
        <v>7</v>
      </c>
      <c r="AC336" s="1">
        <v>0</v>
      </c>
      <c r="AD336" s="1">
        <v>53</v>
      </c>
      <c r="AE336" s="68">
        <v>0</v>
      </c>
      <c r="AF336" s="68">
        <v>31</v>
      </c>
      <c r="AG336" s="1">
        <v>31</v>
      </c>
      <c r="AH336" s="68">
        <v>328</v>
      </c>
      <c r="AI336" s="176">
        <v>58.857100000000003</v>
      </c>
      <c r="AJ336" s="1">
        <v>412</v>
      </c>
      <c r="AK336" s="70">
        <v>2131</v>
      </c>
      <c r="AL336" s="70"/>
    </row>
    <row r="337" spans="1:38" customFormat="1" ht="19.95" customHeight="1" x14ac:dyDescent="0.25">
      <c r="A337" s="68">
        <v>40713</v>
      </c>
      <c r="B337" s="68" t="s">
        <v>254</v>
      </c>
      <c r="C337" s="68" t="s">
        <v>120</v>
      </c>
      <c r="D337" s="68" t="s">
        <v>119</v>
      </c>
      <c r="E337" s="68" t="s">
        <v>60</v>
      </c>
      <c r="F337" s="68">
        <v>2</v>
      </c>
      <c r="G337" s="1">
        <v>228</v>
      </c>
      <c r="H337" s="1">
        <v>70</v>
      </c>
      <c r="I337" s="1">
        <v>0</v>
      </c>
      <c r="J337" s="1">
        <v>298</v>
      </c>
      <c r="K337" s="1">
        <f t="shared" si="10"/>
        <v>298</v>
      </c>
      <c r="L337" s="176">
        <v>149</v>
      </c>
      <c r="M337" s="176">
        <f t="shared" si="11"/>
        <v>149</v>
      </c>
      <c r="N337" s="70">
        <v>1526</v>
      </c>
      <c r="O337" s="70">
        <v>193.7</v>
      </c>
      <c r="P337" s="70">
        <v>0</v>
      </c>
      <c r="Q337" s="70">
        <v>0</v>
      </c>
      <c r="R337" s="70">
        <v>0</v>
      </c>
      <c r="S337" s="70">
        <v>193.7</v>
      </c>
      <c r="T337" s="70">
        <v>1332.3</v>
      </c>
      <c r="U337" s="70">
        <v>1332.3</v>
      </c>
      <c r="V337" s="70">
        <v>0</v>
      </c>
      <c r="W337" s="68" t="s">
        <v>64</v>
      </c>
      <c r="X337" s="68">
        <v>1</v>
      </c>
      <c r="Y337" s="68">
        <v>0</v>
      </c>
      <c r="Z337" s="68">
        <v>1</v>
      </c>
      <c r="AA337" s="68" t="s">
        <v>63</v>
      </c>
      <c r="AB337" s="68">
        <v>0</v>
      </c>
      <c r="AC337" s="1">
        <v>0</v>
      </c>
      <c r="AD337" s="1">
        <v>0</v>
      </c>
      <c r="AE337" s="68">
        <v>0</v>
      </c>
      <c r="AF337" s="68">
        <v>0</v>
      </c>
      <c r="AG337" s="1">
        <v>0</v>
      </c>
      <c r="AH337" s="68">
        <v>0</v>
      </c>
      <c r="AI337" s="176">
        <v>0</v>
      </c>
      <c r="AJ337" s="1">
        <v>0</v>
      </c>
      <c r="AK337" s="70">
        <v>0</v>
      </c>
      <c r="AL337" s="70"/>
    </row>
    <row r="338" spans="1:38" customFormat="1" ht="19.95" customHeight="1" x14ac:dyDescent="0.25">
      <c r="A338" s="68">
        <v>40905</v>
      </c>
      <c r="B338" s="68" t="s">
        <v>254</v>
      </c>
      <c r="C338" s="68" t="s">
        <v>120</v>
      </c>
      <c r="D338" s="68" t="s">
        <v>119</v>
      </c>
      <c r="E338" s="68" t="s">
        <v>20</v>
      </c>
      <c r="F338" s="68">
        <v>18</v>
      </c>
      <c r="G338" s="1">
        <v>5196</v>
      </c>
      <c r="H338" s="1">
        <v>1879</v>
      </c>
      <c r="I338" s="1">
        <v>35</v>
      </c>
      <c r="J338" s="1">
        <v>7110</v>
      </c>
      <c r="K338" s="1">
        <f t="shared" si="10"/>
        <v>7075</v>
      </c>
      <c r="L338" s="176">
        <v>395</v>
      </c>
      <c r="M338" s="176">
        <f t="shared" si="11"/>
        <v>393.1</v>
      </c>
      <c r="N338" s="70">
        <v>36345</v>
      </c>
      <c r="O338" s="70">
        <v>4621.5</v>
      </c>
      <c r="P338" s="70">
        <v>0</v>
      </c>
      <c r="Q338" s="70">
        <v>0</v>
      </c>
      <c r="R338" s="70">
        <v>142.19999999999999</v>
      </c>
      <c r="S338" s="70">
        <v>4763.7</v>
      </c>
      <c r="T338" s="70">
        <v>31581.3</v>
      </c>
      <c r="U338" s="70">
        <v>31581.3</v>
      </c>
      <c r="V338" s="70">
        <v>0</v>
      </c>
      <c r="W338" s="68" t="s">
        <v>64</v>
      </c>
      <c r="X338" s="68">
        <v>1</v>
      </c>
      <c r="Y338" s="68">
        <v>0</v>
      </c>
      <c r="Z338" s="68">
        <v>1</v>
      </c>
      <c r="AA338" s="68" t="s">
        <v>63</v>
      </c>
      <c r="AB338" s="68">
        <v>12</v>
      </c>
      <c r="AC338" s="1">
        <v>0</v>
      </c>
      <c r="AD338" s="1">
        <v>38</v>
      </c>
      <c r="AE338" s="68">
        <v>0</v>
      </c>
      <c r="AF338" s="68">
        <v>35</v>
      </c>
      <c r="AG338" s="1">
        <v>35</v>
      </c>
      <c r="AH338" s="68">
        <v>1507</v>
      </c>
      <c r="AI338" s="176">
        <v>131.66669999999999</v>
      </c>
      <c r="AJ338" s="1">
        <v>1580</v>
      </c>
      <c r="AK338" s="70">
        <v>8132</v>
      </c>
      <c r="AL338" s="70"/>
    </row>
    <row r="339" spans="1:38" customFormat="1" ht="19.95" customHeight="1" x14ac:dyDescent="0.25">
      <c r="A339" s="68">
        <v>43409</v>
      </c>
      <c r="B339" s="68" t="s">
        <v>254</v>
      </c>
      <c r="C339" s="68" t="s">
        <v>120</v>
      </c>
      <c r="D339" s="68" t="s">
        <v>119</v>
      </c>
      <c r="E339" s="68" t="s">
        <v>21</v>
      </c>
      <c r="F339" s="68">
        <v>1</v>
      </c>
      <c r="G339" s="1">
        <v>144</v>
      </c>
      <c r="H339" s="1">
        <v>68</v>
      </c>
      <c r="I339" s="1">
        <v>0</v>
      </c>
      <c r="J339" s="1">
        <v>212</v>
      </c>
      <c r="K339" s="1">
        <f t="shared" si="10"/>
        <v>212</v>
      </c>
      <c r="L339" s="176">
        <v>212</v>
      </c>
      <c r="M339" s="176">
        <f t="shared" si="11"/>
        <v>212</v>
      </c>
      <c r="N339" s="70">
        <v>1092</v>
      </c>
      <c r="O339" s="70">
        <v>137.80000000000001</v>
      </c>
      <c r="P339" s="70">
        <v>0</v>
      </c>
      <c r="Q339" s="70">
        <v>0</v>
      </c>
      <c r="R339" s="70">
        <v>0</v>
      </c>
      <c r="S339" s="70">
        <v>137.80000000000001</v>
      </c>
      <c r="T339" s="70">
        <v>954.2</v>
      </c>
      <c r="U339" s="70">
        <v>954.2</v>
      </c>
      <c r="V339" s="70">
        <v>0</v>
      </c>
      <c r="W339" s="68" t="s">
        <v>64</v>
      </c>
      <c r="X339" s="68">
        <v>1</v>
      </c>
      <c r="Y339" s="68">
        <v>0</v>
      </c>
      <c r="Z339" s="68">
        <v>1</v>
      </c>
      <c r="AA339" s="68" t="s">
        <v>63</v>
      </c>
      <c r="AB339" s="68">
        <v>0</v>
      </c>
      <c r="AC339" s="1">
        <v>0</v>
      </c>
      <c r="AD339" s="1">
        <v>0</v>
      </c>
      <c r="AE339" s="68">
        <v>0</v>
      </c>
      <c r="AF339" s="68">
        <v>0</v>
      </c>
      <c r="AG339" s="1">
        <v>0</v>
      </c>
      <c r="AH339" s="68">
        <v>0</v>
      </c>
      <c r="AI339" s="176">
        <v>0</v>
      </c>
      <c r="AJ339" s="1">
        <v>0</v>
      </c>
      <c r="AK339" s="70">
        <v>0</v>
      </c>
      <c r="AL339" s="70"/>
    </row>
    <row r="340" spans="1:38" customFormat="1" ht="19.95" customHeight="1" x14ac:dyDescent="0.25">
      <c r="A340" s="68">
        <v>50711</v>
      </c>
      <c r="B340" s="68" t="s">
        <v>254</v>
      </c>
      <c r="C340" s="68" t="s">
        <v>120</v>
      </c>
      <c r="D340" s="68" t="s">
        <v>119</v>
      </c>
      <c r="E340" s="68" t="s">
        <v>60</v>
      </c>
      <c r="F340" s="68">
        <v>12</v>
      </c>
      <c r="G340" s="1">
        <v>1536</v>
      </c>
      <c r="H340" s="1">
        <v>877</v>
      </c>
      <c r="I340" s="1">
        <v>5</v>
      </c>
      <c r="J340" s="1">
        <v>2418</v>
      </c>
      <c r="K340" s="1">
        <f t="shared" si="10"/>
        <v>2413</v>
      </c>
      <c r="L340" s="176">
        <v>201.5</v>
      </c>
      <c r="M340" s="176">
        <f t="shared" si="11"/>
        <v>201.1</v>
      </c>
      <c r="N340" s="70">
        <v>12423</v>
      </c>
      <c r="O340" s="70">
        <v>1571.7</v>
      </c>
      <c r="P340" s="70">
        <v>0</v>
      </c>
      <c r="Q340" s="70">
        <v>0</v>
      </c>
      <c r="R340" s="70">
        <v>48.36</v>
      </c>
      <c r="S340" s="70">
        <v>1620.06</v>
      </c>
      <c r="T340" s="70">
        <v>10802.94</v>
      </c>
      <c r="U340" s="70">
        <v>10802.94</v>
      </c>
      <c r="V340" s="70">
        <v>0</v>
      </c>
      <c r="W340" s="68" t="s">
        <v>64</v>
      </c>
      <c r="X340" s="68">
        <v>1</v>
      </c>
      <c r="Y340" s="68">
        <v>0</v>
      </c>
      <c r="Z340" s="68">
        <v>1</v>
      </c>
      <c r="AA340" s="68" t="s">
        <v>63</v>
      </c>
      <c r="AB340" s="68">
        <v>6</v>
      </c>
      <c r="AC340" s="1">
        <v>0</v>
      </c>
      <c r="AD340" s="1">
        <v>41</v>
      </c>
      <c r="AE340" s="68">
        <v>0</v>
      </c>
      <c r="AF340" s="68">
        <v>5</v>
      </c>
      <c r="AG340" s="1">
        <v>5</v>
      </c>
      <c r="AH340" s="68">
        <v>321</v>
      </c>
      <c r="AI340" s="176">
        <v>61.166699999999999</v>
      </c>
      <c r="AJ340" s="1">
        <v>367</v>
      </c>
      <c r="AK340" s="70">
        <v>1881</v>
      </c>
      <c r="AL340" s="70"/>
    </row>
    <row r="341" spans="1:38" customFormat="1" ht="19.95" customHeight="1" x14ac:dyDescent="0.25">
      <c r="A341" s="68">
        <v>90407</v>
      </c>
      <c r="B341" s="68" t="s">
        <v>254</v>
      </c>
      <c r="C341" s="68" t="s">
        <v>120</v>
      </c>
      <c r="D341" s="68" t="s">
        <v>119</v>
      </c>
      <c r="E341" s="68" t="s">
        <v>60</v>
      </c>
      <c r="F341" s="68">
        <v>0</v>
      </c>
      <c r="G341" s="1">
        <v>0</v>
      </c>
      <c r="H341" s="1">
        <v>0</v>
      </c>
      <c r="I341" s="1">
        <v>0</v>
      </c>
      <c r="J341" s="1">
        <v>0</v>
      </c>
      <c r="K341" s="1">
        <f t="shared" si="10"/>
        <v>0</v>
      </c>
      <c r="L341" s="176">
        <v>0</v>
      </c>
      <c r="M341" s="176" t="e">
        <f t="shared" si="11"/>
        <v>#DIV/0!</v>
      </c>
      <c r="N341" s="70">
        <v>0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68" t="s">
        <v>64</v>
      </c>
      <c r="X341" s="68">
        <v>0</v>
      </c>
      <c r="Y341" s="68">
        <v>1</v>
      </c>
      <c r="Z341" s="68">
        <v>1</v>
      </c>
      <c r="AA341" s="68" t="s">
        <v>63</v>
      </c>
      <c r="AB341" s="68">
        <v>0</v>
      </c>
      <c r="AC341" s="1">
        <v>0</v>
      </c>
      <c r="AD341" s="1">
        <v>0</v>
      </c>
      <c r="AE341" s="68">
        <v>0</v>
      </c>
      <c r="AF341" s="68">
        <v>0</v>
      </c>
      <c r="AG341" s="1">
        <v>0</v>
      </c>
      <c r="AH341" s="68">
        <v>0</v>
      </c>
      <c r="AI341" s="176">
        <v>0</v>
      </c>
      <c r="AJ341" s="1">
        <v>0</v>
      </c>
      <c r="AK341" s="70">
        <v>0</v>
      </c>
      <c r="AL341" s="70"/>
    </row>
    <row r="342" spans="1:38" customFormat="1" ht="19.95" customHeight="1" x14ac:dyDescent="0.25">
      <c r="A342" s="68">
        <v>30087</v>
      </c>
      <c r="B342" s="68" t="s">
        <v>251</v>
      </c>
      <c r="C342" s="68" t="s">
        <v>117</v>
      </c>
      <c r="D342" s="68" t="s">
        <v>116</v>
      </c>
      <c r="E342" s="68" t="s">
        <v>21</v>
      </c>
      <c r="F342" s="68">
        <v>2</v>
      </c>
      <c r="G342" s="1">
        <v>504</v>
      </c>
      <c r="H342" s="1">
        <v>20</v>
      </c>
      <c r="I342" s="1">
        <v>0</v>
      </c>
      <c r="J342" s="1">
        <v>524</v>
      </c>
      <c r="K342" s="1">
        <f t="shared" si="10"/>
        <v>524</v>
      </c>
      <c r="L342" s="176">
        <v>262</v>
      </c>
      <c r="M342" s="176">
        <f t="shared" si="11"/>
        <v>262</v>
      </c>
      <c r="N342" s="70">
        <v>2669</v>
      </c>
      <c r="O342" s="70">
        <v>340.6</v>
      </c>
      <c r="P342" s="70">
        <v>0</v>
      </c>
      <c r="Q342" s="70">
        <v>0</v>
      </c>
      <c r="R342" s="70">
        <v>0</v>
      </c>
      <c r="S342" s="70">
        <v>340.6</v>
      </c>
      <c r="T342" s="70">
        <v>2328.4</v>
      </c>
      <c r="U342" s="70">
        <v>2328.4</v>
      </c>
      <c r="V342" s="70">
        <v>0</v>
      </c>
      <c r="W342" s="68" t="s">
        <v>64</v>
      </c>
      <c r="X342" s="68">
        <v>1</v>
      </c>
      <c r="Y342" s="68">
        <v>0</v>
      </c>
      <c r="Z342" s="68">
        <v>1</v>
      </c>
      <c r="AA342" s="68" t="s">
        <v>63</v>
      </c>
      <c r="AB342" s="68">
        <v>2</v>
      </c>
      <c r="AC342" s="1">
        <v>0</v>
      </c>
      <c r="AD342" s="1">
        <v>4</v>
      </c>
      <c r="AE342" s="68">
        <v>0</v>
      </c>
      <c r="AF342" s="68">
        <v>0</v>
      </c>
      <c r="AG342" s="1">
        <v>0</v>
      </c>
      <c r="AH342" s="68">
        <v>34</v>
      </c>
      <c r="AI342" s="176">
        <v>19</v>
      </c>
      <c r="AJ342" s="1">
        <v>38</v>
      </c>
      <c r="AK342" s="70">
        <v>199</v>
      </c>
      <c r="AL342" s="70"/>
    </row>
    <row r="343" spans="1:38" customFormat="1" ht="19.95" customHeight="1" x14ac:dyDescent="0.25">
      <c r="A343" s="68">
        <v>31024</v>
      </c>
      <c r="B343" s="68" t="s">
        <v>251</v>
      </c>
      <c r="C343" s="68" t="s">
        <v>117</v>
      </c>
      <c r="D343" s="68" t="s">
        <v>116</v>
      </c>
      <c r="E343" s="68" t="s">
        <v>60</v>
      </c>
      <c r="F343" s="68">
        <v>9</v>
      </c>
      <c r="G343" s="1">
        <v>2328</v>
      </c>
      <c r="H343" s="1">
        <v>2085</v>
      </c>
      <c r="I343" s="1">
        <v>108</v>
      </c>
      <c r="J343" s="1">
        <v>4521</v>
      </c>
      <c r="K343" s="1">
        <f t="shared" si="10"/>
        <v>4413</v>
      </c>
      <c r="L343" s="176">
        <v>502.33330000000001</v>
      </c>
      <c r="M343" s="176">
        <f t="shared" si="11"/>
        <v>490.3</v>
      </c>
      <c r="N343" s="70">
        <v>23054</v>
      </c>
      <c r="O343" s="70">
        <v>2938.65</v>
      </c>
      <c r="P343" s="70">
        <v>0</v>
      </c>
      <c r="Q343" s="70">
        <v>0</v>
      </c>
      <c r="R343" s="70">
        <v>90.42</v>
      </c>
      <c r="S343" s="70">
        <v>3029.07</v>
      </c>
      <c r="T343" s="70">
        <v>20024.93</v>
      </c>
      <c r="U343" s="70">
        <v>20024.93</v>
      </c>
      <c r="V343" s="70">
        <v>0</v>
      </c>
      <c r="W343" s="68" t="s">
        <v>64</v>
      </c>
      <c r="X343" s="68">
        <v>1</v>
      </c>
      <c r="Y343" s="68">
        <v>0</v>
      </c>
      <c r="Z343" s="68">
        <v>1</v>
      </c>
      <c r="AA343" s="68" t="s">
        <v>63</v>
      </c>
      <c r="AB343" s="68">
        <v>6</v>
      </c>
      <c r="AC343" s="1">
        <v>0</v>
      </c>
      <c r="AD343" s="1">
        <v>318</v>
      </c>
      <c r="AE343" s="68">
        <v>0</v>
      </c>
      <c r="AF343" s="68">
        <v>56</v>
      </c>
      <c r="AG343" s="1">
        <v>56</v>
      </c>
      <c r="AH343" s="68">
        <v>639</v>
      </c>
      <c r="AI343" s="176">
        <v>168.83330000000001</v>
      </c>
      <c r="AJ343" s="1">
        <v>1013</v>
      </c>
      <c r="AK343" s="70">
        <v>5156</v>
      </c>
      <c r="AL343" s="70"/>
    </row>
    <row r="344" spans="1:38" customFormat="1" ht="19.95" customHeight="1" x14ac:dyDescent="0.25">
      <c r="A344" s="68">
        <v>33010</v>
      </c>
      <c r="B344" s="68" t="s">
        <v>251</v>
      </c>
      <c r="C344" s="68" t="s">
        <v>117</v>
      </c>
      <c r="D344" s="68" t="s">
        <v>116</v>
      </c>
      <c r="E344" s="68" t="s">
        <v>60</v>
      </c>
      <c r="F344" s="68">
        <v>5</v>
      </c>
      <c r="G344" s="1">
        <v>612</v>
      </c>
      <c r="H344" s="1">
        <v>130</v>
      </c>
      <c r="I344" s="1">
        <v>7</v>
      </c>
      <c r="J344" s="1">
        <v>749</v>
      </c>
      <c r="K344" s="1">
        <f t="shared" si="10"/>
        <v>742</v>
      </c>
      <c r="L344" s="176">
        <v>149.80000000000001</v>
      </c>
      <c r="M344" s="176">
        <f t="shared" si="11"/>
        <v>148.4</v>
      </c>
      <c r="N344" s="70">
        <v>3831</v>
      </c>
      <c r="O344" s="70">
        <v>486.85</v>
      </c>
      <c r="P344" s="70">
        <v>0</v>
      </c>
      <c r="Q344" s="70">
        <v>0</v>
      </c>
      <c r="R344" s="70">
        <v>14.98</v>
      </c>
      <c r="S344" s="70">
        <v>501.83</v>
      </c>
      <c r="T344" s="70">
        <v>3329.17</v>
      </c>
      <c r="U344" s="70">
        <v>3329.17</v>
      </c>
      <c r="V344" s="70">
        <v>0</v>
      </c>
      <c r="W344" s="68" t="s">
        <v>64</v>
      </c>
      <c r="X344" s="68">
        <v>1</v>
      </c>
      <c r="Y344" s="68">
        <v>0</v>
      </c>
      <c r="Z344" s="68">
        <v>1</v>
      </c>
      <c r="AA344" s="68" t="s">
        <v>63</v>
      </c>
      <c r="AB344" s="68">
        <v>5</v>
      </c>
      <c r="AC344" s="1">
        <v>0</v>
      </c>
      <c r="AD344" s="1">
        <v>20</v>
      </c>
      <c r="AE344" s="68">
        <v>0</v>
      </c>
      <c r="AF344" s="68">
        <v>7</v>
      </c>
      <c r="AG344" s="1">
        <v>7</v>
      </c>
      <c r="AH344" s="68">
        <v>120</v>
      </c>
      <c r="AI344" s="176">
        <v>29.4</v>
      </c>
      <c r="AJ344" s="1">
        <v>147</v>
      </c>
      <c r="AK344" s="70">
        <v>751</v>
      </c>
      <c r="AL344" s="70"/>
    </row>
    <row r="345" spans="1:38" customFormat="1" ht="19.95" customHeight="1" x14ac:dyDescent="0.25">
      <c r="A345" s="68">
        <v>90300</v>
      </c>
      <c r="B345" s="68" t="s">
        <v>251</v>
      </c>
      <c r="C345" s="68" t="s">
        <v>117</v>
      </c>
      <c r="D345" s="68" t="s">
        <v>116</v>
      </c>
      <c r="E345" s="68" t="s">
        <v>60</v>
      </c>
      <c r="F345" s="68">
        <v>0</v>
      </c>
      <c r="G345" s="1">
        <v>0</v>
      </c>
      <c r="H345" s="1">
        <v>0</v>
      </c>
      <c r="I345" s="1">
        <v>0</v>
      </c>
      <c r="J345" s="1">
        <v>0</v>
      </c>
      <c r="K345" s="1">
        <f t="shared" si="10"/>
        <v>0</v>
      </c>
      <c r="L345" s="176">
        <v>0</v>
      </c>
      <c r="M345" s="176" t="e">
        <f t="shared" si="11"/>
        <v>#DIV/0!</v>
      </c>
      <c r="N345" s="70">
        <v>0</v>
      </c>
      <c r="O345" s="70">
        <v>0</v>
      </c>
      <c r="P345" s="70">
        <v>0</v>
      </c>
      <c r="Q345" s="70">
        <v>0</v>
      </c>
      <c r="R345" s="70">
        <v>0</v>
      </c>
      <c r="S345" s="70">
        <v>0</v>
      </c>
      <c r="T345" s="70">
        <v>0</v>
      </c>
      <c r="U345" s="70">
        <v>0</v>
      </c>
      <c r="V345" s="70">
        <v>0</v>
      </c>
      <c r="W345" s="68" t="s">
        <v>64</v>
      </c>
      <c r="X345" s="68">
        <v>0</v>
      </c>
      <c r="Y345" s="68">
        <v>1</v>
      </c>
      <c r="Z345" s="68">
        <v>1</v>
      </c>
      <c r="AA345" s="68" t="s">
        <v>63</v>
      </c>
      <c r="AB345" s="68">
        <v>0</v>
      </c>
      <c r="AC345" s="1">
        <v>0</v>
      </c>
      <c r="AD345" s="1">
        <v>0</v>
      </c>
      <c r="AE345" s="68">
        <v>0</v>
      </c>
      <c r="AF345" s="68">
        <v>0</v>
      </c>
      <c r="AG345" s="1">
        <v>0</v>
      </c>
      <c r="AH345" s="68">
        <v>0</v>
      </c>
      <c r="AI345" s="176">
        <v>0</v>
      </c>
      <c r="AJ345" s="1">
        <v>0</v>
      </c>
      <c r="AK345" s="70">
        <v>0</v>
      </c>
      <c r="AL345" s="70"/>
    </row>
    <row r="346" spans="1:38" customFormat="1" ht="19.95" customHeight="1" x14ac:dyDescent="0.25">
      <c r="A346" s="68">
        <v>10014</v>
      </c>
      <c r="B346" s="68" t="s">
        <v>253</v>
      </c>
      <c r="C346" s="68" t="s">
        <v>115</v>
      </c>
      <c r="D346" s="68" t="s">
        <v>114</v>
      </c>
      <c r="E346" s="68" t="s">
        <v>22</v>
      </c>
      <c r="F346" s="68">
        <v>18</v>
      </c>
      <c r="G346" s="1">
        <v>3576</v>
      </c>
      <c r="H346" s="1">
        <v>2431</v>
      </c>
      <c r="I346" s="1">
        <v>328</v>
      </c>
      <c r="J346" s="1">
        <v>6335</v>
      </c>
      <c r="K346" s="1">
        <f t="shared" si="10"/>
        <v>6007</v>
      </c>
      <c r="L346" s="176">
        <v>351.94439999999997</v>
      </c>
      <c r="M346" s="176">
        <f t="shared" si="11"/>
        <v>333.7</v>
      </c>
      <c r="N346" s="70">
        <v>32258</v>
      </c>
      <c r="O346" s="70">
        <v>4117.75</v>
      </c>
      <c r="P346" s="70">
        <v>0</v>
      </c>
      <c r="Q346" s="70">
        <v>0</v>
      </c>
      <c r="R346" s="70">
        <v>0</v>
      </c>
      <c r="S346" s="70">
        <v>4117.75</v>
      </c>
      <c r="T346" s="70">
        <v>28140.25</v>
      </c>
      <c r="U346" s="70">
        <v>28140.25</v>
      </c>
      <c r="V346" s="70">
        <v>0</v>
      </c>
      <c r="W346" s="68" t="s">
        <v>64</v>
      </c>
      <c r="X346" s="68">
        <v>1</v>
      </c>
      <c r="Y346" s="68">
        <v>0</v>
      </c>
      <c r="Z346" s="68">
        <v>1</v>
      </c>
      <c r="AA346" s="68" t="s">
        <v>63</v>
      </c>
      <c r="AB346" s="68">
        <v>14</v>
      </c>
      <c r="AC346" s="1">
        <v>0</v>
      </c>
      <c r="AD346" s="1">
        <v>386</v>
      </c>
      <c r="AE346" s="68">
        <v>0</v>
      </c>
      <c r="AF346" s="68">
        <v>107</v>
      </c>
      <c r="AG346" s="1">
        <v>107</v>
      </c>
      <c r="AH346" s="68">
        <v>2960</v>
      </c>
      <c r="AI346" s="176">
        <v>246.6429</v>
      </c>
      <c r="AJ346" s="1">
        <v>3453</v>
      </c>
      <c r="AK346" s="70">
        <v>17622</v>
      </c>
      <c r="AL346" s="70"/>
    </row>
    <row r="347" spans="1:38" customFormat="1" ht="19.95" customHeight="1" x14ac:dyDescent="0.25">
      <c r="A347" s="68">
        <v>10101</v>
      </c>
      <c r="B347" s="68" t="s">
        <v>253</v>
      </c>
      <c r="C347" s="68" t="s">
        <v>115</v>
      </c>
      <c r="D347" s="68" t="s">
        <v>114</v>
      </c>
      <c r="E347" s="68" t="s">
        <v>19</v>
      </c>
      <c r="F347" s="68">
        <v>0</v>
      </c>
      <c r="G347" s="1">
        <v>0</v>
      </c>
      <c r="H347" s="1">
        <v>0</v>
      </c>
      <c r="I347" s="1">
        <v>0</v>
      </c>
      <c r="J347" s="1">
        <v>0</v>
      </c>
      <c r="K347" s="1">
        <f t="shared" si="10"/>
        <v>0</v>
      </c>
      <c r="L347" s="176">
        <v>0</v>
      </c>
      <c r="M347" s="176" t="e">
        <f t="shared" si="11"/>
        <v>#DIV/0!</v>
      </c>
      <c r="N347" s="70">
        <v>0</v>
      </c>
      <c r="O347" s="70">
        <v>0</v>
      </c>
      <c r="P347" s="70">
        <v>0</v>
      </c>
      <c r="Q347" s="70">
        <v>0</v>
      </c>
      <c r="R347" s="70">
        <v>0</v>
      </c>
      <c r="S347" s="70">
        <v>0</v>
      </c>
      <c r="T347" s="70">
        <v>0</v>
      </c>
      <c r="U347" s="70">
        <v>0</v>
      </c>
      <c r="V347" s="70">
        <v>0</v>
      </c>
      <c r="W347" s="68" t="s">
        <v>64</v>
      </c>
      <c r="X347" s="68">
        <v>0</v>
      </c>
      <c r="Y347" s="68">
        <v>1</v>
      </c>
      <c r="Z347" s="68">
        <v>1</v>
      </c>
      <c r="AA347" s="68" t="s">
        <v>63</v>
      </c>
      <c r="AB347" s="68">
        <v>0</v>
      </c>
      <c r="AC347" s="1">
        <v>0</v>
      </c>
      <c r="AD347" s="1">
        <v>0</v>
      </c>
      <c r="AE347" s="68">
        <v>0</v>
      </c>
      <c r="AF347" s="68">
        <v>0</v>
      </c>
      <c r="AG347" s="1">
        <v>0</v>
      </c>
      <c r="AH347" s="68">
        <v>0</v>
      </c>
      <c r="AI347" s="176">
        <v>0</v>
      </c>
      <c r="AJ347" s="1">
        <v>0</v>
      </c>
      <c r="AK347" s="70">
        <v>0</v>
      </c>
      <c r="AL347" s="70"/>
    </row>
    <row r="348" spans="1:38" customFormat="1" ht="19.95" customHeight="1" x14ac:dyDescent="0.25">
      <c r="A348" s="68">
        <v>10112</v>
      </c>
      <c r="B348" s="68" t="s">
        <v>253</v>
      </c>
      <c r="C348" s="68" t="s">
        <v>115</v>
      </c>
      <c r="D348" s="68" t="s">
        <v>114</v>
      </c>
      <c r="E348" s="68" t="s">
        <v>19</v>
      </c>
      <c r="F348" s="68">
        <v>4</v>
      </c>
      <c r="G348" s="1">
        <v>1212</v>
      </c>
      <c r="H348" s="1">
        <v>1334</v>
      </c>
      <c r="I348" s="1">
        <v>89</v>
      </c>
      <c r="J348" s="1">
        <v>2635</v>
      </c>
      <c r="K348" s="1">
        <f t="shared" si="10"/>
        <v>2546</v>
      </c>
      <c r="L348" s="176">
        <v>658.75</v>
      </c>
      <c r="M348" s="176">
        <f t="shared" si="11"/>
        <v>636.5</v>
      </c>
      <c r="N348" s="70">
        <v>13449</v>
      </c>
      <c r="O348" s="70">
        <v>1712.75</v>
      </c>
      <c r="P348" s="70">
        <v>0</v>
      </c>
      <c r="Q348" s="70">
        <v>0</v>
      </c>
      <c r="R348" s="70">
        <v>52.7</v>
      </c>
      <c r="S348" s="70">
        <v>1765.45</v>
      </c>
      <c r="T348" s="70">
        <v>11683.55</v>
      </c>
      <c r="U348" s="70">
        <v>11683.55</v>
      </c>
      <c r="V348" s="70">
        <v>0</v>
      </c>
      <c r="W348" s="68" t="s">
        <v>64</v>
      </c>
      <c r="X348" s="68">
        <v>1</v>
      </c>
      <c r="Y348" s="68">
        <v>0</v>
      </c>
      <c r="Z348" s="68">
        <v>1</v>
      </c>
      <c r="AA348" s="68" t="s">
        <v>63</v>
      </c>
      <c r="AB348" s="68">
        <v>4</v>
      </c>
      <c r="AC348" s="1">
        <v>0</v>
      </c>
      <c r="AD348" s="1">
        <v>242</v>
      </c>
      <c r="AE348" s="68">
        <v>0</v>
      </c>
      <c r="AF348" s="68">
        <v>89</v>
      </c>
      <c r="AG348" s="1">
        <v>89</v>
      </c>
      <c r="AH348" s="68">
        <v>1540</v>
      </c>
      <c r="AI348" s="176">
        <v>467.75</v>
      </c>
      <c r="AJ348" s="1">
        <v>1871</v>
      </c>
      <c r="AK348" s="70">
        <v>9579</v>
      </c>
      <c r="AL348" s="70"/>
    </row>
    <row r="349" spans="1:38" customFormat="1" ht="19.95" customHeight="1" x14ac:dyDescent="0.25">
      <c r="A349" s="68">
        <v>10284</v>
      </c>
      <c r="B349" s="68" t="s">
        <v>253</v>
      </c>
      <c r="C349" s="68" t="s">
        <v>115</v>
      </c>
      <c r="D349" s="68" t="s">
        <v>114</v>
      </c>
      <c r="E349" s="68" t="s">
        <v>20</v>
      </c>
      <c r="F349" s="68">
        <v>3</v>
      </c>
      <c r="G349" s="1">
        <v>1056</v>
      </c>
      <c r="H349" s="1">
        <v>335</v>
      </c>
      <c r="I349" s="1">
        <v>25</v>
      </c>
      <c r="J349" s="1">
        <v>1416</v>
      </c>
      <c r="K349" s="1">
        <f t="shared" si="10"/>
        <v>1391</v>
      </c>
      <c r="L349" s="176">
        <v>472</v>
      </c>
      <c r="M349" s="176">
        <f t="shared" si="11"/>
        <v>463.7</v>
      </c>
      <c r="N349" s="70">
        <v>7230</v>
      </c>
      <c r="O349" s="70">
        <v>920.4</v>
      </c>
      <c r="P349" s="70">
        <v>0</v>
      </c>
      <c r="Q349" s="70">
        <v>0</v>
      </c>
      <c r="R349" s="70">
        <v>0</v>
      </c>
      <c r="S349" s="70">
        <v>920.4</v>
      </c>
      <c r="T349" s="70">
        <v>6309.6</v>
      </c>
      <c r="U349" s="70">
        <v>6309.6</v>
      </c>
      <c r="V349" s="70">
        <v>0</v>
      </c>
      <c r="W349" s="68" t="s">
        <v>64</v>
      </c>
      <c r="X349" s="68">
        <v>1</v>
      </c>
      <c r="Y349" s="68">
        <v>0</v>
      </c>
      <c r="Z349" s="68">
        <v>1</v>
      </c>
      <c r="AA349" s="68" t="s">
        <v>63</v>
      </c>
      <c r="AB349" s="68">
        <v>2</v>
      </c>
      <c r="AC349" s="1">
        <v>0</v>
      </c>
      <c r="AD349" s="1">
        <v>71</v>
      </c>
      <c r="AE349" s="68">
        <v>0</v>
      </c>
      <c r="AF349" s="68">
        <v>25</v>
      </c>
      <c r="AG349" s="1">
        <v>25</v>
      </c>
      <c r="AH349" s="68">
        <v>694</v>
      </c>
      <c r="AI349" s="176">
        <v>395</v>
      </c>
      <c r="AJ349" s="1">
        <v>790</v>
      </c>
      <c r="AK349" s="70">
        <v>4040</v>
      </c>
      <c r="AL349" s="70"/>
    </row>
    <row r="350" spans="1:38" customFormat="1" ht="19.95" customHeight="1" x14ac:dyDescent="0.25">
      <c r="A350" s="68">
        <v>10682</v>
      </c>
      <c r="B350" s="68" t="s">
        <v>253</v>
      </c>
      <c r="C350" s="68" t="s">
        <v>115</v>
      </c>
      <c r="D350" s="68" t="s">
        <v>114</v>
      </c>
      <c r="E350" s="68" t="s">
        <v>18</v>
      </c>
      <c r="F350" s="68">
        <v>0</v>
      </c>
      <c r="G350" s="1">
        <v>0</v>
      </c>
      <c r="H350" s="1">
        <v>0</v>
      </c>
      <c r="I350" s="1">
        <v>0</v>
      </c>
      <c r="J350" s="1">
        <v>0</v>
      </c>
      <c r="K350" s="1">
        <f t="shared" si="10"/>
        <v>0</v>
      </c>
      <c r="L350" s="176">
        <v>0</v>
      </c>
      <c r="M350" s="176" t="e">
        <f t="shared" si="11"/>
        <v>#DIV/0!</v>
      </c>
      <c r="N350" s="70">
        <v>0</v>
      </c>
      <c r="O350" s="70">
        <v>0</v>
      </c>
      <c r="P350" s="70">
        <v>0</v>
      </c>
      <c r="Q350" s="70">
        <v>0</v>
      </c>
      <c r="R350" s="70">
        <v>0</v>
      </c>
      <c r="S350" s="70">
        <v>0</v>
      </c>
      <c r="T350" s="70">
        <v>0</v>
      </c>
      <c r="U350" s="70">
        <v>0</v>
      </c>
      <c r="V350" s="70">
        <v>0</v>
      </c>
      <c r="W350" s="68" t="s">
        <v>64</v>
      </c>
      <c r="X350" s="68">
        <v>0</v>
      </c>
      <c r="Y350" s="68">
        <v>1</v>
      </c>
      <c r="Z350" s="68">
        <v>1</v>
      </c>
      <c r="AA350" s="68" t="s">
        <v>63</v>
      </c>
      <c r="AB350" s="68">
        <v>0</v>
      </c>
      <c r="AC350" s="1">
        <v>0</v>
      </c>
      <c r="AD350" s="1">
        <v>0</v>
      </c>
      <c r="AE350" s="68">
        <v>0</v>
      </c>
      <c r="AF350" s="68">
        <v>0</v>
      </c>
      <c r="AG350" s="1">
        <v>0</v>
      </c>
      <c r="AH350" s="68">
        <v>0</v>
      </c>
      <c r="AI350" s="176">
        <v>0</v>
      </c>
      <c r="AJ350" s="1">
        <v>0</v>
      </c>
      <c r="AK350" s="70">
        <v>0</v>
      </c>
      <c r="AL350" s="70"/>
    </row>
    <row r="351" spans="1:38" customFormat="1" ht="19.95" customHeight="1" x14ac:dyDescent="0.25">
      <c r="A351" s="68">
        <v>90167</v>
      </c>
      <c r="B351" s="68" t="s">
        <v>253</v>
      </c>
      <c r="C351" s="68" t="s">
        <v>115</v>
      </c>
      <c r="D351" s="68" t="s">
        <v>114</v>
      </c>
      <c r="E351" s="68" t="s">
        <v>60</v>
      </c>
      <c r="F351" s="68">
        <v>0</v>
      </c>
      <c r="G351" s="1">
        <v>0</v>
      </c>
      <c r="H351" s="1">
        <v>0</v>
      </c>
      <c r="I351" s="1">
        <v>0</v>
      </c>
      <c r="J351" s="1">
        <v>0</v>
      </c>
      <c r="K351" s="1">
        <f t="shared" si="10"/>
        <v>0</v>
      </c>
      <c r="L351" s="176">
        <v>0</v>
      </c>
      <c r="M351" s="176" t="e">
        <f t="shared" si="11"/>
        <v>#DIV/0!</v>
      </c>
      <c r="N351" s="70">
        <v>0</v>
      </c>
      <c r="O351" s="70">
        <v>0</v>
      </c>
      <c r="P351" s="70">
        <v>0</v>
      </c>
      <c r="Q351" s="70">
        <v>0</v>
      </c>
      <c r="R351" s="70">
        <v>0</v>
      </c>
      <c r="S351" s="70">
        <v>0</v>
      </c>
      <c r="T351" s="70">
        <v>0</v>
      </c>
      <c r="U351" s="70">
        <v>0</v>
      </c>
      <c r="V351" s="70">
        <v>0</v>
      </c>
      <c r="W351" s="68" t="s">
        <v>64</v>
      </c>
      <c r="X351" s="68">
        <v>0</v>
      </c>
      <c r="Y351" s="68">
        <v>1</v>
      </c>
      <c r="Z351" s="68">
        <v>1</v>
      </c>
      <c r="AA351" s="68" t="s">
        <v>63</v>
      </c>
      <c r="AB351" s="68">
        <v>0</v>
      </c>
      <c r="AC351" s="1">
        <v>0</v>
      </c>
      <c r="AD351" s="1">
        <v>0</v>
      </c>
      <c r="AE351" s="68">
        <v>0</v>
      </c>
      <c r="AF351" s="68">
        <v>0</v>
      </c>
      <c r="AG351" s="1">
        <v>0</v>
      </c>
      <c r="AH351" s="68">
        <v>0</v>
      </c>
      <c r="AI351" s="176">
        <v>0</v>
      </c>
      <c r="AJ351" s="1">
        <v>0</v>
      </c>
      <c r="AK351" s="70">
        <v>0</v>
      </c>
      <c r="AL351" s="70"/>
    </row>
    <row r="352" spans="1:38" customFormat="1" ht="19.95" customHeight="1" x14ac:dyDescent="0.25">
      <c r="A352" s="68">
        <v>20203</v>
      </c>
      <c r="B352" s="68" t="s">
        <v>256</v>
      </c>
      <c r="C352" s="68" t="s">
        <v>113</v>
      </c>
      <c r="D352" s="68" t="s">
        <v>112</v>
      </c>
      <c r="E352" s="68" t="s">
        <v>24</v>
      </c>
      <c r="F352" s="68">
        <v>1</v>
      </c>
      <c r="G352" s="1">
        <v>120</v>
      </c>
      <c r="H352" s="1">
        <v>6</v>
      </c>
      <c r="I352" s="1">
        <v>0</v>
      </c>
      <c r="J352" s="1">
        <v>126</v>
      </c>
      <c r="K352" s="1">
        <f t="shared" si="10"/>
        <v>126</v>
      </c>
      <c r="L352" s="176">
        <v>126</v>
      </c>
      <c r="M352" s="176">
        <f t="shared" si="11"/>
        <v>126</v>
      </c>
      <c r="N352" s="70">
        <v>643</v>
      </c>
      <c r="O352" s="70">
        <v>81.900000000000006</v>
      </c>
      <c r="P352" s="70">
        <v>0</v>
      </c>
      <c r="Q352" s="70">
        <v>0</v>
      </c>
      <c r="R352" s="70">
        <v>2.52</v>
      </c>
      <c r="S352" s="70">
        <v>84.42</v>
      </c>
      <c r="T352" s="70">
        <v>558.58000000000004</v>
      </c>
      <c r="U352" s="70">
        <v>558.58000000000004</v>
      </c>
      <c r="V352" s="70">
        <v>0</v>
      </c>
      <c r="W352" s="68" t="s">
        <v>64</v>
      </c>
      <c r="X352" s="68">
        <v>1</v>
      </c>
      <c r="Y352" s="68">
        <v>0</v>
      </c>
      <c r="Z352" s="68">
        <v>1</v>
      </c>
      <c r="AA352" s="68" t="s">
        <v>63</v>
      </c>
      <c r="AB352" s="68">
        <v>0</v>
      </c>
      <c r="AC352" s="1">
        <v>0</v>
      </c>
      <c r="AD352" s="1">
        <v>0</v>
      </c>
      <c r="AE352" s="68">
        <v>0</v>
      </c>
      <c r="AF352" s="68">
        <v>0</v>
      </c>
      <c r="AG352" s="1">
        <v>0</v>
      </c>
      <c r="AH352" s="68">
        <v>0</v>
      </c>
      <c r="AI352" s="176">
        <v>0</v>
      </c>
      <c r="AJ352" s="1">
        <v>0</v>
      </c>
      <c r="AK352" s="70">
        <v>0</v>
      </c>
      <c r="AL352" s="70"/>
    </row>
    <row r="353" spans="1:38" customFormat="1" ht="19.95" customHeight="1" x14ac:dyDescent="0.25">
      <c r="A353" s="68">
        <v>20259</v>
      </c>
      <c r="B353" s="68" t="s">
        <v>256</v>
      </c>
      <c r="C353" s="68" t="s">
        <v>113</v>
      </c>
      <c r="D353" s="68" t="s">
        <v>112</v>
      </c>
      <c r="E353" s="68" t="s">
        <v>60</v>
      </c>
      <c r="F353" s="68">
        <v>12</v>
      </c>
      <c r="G353" s="1">
        <v>2232</v>
      </c>
      <c r="H353" s="1">
        <v>864</v>
      </c>
      <c r="I353" s="1">
        <v>4</v>
      </c>
      <c r="J353" s="1">
        <v>3100</v>
      </c>
      <c r="K353" s="1">
        <f t="shared" si="10"/>
        <v>3096</v>
      </c>
      <c r="L353" s="176">
        <v>258.33330000000001</v>
      </c>
      <c r="M353" s="176">
        <f t="shared" si="11"/>
        <v>258</v>
      </c>
      <c r="N353" s="70">
        <v>15809</v>
      </c>
      <c r="O353" s="70">
        <v>2015</v>
      </c>
      <c r="P353" s="70">
        <v>0</v>
      </c>
      <c r="Q353" s="70">
        <v>0</v>
      </c>
      <c r="R353" s="70">
        <v>62</v>
      </c>
      <c r="S353" s="70">
        <v>2077</v>
      </c>
      <c r="T353" s="70">
        <v>13732</v>
      </c>
      <c r="U353" s="70">
        <v>13732</v>
      </c>
      <c r="V353" s="70">
        <v>0</v>
      </c>
      <c r="W353" s="68" t="s">
        <v>64</v>
      </c>
      <c r="X353" s="68">
        <v>1</v>
      </c>
      <c r="Y353" s="68">
        <v>0</v>
      </c>
      <c r="Z353" s="68">
        <v>1</v>
      </c>
      <c r="AA353" s="68" t="s">
        <v>63</v>
      </c>
      <c r="AB353" s="68">
        <v>6</v>
      </c>
      <c r="AC353" s="1">
        <v>0</v>
      </c>
      <c r="AD353" s="1">
        <v>74</v>
      </c>
      <c r="AE353" s="68">
        <v>0</v>
      </c>
      <c r="AF353" s="68">
        <v>4</v>
      </c>
      <c r="AG353" s="1">
        <v>4</v>
      </c>
      <c r="AH353" s="68">
        <v>97</v>
      </c>
      <c r="AI353" s="176">
        <v>29.166699999999999</v>
      </c>
      <c r="AJ353" s="1">
        <v>175</v>
      </c>
      <c r="AK353" s="70">
        <v>887</v>
      </c>
      <c r="AL353" s="70"/>
    </row>
    <row r="354" spans="1:38" customFormat="1" ht="19.95" customHeight="1" x14ac:dyDescent="0.25">
      <c r="A354" s="68">
        <v>20519</v>
      </c>
      <c r="B354" s="68" t="s">
        <v>256</v>
      </c>
      <c r="C354" s="68" t="s">
        <v>113</v>
      </c>
      <c r="D354" s="68" t="s">
        <v>112</v>
      </c>
      <c r="E354" s="68" t="s">
        <v>18</v>
      </c>
      <c r="F354" s="68">
        <v>3</v>
      </c>
      <c r="G354" s="1">
        <v>1116</v>
      </c>
      <c r="H354" s="1">
        <v>87</v>
      </c>
      <c r="I354" s="1">
        <v>20</v>
      </c>
      <c r="J354" s="1">
        <v>1223</v>
      </c>
      <c r="K354" s="1">
        <f t="shared" si="10"/>
        <v>1203</v>
      </c>
      <c r="L354" s="176">
        <v>407.66669999999999</v>
      </c>
      <c r="M354" s="176">
        <f t="shared" si="11"/>
        <v>401</v>
      </c>
      <c r="N354" s="70">
        <v>6269</v>
      </c>
      <c r="O354" s="70">
        <v>794.95</v>
      </c>
      <c r="P354" s="70">
        <v>0</v>
      </c>
      <c r="Q354" s="70">
        <v>0</v>
      </c>
      <c r="R354" s="70">
        <v>24.46</v>
      </c>
      <c r="S354" s="70">
        <v>819.41</v>
      </c>
      <c r="T354" s="70">
        <v>5449.59</v>
      </c>
      <c r="U354" s="70">
        <v>5449.59</v>
      </c>
      <c r="V354" s="70">
        <v>0</v>
      </c>
      <c r="W354" s="68" t="s">
        <v>64</v>
      </c>
      <c r="X354" s="68">
        <v>1</v>
      </c>
      <c r="Y354" s="68">
        <v>0</v>
      </c>
      <c r="Z354" s="68">
        <v>1</v>
      </c>
      <c r="AA354" s="68" t="s">
        <v>63</v>
      </c>
      <c r="AB354" s="68">
        <v>1</v>
      </c>
      <c r="AC354" s="1">
        <v>0</v>
      </c>
      <c r="AD354" s="1">
        <v>0</v>
      </c>
      <c r="AE354" s="68">
        <v>0</v>
      </c>
      <c r="AF354" s="68">
        <v>20</v>
      </c>
      <c r="AG354" s="1">
        <v>20</v>
      </c>
      <c r="AH354" s="68">
        <v>33</v>
      </c>
      <c r="AI354" s="176">
        <v>53</v>
      </c>
      <c r="AJ354" s="1">
        <v>53</v>
      </c>
      <c r="AK354" s="70">
        <v>267</v>
      </c>
      <c r="AL354" s="70"/>
    </row>
    <row r="355" spans="1:38" customFormat="1" ht="19.95" customHeight="1" x14ac:dyDescent="0.25">
      <c r="A355" s="68">
        <v>20535</v>
      </c>
      <c r="B355" s="68" t="s">
        <v>256</v>
      </c>
      <c r="C355" s="68" t="s">
        <v>113</v>
      </c>
      <c r="D355" s="68" t="s">
        <v>112</v>
      </c>
      <c r="E355" s="68" t="s">
        <v>60</v>
      </c>
      <c r="F355" s="68">
        <v>7</v>
      </c>
      <c r="G355" s="1">
        <v>660</v>
      </c>
      <c r="H355" s="1">
        <v>207</v>
      </c>
      <c r="I355" s="1">
        <v>1</v>
      </c>
      <c r="J355" s="1">
        <v>868</v>
      </c>
      <c r="K355" s="1">
        <f t="shared" si="10"/>
        <v>867</v>
      </c>
      <c r="L355" s="176">
        <v>124</v>
      </c>
      <c r="M355" s="176">
        <f t="shared" si="11"/>
        <v>123.9</v>
      </c>
      <c r="N355" s="70">
        <v>4457</v>
      </c>
      <c r="O355" s="70">
        <v>564.20000000000005</v>
      </c>
      <c r="P355" s="70">
        <v>0</v>
      </c>
      <c r="Q355" s="70">
        <v>0</v>
      </c>
      <c r="R355" s="70">
        <v>17.36</v>
      </c>
      <c r="S355" s="70">
        <v>581.55999999999995</v>
      </c>
      <c r="T355" s="70">
        <v>3875.44</v>
      </c>
      <c r="U355" s="70">
        <v>3875.44</v>
      </c>
      <c r="V355" s="70">
        <v>0</v>
      </c>
      <c r="W355" s="68" t="s">
        <v>64</v>
      </c>
      <c r="X355" s="68">
        <v>1</v>
      </c>
      <c r="Y355" s="68">
        <v>0</v>
      </c>
      <c r="Z355" s="68">
        <v>1</v>
      </c>
      <c r="AA355" s="68" t="s">
        <v>63</v>
      </c>
      <c r="AB355" s="68">
        <v>2</v>
      </c>
      <c r="AC355" s="1">
        <v>0</v>
      </c>
      <c r="AD355" s="1">
        <v>70</v>
      </c>
      <c r="AE355" s="68">
        <v>0</v>
      </c>
      <c r="AF355" s="68">
        <v>1</v>
      </c>
      <c r="AG355" s="1">
        <v>1</v>
      </c>
      <c r="AH355" s="68">
        <v>41</v>
      </c>
      <c r="AI355" s="176">
        <v>56</v>
      </c>
      <c r="AJ355" s="1">
        <v>112</v>
      </c>
      <c r="AK355" s="70">
        <v>575</v>
      </c>
      <c r="AL355" s="70"/>
    </row>
    <row r="356" spans="1:38" customFormat="1" ht="19.95" customHeight="1" x14ac:dyDescent="0.25">
      <c r="A356" s="68">
        <v>90328</v>
      </c>
      <c r="B356" s="68" t="s">
        <v>256</v>
      </c>
      <c r="C356" s="68" t="s">
        <v>113</v>
      </c>
      <c r="D356" s="68" t="s">
        <v>112</v>
      </c>
      <c r="E356" s="68" t="s">
        <v>60</v>
      </c>
      <c r="F356" s="68">
        <v>0</v>
      </c>
      <c r="G356" s="1">
        <v>0</v>
      </c>
      <c r="H356" s="1">
        <v>0</v>
      </c>
      <c r="I356" s="1">
        <v>0</v>
      </c>
      <c r="J356" s="1">
        <v>0</v>
      </c>
      <c r="K356" s="1">
        <f t="shared" si="10"/>
        <v>0</v>
      </c>
      <c r="L356" s="176">
        <v>0</v>
      </c>
      <c r="M356" s="176" t="e">
        <f t="shared" si="11"/>
        <v>#DIV/0!</v>
      </c>
      <c r="N356" s="70">
        <v>0</v>
      </c>
      <c r="O356" s="70">
        <v>0</v>
      </c>
      <c r="P356" s="70">
        <v>0</v>
      </c>
      <c r="Q356" s="70">
        <v>0</v>
      </c>
      <c r="R356" s="70">
        <v>0</v>
      </c>
      <c r="S356" s="70">
        <v>0</v>
      </c>
      <c r="T356" s="70">
        <v>0</v>
      </c>
      <c r="U356" s="70">
        <v>0</v>
      </c>
      <c r="V356" s="70">
        <v>0</v>
      </c>
      <c r="W356" s="68" t="s">
        <v>64</v>
      </c>
      <c r="X356" s="68">
        <v>0</v>
      </c>
      <c r="Y356" s="68">
        <v>1</v>
      </c>
      <c r="Z356" s="68">
        <v>1</v>
      </c>
      <c r="AA356" s="68" t="s">
        <v>63</v>
      </c>
      <c r="AB356" s="68">
        <v>0</v>
      </c>
      <c r="AC356" s="1">
        <v>0</v>
      </c>
      <c r="AD356" s="1">
        <v>0</v>
      </c>
      <c r="AE356" s="68">
        <v>0</v>
      </c>
      <c r="AF356" s="68">
        <v>0</v>
      </c>
      <c r="AG356" s="1">
        <v>0</v>
      </c>
      <c r="AH356" s="68">
        <v>0</v>
      </c>
      <c r="AI356" s="176">
        <v>0</v>
      </c>
      <c r="AJ356" s="1">
        <v>0</v>
      </c>
      <c r="AK356" s="70">
        <v>0</v>
      </c>
      <c r="AL356" s="70"/>
    </row>
    <row r="357" spans="1:38" customFormat="1" ht="19.95" customHeight="1" x14ac:dyDescent="0.25">
      <c r="A357" s="68">
        <v>40223</v>
      </c>
      <c r="B357" s="68" t="s">
        <v>250</v>
      </c>
      <c r="C357" s="68" t="s">
        <v>111</v>
      </c>
      <c r="D357" s="68" t="s">
        <v>110</v>
      </c>
      <c r="E357" s="68" t="s">
        <v>60</v>
      </c>
      <c r="F357" s="68">
        <v>4</v>
      </c>
      <c r="G357" s="1">
        <v>468</v>
      </c>
      <c r="H357" s="1">
        <v>390</v>
      </c>
      <c r="I357" s="1">
        <v>2</v>
      </c>
      <c r="J357" s="1">
        <v>860</v>
      </c>
      <c r="K357" s="1">
        <f t="shared" si="10"/>
        <v>858</v>
      </c>
      <c r="L357" s="176">
        <v>215</v>
      </c>
      <c r="M357" s="176">
        <f t="shared" si="11"/>
        <v>214.5</v>
      </c>
      <c r="N357" s="70">
        <v>4371</v>
      </c>
      <c r="O357" s="70">
        <v>559</v>
      </c>
      <c r="P357" s="70">
        <v>0</v>
      </c>
      <c r="Q357" s="70">
        <v>0</v>
      </c>
      <c r="R357" s="70">
        <v>0</v>
      </c>
      <c r="S357" s="70">
        <v>559</v>
      </c>
      <c r="T357" s="70">
        <v>3812</v>
      </c>
      <c r="U357" s="70">
        <v>3812</v>
      </c>
      <c r="V357" s="70">
        <v>0</v>
      </c>
      <c r="W357" s="68" t="s">
        <v>64</v>
      </c>
      <c r="X357" s="68">
        <v>1</v>
      </c>
      <c r="Y357" s="68">
        <v>0</v>
      </c>
      <c r="Z357" s="68">
        <v>1</v>
      </c>
      <c r="AA357" s="68" t="s">
        <v>63</v>
      </c>
      <c r="AB357" s="68">
        <v>1</v>
      </c>
      <c r="AC357" s="1">
        <v>0</v>
      </c>
      <c r="AD357" s="1">
        <v>0</v>
      </c>
      <c r="AE357" s="68">
        <v>0</v>
      </c>
      <c r="AF357" s="68">
        <v>1</v>
      </c>
      <c r="AG357" s="1">
        <v>1</v>
      </c>
      <c r="AH357" s="68">
        <v>74</v>
      </c>
      <c r="AI357" s="176">
        <v>75</v>
      </c>
      <c r="AJ357" s="1">
        <v>75</v>
      </c>
      <c r="AK357" s="70">
        <v>382</v>
      </c>
      <c r="AL357" s="70"/>
    </row>
    <row r="358" spans="1:38" customFormat="1" ht="19.95" customHeight="1" x14ac:dyDescent="0.25">
      <c r="A358" s="68">
        <v>41470</v>
      </c>
      <c r="B358" s="68" t="s">
        <v>250</v>
      </c>
      <c r="C358" s="68" t="s">
        <v>111</v>
      </c>
      <c r="D358" s="68" t="s">
        <v>110</v>
      </c>
      <c r="E358" s="68" t="s">
        <v>60</v>
      </c>
      <c r="F358" s="68">
        <v>15</v>
      </c>
      <c r="G358" s="1">
        <v>2088</v>
      </c>
      <c r="H358" s="1">
        <v>188</v>
      </c>
      <c r="I358" s="1">
        <v>18</v>
      </c>
      <c r="J358" s="1">
        <v>2294</v>
      </c>
      <c r="K358" s="1">
        <f t="shared" si="10"/>
        <v>2276</v>
      </c>
      <c r="L358" s="176">
        <v>152.9333</v>
      </c>
      <c r="M358" s="176">
        <f t="shared" si="11"/>
        <v>151.69999999999999</v>
      </c>
      <c r="N358" s="70">
        <v>11706</v>
      </c>
      <c r="O358" s="70">
        <v>1491.1</v>
      </c>
      <c r="P358" s="70">
        <v>0</v>
      </c>
      <c r="Q358" s="70">
        <v>0</v>
      </c>
      <c r="R358" s="70">
        <v>45.88</v>
      </c>
      <c r="S358" s="70">
        <v>1536.98</v>
      </c>
      <c r="T358" s="70">
        <v>10169.02</v>
      </c>
      <c r="U358" s="70">
        <v>10169.02</v>
      </c>
      <c r="V358" s="70">
        <v>0</v>
      </c>
      <c r="W358" s="68" t="s">
        <v>64</v>
      </c>
      <c r="X358" s="68">
        <v>1</v>
      </c>
      <c r="Y358" s="68">
        <v>0</v>
      </c>
      <c r="Z358" s="68">
        <v>1</v>
      </c>
      <c r="AA358" s="68" t="s">
        <v>63</v>
      </c>
      <c r="AB358" s="68">
        <v>5</v>
      </c>
      <c r="AC358" s="1">
        <v>0</v>
      </c>
      <c r="AD358" s="1">
        <v>35</v>
      </c>
      <c r="AE358" s="68">
        <v>0</v>
      </c>
      <c r="AF358" s="68">
        <v>6</v>
      </c>
      <c r="AG358" s="1">
        <v>6</v>
      </c>
      <c r="AH358" s="68">
        <v>508</v>
      </c>
      <c r="AI358" s="176">
        <v>109.8</v>
      </c>
      <c r="AJ358" s="1">
        <v>549</v>
      </c>
      <c r="AK358" s="70">
        <v>2812</v>
      </c>
      <c r="AL358" s="70"/>
    </row>
    <row r="359" spans="1:38" customFormat="1" ht="19.95" customHeight="1" x14ac:dyDescent="0.25">
      <c r="A359" s="68">
        <v>41471</v>
      </c>
      <c r="B359" s="68" t="s">
        <v>250</v>
      </c>
      <c r="C359" s="68" t="s">
        <v>111</v>
      </c>
      <c r="D359" s="68" t="s">
        <v>110</v>
      </c>
      <c r="E359" s="68" t="s">
        <v>22</v>
      </c>
      <c r="F359" s="68">
        <v>6</v>
      </c>
      <c r="G359" s="1">
        <v>504</v>
      </c>
      <c r="H359" s="1">
        <v>252</v>
      </c>
      <c r="I359" s="1">
        <v>2</v>
      </c>
      <c r="J359" s="1">
        <v>758</v>
      </c>
      <c r="K359" s="1">
        <f t="shared" si="10"/>
        <v>756</v>
      </c>
      <c r="L359" s="176">
        <v>126.33329999999999</v>
      </c>
      <c r="M359" s="176">
        <f t="shared" si="11"/>
        <v>126</v>
      </c>
      <c r="N359" s="70">
        <v>3884</v>
      </c>
      <c r="O359" s="70">
        <v>492.7</v>
      </c>
      <c r="P359" s="70">
        <v>0</v>
      </c>
      <c r="Q359" s="70">
        <v>0</v>
      </c>
      <c r="R359" s="70">
        <v>0</v>
      </c>
      <c r="S359" s="70">
        <v>492.7</v>
      </c>
      <c r="T359" s="70">
        <v>3391.3</v>
      </c>
      <c r="U359" s="70">
        <v>3391.3</v>
      </c>
      <c r="V359" s="70">
        <v>0</v>
      </c>
      <c r="W359" s="68" t="s">
        <v>64</v>
      </c>
      <c r="X359" s="68">
        <v>1</v>
      </c>
      <c r="Y359" s="68">
        <v>0</v>
      </c>
      <c r="Z359" s="68">
        <v>1</v>
      </c>
      <c r="AA359" s="68" t="s">
        <v>63</v>
      </c>
      <c r="AB359" s="68">
        <v>1</v>
      </c>
      <c r="AC359" s="1">
        <v>0</v>
      </c>
      <c r="AD359" s="1">
        <v>10</v>
      </c>
      <c r="AE359" s="68">
        <v>0</v>
      </c>
      <c r="AF359" s="68">
        <v>2</v>
      </c>
      <c r="AG359" s="1">
        <v>2</v>
      </c>
      <c r="AH359" s="68">
        <v>124</v>
      </c>
      <c r="AI359" s="176">
        <v>136</v>
      </c>
      <c r="AJ359" s="1">
        <v>136</v>
      </c>
      <c r="AK359" s="70">
        <v>692</v>
      </c>
      <c r="AL359" s="70"/>
    </row>
    <row r="360" spans="1:38" customFormat="1" ht="19.95" customHeight="1" x14ac:dyDescent="0.25">
      <c r="A360" s="68">
        <v>41472</v>
      </c>
      <c r="B360" s="68" t="s">
        <v>250</v>
      </c>
      <c r="C360" s="68" t="s">
        <v>111</v>
      </c>
      <c r="D360" s="68" t="s">
        <v>110</v>
      </c>
      <c r="E360" s="68" t="s">
        <v>22</v>
      </c>
      <c r="F360" s="68">
        <v>4</v>
      </c>
      <c r="G360" s="1">
        <v>408</v>
      </c>
      <c r="H360" s="1">
        <v>365</v>
      </c>
      <c r="I360" s="1">
        <v>0</v>
      </c>
      <c r="J360" s="1">
        <v>773</v>
      </c>
      <c r="K360" s="1">
        <f t="shared" si="10"/>
        <v>773</v>
      </c>
      <c r="L360" s="176">
        <v>193.25</v>
      </c>
      <c r="M360" s="176">
        <f t="shared" si="11"/>
        <v>193.3</v>
      </c>
      <c r="N360" s="70">
        <v>3952</v>
      </c>
      <c r="O360" s="70">
        <v>502.45</v>
      </c>
      <c r="P360" s="70">
        <v>0</v>
      </c>
      <c r="Q360" s="70">
        <v>0</v>
      </c>
      <c r="R360" s="70">
        <v>0</v>
      </c>
      <c r="S360" s="70">
        <v>502.45</v>
      </c>
      <c r="T360" s="70">
        <v>3449.55</v>
      </c>
      <c r="U360" s="70">
        <v>3449.55</v>
      </c>
      <c r="V360" s="70">
        <v>0</v>
      </c>
      <c r="W360" s="68" t="s">
        <v>64</v>
      </c>
      <c r="X360" s="68">
        <v>1</v>
      </c>
      <c r="Y360" s="68">
        <v>0</v>
      </c>
      <c r="Z360" s="68">
        <v>1</v>
      </c>
      <c r="AA360" s="68" t="s">
        <v>63</v>
      </c>
      <c r="AB360" s="68">
        <v>1</v>
      </c>
      <c r="AC360" s="1">
        <v>0</v>
      </c>
      <c r="AD360" s="1">
        <v>18</v>
      </c>
      <c r="AE360" s="68">
        <v>0</v>
      </c>
      <c r="AF360" s="68">
        <v>0</v>
      </c>
      <c r="AG360" s="1">
        <v>0</v>
      </c>
      <c r="AH360" s="68">
        <v>261</v>
      </c>
      <c r="AI360" s="176">
        <v>279</v>
      </c>
      <c r="AJ360" s="1">
        <v>279</v>
      </c>
      <c r="AK360" s="70">
        <v>1433</v>
      </c>
      <c r="AL360" s="70"/>
    </row>
    <row r="361" spans="1:38" customFormat="1" ht="19.95" customHeight="1" x14ac:dyDescent="0.25">
      <c r="A361" s="68">
        <v>50652</v>
      </c>
      <c r="B361" s="68" t="s">
        <v>250</v>
      </c>
      <c r="C361" s="68" t="s">
        <v>111</v>
      </c>
      <c r="D361" s="68" t="s">
        <v>110</v>
      </c>
      <c r="E361" s="68" t="s">
        <v>19</v>
      </c>
      <c r="F361" s="68">
        <v>12</v>
      </c>
      <c r="G361" s="1">
        <v>1608</v>
      </c>
      <c r="H361" s="1">
        <v>2515</v>
      </c>
      <c r="I361" s="1">
        <v>51</v>
      </c>
      <c r="J361" s="1">
        <v>4174</v>
      </c>
      <c r="K361" s="1">
        <f t="shared" si="10"/>
        <v>4123</v>
      </c>
      <c r="L361" s="176">
        <v>347.83330000000001</v>
      </c>
      <c r="M361" s="176">
        <f t="shared" si="11"/>
        <v>343.6</v>
      </c>
      <c r="N361" s="70">
        <v>21312</v>
      </c>
      <c r="O361" s="70">
        <v>2713.1</v>
      </c>
      <c r="P361" s="70">
        <v>0</v>
      </c>
      <c r="Q361" s="70">
        <v>0</v>
      </c>
      <c r="R361" s="70">
        <v>0</v>
      </c>
      <c r="S361" s="70">
        <v>2713.1</v>
      </c>
      <c r="T361" s="70">
        <v>18598.900000000001</v>
      </c>
      <c r="U361" s="70">
        <v>18598.900000000001</v>
      </c>
      <c r="V361" s="70">
        <v>0</v>
      </c>
      <c r="W361" s="68" t="s">
        <v>64</v>
      </c>
      <c r="X361" s="68">
        <v>1</v>
      </c>
      <c r="Y361" s="68">
        <v>0</v>
      </c>
      <c r="Z361" s="68">
        <v>1</v>
      </c>
      <c r="AA361" s="68" t="s">
        <v>63</v>
      </c>
      <c r="AB361" s="68">
        <v>8</v>
      </c>
      <c r="AC361" s="1">
        <v>0</v>
      </c>
      <c r="AD361" s="1">
        <v>76</v>
      </c>
      <c r="AE361" s="68">
        <v>0</v>
      </c>
      <c r="AF361" s="68">
        <v>51</v>
      </c>
      <c r="AG361" s="1">
        <v>51</v>
      </c>
      <c r="AH361" s="68">
        <v>1007</v>
      </c>
      <c r="AI361" s="176">
        <v>141.75</v>
      </c>
      <c r="AJ361" s="1">
        <v>1134</v>
      </c>
      <c r="AK361" s="70">
        <v>5799</v>
      </c>
      <c r="AL361" s="70"/>
    </row>
    <row r="362" spans="1:38" customFormat="1" ht="19.95" customHeight="1" x14ac:dyDescent="0.25">
      <c r="A362" s="68">
        <v>57705</v>
      </c>
      <c r="B362" s="68" t="s">
        <v>250</v>
      </c>
      <c r="C362" s="68" t="s">
        <v>111</v>
      </c>
      <c r="D362" s="68" t="s">
        <v>110</v>
      </c>
      <c r="E362" s="68" t="s">
        <v>24</v>
      </c>
      <c r="F362" s="68">
        <v>6</v>
      </c>
      <c r="G362" s="1">
        <v>972</v>
      </c>
      <c r="H362" s="1">
        <v>189</v>
      </c>
      <c r="I362" s="1">
        <v>15</v>
      </c>
      <c r="J362" s="1">
        <v>1176</v>
      </c>
      <c r="K362" s="1">
        <f t="shared" si="10"/>
        <v>1161</v>
      </c>
      <c r="L362" s="176">
        <v>196</v>
      </c>
      <c r="M362" s="176">
        <f t="shared" si="11"/>
        <v>193.5</v>
      </c>
      <c r="N362" s="70">
        <v>6025</v>
      </c>
      <c r="O362" s="70">
        <v>764.4</v>
      </c>
      <c r="P362" s="70">
        <v>0</v>
      </c>
      <c r="Q362" s="70">
        <v>0</v>
      </c>
      <c r="R362" s="70">
        <v>23.52</v>
      </c>
      <c r="S362" s="70">
        <v>787.92</v>
      </c>
      <c r="T362" s="70">
        <v>5237.08</v>
      </c>
      <c r="U362" s="70">
        <v>5237.08</v>
      </c>
      <c r="V362" s="70">
        <v>0</v>
      </c>
      <c r="W362" s="68" t="s">
        <v>64</v>
      </c>
      <c r="X362" s="68">
        <v>1</v>
      </c>
      <c r="Y362" s="68">
        <v>0</v>
      </c>
      <c r="Z362" s="68">
        <v>1</v>
      </c>
      <c r="AA362" s="68" t="s">
        <v>63</v>
      </c>
      <c r="AB362" s="68">
        <v>3</v>
      </c>
      <c r="AC362" s="1">
        <v>0</v>
      </c>
      <c r="AD362" s="1">
        <v>23</v>
      </c>
      <c r="AE362" s="68">
        <v>0</v>
      </c>
      <c r="AF362" s="68">
        <v>15</v>
      </c>
      <c r="AG362" s="1">
        <v>15</v>
      </c>
      <c r="AH362" s="68">
        <v>204</v>
      </c>
      <c r="AI362" s="176">
        <v>80.666700000000006</v>
      </c>
      <c r="AJ362" s="1">
        <v>242</v>
      </c>
      <c r="AK362" s="70">
        <v>1234</v>
      </c>
      <c r="AL362" s="70"/>
    </row>
    <row r="363" spans="1:38" customFormat="1" ht="19.95" customHeight="1" x14ac:dyDescent="0.25">
      <c r="A363" s="68">
        <v>71313</v>
      </c>
      <c r="B363" s="68" t="s">
        <v>250</v>
      </c>
      <c r="C363" s="68" t="s">
        <v>111</v>
      </c>
      <c r="D363" s="68" t="s">
        <v>110</v>
      </c>
      <c r="E363" s="68" t="s">
        <v>60</v>
      </c>
      <c r="F363" s="68">
        <v>8</v>
      </c>
      <c r="G363" s="1">
        <v>1248</v>
      </c>
      <c r="H363" s="1">
        <v>1224</v>
      </c>
      <c r="I363" s="1">
        <v>22</v>
      </c>
      <c r="J363" s="1">
        <v>2494</v>
      </c>
      <c r="K363" s="1">
        <f t="shared" si="10"/>
        <v>2472</v>
      </c>
      <c r="L363" s="176">
        <v>311.75</v>
      </c>
      <c r="M363" s="176">
        <f t="shared" si="11"/>
        <v>309</v>
      </c>
      <c r="N363" s="70">
        <v>12736</v>
      </c>
      <c r="O363" s="70">
        <v>1621.1</v>
      </c>
      <c r="P363" s="70">
        <v>0</v>
      </c>
      <c r="Q363" s="70">
        <v>0</v>
      </c>
      <c r="R363" s="70">
        <v>0</v>
      </c>
      <c r="S363" s="70">
        <v>1621.1</v>
      </c>
      <c r="T363" s="70">
        <v>11114.9</v>
      </c>
      <c r="U363" s="70">
        <v>11114.9</v>
      </c>
      <c r="V363" s="70">
        <v>0</v>
      </c>
      <c r="W363" s="68" t="s">
        <v>64</v>
      </c>
      <c r="X363" s="68">
        <v>1</v>
      </c>
      <c r="Y363" s="68">
        <v>0</v>
      </c>
      <c r="Z363" s="68">
        <v>1</v>
      </c>
      <c r="AA363" s="68" t="s">
        <v>63</v>
      </c>
      <c r="AB363" s="68">
        <v>7</v>
      </c>
      <c r="AC363" s="1">
        <v>0</v>
      </c>
      <c r="AD363" s="1">
        <v>76</v>
      </c>
      <c r="AE363" s="68">
        <v>0</v>
      </c>
      <c r="AF363" s="68">
        <v>10</v>
      </c>
      <c r="AG363" s="1">
        <v>10</v>
      </c>
      <c r="AH363" s="68">
        <v>803</v>
      </c>
      <c r="AI363" s="176">
        <v>127</v>
      </c>
      <c r="AJ363" s="1">
        <v>889</v>
      </c>
      <c r="AK363" s="70">
        <v>4539</v>
      </c>
      <c r="AL363" s="70"/>
    </row>
    <row r="364" spans="1:38" customFormat="1" ht="19.95" customHeight="1" x14ac:dyDescent="0.25">
      <c r="A364" s="68">
        <v>90450</v>
      </c>
      <c r="B364" s="68" t="s">
        <v>250</v>
      </c>
      <c r="C364" s="68" t="s">
        <v>111</v>
      </c>
      <c r="D364" s="68" t="s">
        <v>110</v>
      </c>
      <c r="E364" s="68" t="s">
        <v>60</v>
      </c>
      <c r="F364" s="68">
        <v>0</v>
      </c>
      <c r="G364" s="1">
        <v>0</v>
      </c>
      <c r="H364" s="1">
        <v>0</v>
      </c>
      <c r="I364" s="1">
        <v>0</v>
      </c>
      <c r="J364" s="1">
        <v>0</v>
      </c>
      <c r="K364" s="1">
        <f t="shared" si="10"/>
        <v>0</v>
      </c>
      <c r="L364" s="176">
        <v>0</v>
      </c>
      <c r="M364" s="176" t="e">
        <f t="shared" si="11"/>
        <v>#DIV/0!</v>
      </c>
      <c r="N364" s="70">
        <v>0</v>
      </c>
      <c r="O364" s="70">
        <v>0</v>
      </c>
      <c r="P364" s="70">
        <v>0</v>
      </c>
      <c r="Q364" s="70">
        <v>0</v>
      </c>
      <c r="R364" s="70">
        <v>0</v>
      </c>
      <c r="S364" s="70">
        <v>0</v>
      </c>
      <c r="T364" s="70">
        <v>0</v>
      </c>
      <c r="U364" s="70">
        <v>0</v>
      </c>
      <c r="V364" s="70">
        <v>0</v>
      </c>
      <c r="W364" s="68" t="s">
        <v>64</v>
      </c>
      <c r="X364" s="68">
        <v>0</v>
      </c>
      <c r="Y364" s="68">
        <v>1</v>
      </c>
      <c r="Z364" s="68">
        <v>1</v>
      </c>
      <c r="AA364" s="68" t="s">
        <v>63</v>
      </c>
      <c r="AB364" s="68">
        <v>0</v>
      </c>
      <c r="AC364" s="1">
        <v>0</v>
      </c>
      <c r="AD364" s="1">
        <v>0</v>
      </c>
      <c r="AE364" s="68">
        <v>0</v>
      </c>
      <c r="AF364" s="68">
        <v>0</v>
      </c>
      <c r="AG364" s="1">
        <v>0</v>
      </c>
      <c r="AH364" s="68">
        <v>0</v>
      </c>
      <c r="AI364" s="176">
        <v>0</v>
      </c>
      <c r="AJ364" s="1">
        <v>0</v>
      </c>
      <c r="AK364" s="70">
        <v>0</v>
      </c>
      <c r="AL364" s="70"/>
    </row>
    <row r="365" spans="1:38" customFormat="1" ht="19.95" customHeight="1" x14ac:dyDescent="0.25">
      <c r="A365" s="68">
        <v>50730</v>
      </c>
      <c r="B365" s="68" t="s">
        <v>251</v>
      </c>
      <c r="C365" s="68" t="s">
        <v>109</v>
      </c>
      <c r="D365" s="68" t="s">
        <v>108</v>
      </c>
      <c r="E365" s="68" t="s">
        <v>19</v>
      </c>
      <c r="F365" s="68">
        <v>10</v>
      </c>
      <c r="G365" s="1">
        <v>3276</v>
      </c>
      <c r="H365" s="1">
        <v>15</v>
      </c>
      <c r="I365" s="1">
        <v>1</v>
      </c>
      <c r="J365" s="1">
        <v>3292</v>
      </c>
      <c r="K365" s="1">
        <f t="shared" si="10"/>
        <v>3291</v>
      </c>
      <c r="L365" s="176">
        <v>329.2</v>
      </c>
      <c r="M365" s="176">
        <f t="shared" si="11"/>
        <v>329.1</v>
      </c>
      <c r="N365" s="70">
        <v>16861</v>
      </c>
      <c r="O365" s="70">
        <v>2139.8000000000002</v>
      </c>
      <c r="P365" s="70">
        <v>0</v>
      </c>
      <c r="Q365" s="70">
        <v>0</v>
      </c>
      <c r="R365" s="70">
        <v>0</v>
      </c>
      <c r="S365" s="70">
        <v>2139.8000000000002</v>
      </c>
      <c r="T365" s="70">
        <v>14721.2</v>
      </c>
      <c r="U365" s="70">
        <v>14721.2</v>
      </c>
      <c r="V365" s="70">
        <v>0</v>
      </c>
      <c r="W365" s="68" t="s">
        <v>64</v>
      </c>
      <c r="X365" s="68">
        <v>1</v>
      </c>
      <c r="Y365" s="68">
        <v>0</v>
      </c>
      <c r="Z365" s="68">
        <v>1</v>
      </c>
      <c r="AA365" s="68" t="s">
        <v>63</v>
      </c>
      <c r="AB365" s="68">
        <v>2</v>
      </c>
      <c r="AC365" s="1">
        <v>0</v>
      </c>
      <c r="AD365" s="1">
        <v>15</v>
      </c>
      <c r="AE365" s="68">
        <v>0</v>
      </c>
      <c r="AF365" s="68">
        <v>1</v>
      </c>
      <c r="AG365" s="1">
        <v>1</v>
      </c>
      <c r="AH365" s="68">
        <v>146</v>
      </c>
      <c r="AI365" s="176">
        <v>81</v>
      </c>
      <c r="AJ365" s="1">
        <v>162</v>
      </c>
      <c r="AK365" s="70">
        <v>837</v>
      </c>
      <c r="AL365" s="70"/>
    </row>
    <row r="366" spans="1:38" customFormat="1" ht="19.95" customHeight="1" x14ac:dyDescent="0.25">
      <c r="A366" s="68">
        <v>50731</v>
      </c>
      <c r="B366" s="68" t="s">
        <v>251</v>
      </c>
      <c r="C366" s="68" t="s">
        <v>109</v>
      </c>
      <c r="D366" s="68" t="s">
        <v>108</v>
      </c>
      <c r="E366" s="68" t="s">
        <v>22</v>
      </c>
      <c r="F366" s="68">
        <v>7</v>
      </c>
      <c r="G366" s="1">
        <v>324</v>
      </c>
      <c r="H366" s="1">
        <v>638</v>
      </c>
      <c r="I366" s="1">
        <v>7</v>
      </c>
      <c r="J366" s="1">
        <v>969</v>
      </c>
      <c r="K366" s="1">
        <f t="shared" si="10"/>
        <v>962</v>
      </c>
      <c r="L366" s="176">
        <v>138.42859999999999</v>
      </c>
      <c r="M366" s="176">
        <f t="shared" si="11"/>
        <v>137.4</v>
      </c>
      <c r="N366" s="70">
        <v>4970</v>
      </c>
      <c r="O366" s="70">
        <v>629.85</v>
      </c>
      <c r="P366" s="70">
        <v>0</v>
      </c>
      <c r="Q366" s="70">
        <v>0</v>
      </c>
      <c r="R366" s="70">
        <v>0</v>
      </c>
      <c r="S366" s="70">
        <v>629.85</v>
      </c>
      <c r="T366" s="70">
        <v>4340.1499999999996</v>
      </c>
      <c r="U366" s="70">
        <v>4340.1499999999996</v>
      </c>
      <c r="V366" s="70">
        <v>0</v>
      </c>
      <c r="W366" s="68" t="s">
        <v>64</v>
      </c>
      <c r="X366" s="68">
        <v>1</v>
      </c>
      <c r="Y366" s="68">
        <v>0</v>
      </c>
      <c r="Z366" s="68">
        <v>1</v>
      </c>
      <c r="AA366" s="68" t="s">
        <v>63</v>
      </c>
      <c r="AB366" s="68">
        <v>5</v>
      </c>
      <c r="AC366" s="1">
        <v>0</v>
      </c>
      <c r="AD366" s="1">
        <v>88</v>
      </c>
      <c r="AE366" s="68">
        <v>0</v>
      </c>
      <c r="AF366" s="68">
        <v>7</v>
      </c>
      <c r="AG366" s="1">
        <v>7</v>
      </c>
      <c r="AH366" s="68">
        <v>194</v>
      </c>
      <c r="AI366" s="176">
        <v>57.8</v>
      </c>
      <c r="AJ366" s="1">
        <v>289</v>
      </c>
      <c r="AK366" s="70">
        <v>1489</v>
      </c>
      <c r="AL366" s="70"/>
    </row>
    <row r="367" spans="1:38" customFormat="1" ht="19.95" customHeight="1" x14ac:dyDescent="0.25">
      <c r="A367" s="68">
        <v>50732</v>
      </c>
      <c r="B367" s="68" t="s">
        <v>251</v>
      </c>
      <c r="C367" s="68" t="s">
        <v>109</v>
      </c>
      <c r="D367" s="68" t="s">
        <v>108</v>
      </c>
      <c r="E367" s="68" t="s">
        <v>60</v>
      </c>
      <c r="F367" s="68">
        <v>0</v>
      </c>
      <c r="G367" s="1">
        <v>0</v>
      </c>
      <c r="H367" s="1">
        <v>0</v>
      </c>
      <c r="I367" s="1">
        <v>0</v>
      </c>
      <c r="J367" s="1">
        <v>0</v>
      </c>
      <c r="K367" s="1">
        <f t="shared" si="10"/>
        <v>0</v>
      </c>
      <c r="L367" s="176">
        <v>0</v>
      </c>
      <c r="M367" s="176" t="e">
        <f t="shared" si="11"/>
        <v>#DIV/0!</v>
      </c>
      <c r="N367" s="70">
        <v>0</v>
      </c>
      <c r="O367" s="70">
        <v>0</v>
      </c>
      <c r="P367" s="70">
        <v>0</v>
      </c>
      <c r="Q367" s="70">
        <v>0</v>
      </c>
      <c r="R367" s="70">
        <v>0</v>
      </c>
      <c r="S367" s="70">
        <v>0</v>
      </c>
      <c r="T367" s="70">
        <v>0</v>
      </c>
      <c r="U367" s="70">
        <v>0</v>
      </c>
      <c r="V367" s="70">
        <v>0</v>
      </c>
      <c r="W367" s="68" t="s">
        <v>64</v>
      </c>
      <c r="X367" s="68">
        <v>0</v>
      </c>
      <c r="Y367" s="68">
        <v>1</v>
      </c>
      <c r="Z367" s="68">
        <v>1</v>
      </c>
      <c r="AA367" s="68" t="s">
        <v>63</v>
      </c>
      <c r="AB367" s="68">
        <v>0</v>
      </c>
      <c r="AC367" s="1">
        <v>0</v>
      </c>
      <c r="AD367" s="1">
        <v>0</v>
      </c>
      <c r="AE367" s="68">
        <v>0</v>
      </c>
      <c r="AF367" s="68">
        <v>0</v>
      </c>
      <c r="AG367" s="1">
        <v>0</v>
      </c>
      <c r="AH367" s="68">
        <v>0</v>
      </c>
      <c r="AI367" s="176">
        <v>0</v>
      </c>
      <c r="AJ367" s="1">
        <v>0</v>
      </c>
      <c r="AK367" s="70">
        <v>0</v>
      </c>
      <c r="AL367" s="70"/>
    </row>
    <row r="368" spans="1:38" customFormat="1" ht="19.95" customHeight="1" x14ac:dyDescent="0.25">
      <c r="A368" s="68">
        <v>90414</v>
      </c>
      <c r="B368" s="68" t="s">
        <v>251</v>
      </c>
      <c r="C368" s="68" t="s">
        <v>109</v>
      </c>
      <c r="D368" s="68" t="s">
        <v>108</v>
      </c>
      <c r="E368" s="68" t="s">
        <v>60</v>
      </c>
      <c r="F368" s="68">
        <v>1</v>
      </c>
      <c r="G368" s="1">
        <v>0</v>
      </c>
      <c r="H368" s="1">
        <v>9</v>
      </c>
      <c r="I368" s="1">
        <v>1</v>
      </c>
      <c r="J368" s="1">
        <v>10</v>
      </c>
      <c r="K368" s="1">
        <f t="shared" si="10"/>
        <v>9</v>
      </c>
      <c r="L368" s="176">
        <v>10</v>
      </c>
      <c r="M368" s="176">
        <f t="shared" si="11"/>
        <v>9</v>
      </c>
      <c r="N368" s="70">
        <v>50</v>
      </c>
      <c r="O368" s="70">
        <v>6.5</v>
      </c>
      <c r="P368" s="70">
        <v>0</v>
      </c>
      <c r="Q368" s="70">
        <v>0</v>
      </c>
      <c r="R368" s="70">
        <v>-6.5</v>
      </c>
      <c r="S368" s="70">
        <v>0</v>
      </c>
      <c r="T368" s="70">
        <v>50</v>
      </c>
      <c r="U368" s="70">
        <v>50</v>
      </c>
      <c r="V368" s="70">
        <v>0</v>
      </c>
      <c r="W368" s="68" t="s">
        <v>64</v>
      </c>
      <c r="X368" s="68">
        <v>1</v>
      </c>
      <c r="Y368" s="68">
        <v>0</v>
      </c>
      <c r="Z368" s="68">
        <v>1</v>
      </c>
      <c r="AA368" s="68" t="s">
        <v>63</v>
      </c>
      <c r="AB368" s="68">
        <v>1</v>
      </c>
      <c r="AC368" s="1">
        <v>0</v>
      </c>
      <c r="AD368" s="1">
        <v>9</v>
      </c>
      <c r="AE368" s="68">
        <v>0</v>
      </c>
      <c r="AF368" s="68">
        <v>1</v>
      </c>
      <c r="AG368" s="1">
        <v>1</v>
      </c>
      <c r="AH368" s="68">
        <v>0</v>
      </c>
      <c r="AI368" s="176">
        <v>10</v>
      </c>
      <c r="AJ368" s="1">
        <v>10</v>
      </c>
      <c r="AK368" s="70">
        <v>50</v>
      </c>
      <c r="AL368" s="70"/>
    </row>
    <row r="369" spans="1:38" customFormat="1" ht="19.95" customHeight="1" x14ac:dyDescent="0.25">
      <c r="A369" s="68">
        <v>30042</v>
      </c>
      <c r="B369" s="68" t="s">
        <v>252</v>
      </c>
      <c r="C369" s="68" t="s">
        <v>107</v>
      </c>
      <c r="D369" s="68" t="s">
        <v>106</v>
      </c>
      <c r="E369" s="68" t="s">
        <v>60</v>
      </c>
      <c r="F369" s="68">
        <v>3</v>
      </c>
      <c r="G369" s="1">
        <v>756</v>
      </c>
      <c r="H369" s="1">
        <v>93</v>
      </c>
      <c r="I369" s="1">
        <v>1</v>
      </c>
      <c r="J369" s="1">
        <v>850</v>
      </c>
      <c r="K369" s="1">
        <f t="shared" si="10"/>
        <v>849</v>
      </c>
      <c r="L369" s="176">
        <v>283.33330000000001</v>
      </c>
      <c r="M369" s="176">
        <f t="shared" si="11"/>
        <v>283</v>
      </c>
      <c r="N369" s="70">
        <v>4334</v>
      </c>
      <c r="O369" s="70">
        <v>552.5</v>
      </c>
      <c r="P369" s="70">
        <v>0</v>
      </c>
      <c r="Q369" s="70">
        <v>0</v>
      </c>
      <c r="R369" s="70">
        <v>17</v>
      </c>
      <c r="S369" s="70">
        <v>569.5</v>
      </c>
      <c r="T369" s="70">
        <v>3764.5</v>
      </c>
      <c r="U369" s="70">
        <v>3764.5</v>
      </c>
      <c r="V369" s="70">
        <v>0</v>
      </c>
      <c r="W369" s="68" t="s">
        <v>64</v>
      </c>
      <c r="X369" s="68">
        <v>1</v>
      </c>
      <c r="Y369" s="68">
        <v>0</v>
      </c>
      <c r="Z369" s="68">
        <v>1</v>
      </c>
      <c r="AA369" s="68" t="s">
        <v>63</v>
      </c>
      <c r="AB369" s="68">
        <v>2</v>
      </c>
      <c r="AC369" s="1">
        <v>0</v>
      </c>
      <c r="AD369" s="1">
        <v>12</v>
      </c>
      <c r="AE369" s="68">
        <v>0</v>
      </c>
      <c r="AF369" s="68">
        <v>7</v>
      </c>
      <c r="AG369" s="1">
        <v>7</v>
      </c>
      <c r="AH369" s="68">
        <v>390</v>
      </c>
      <c r="AI369" s="176">
        <v>204.5</v>
      </c>
      <c r="AJ369" s="1">
        <v>409</v>
      </c>
      <c r="AK369" s="70">
        <v>2101</v>
      </c>
      <c r="AL369" s="70"/>
    </row>
    <row r="370" spans="1:38" customFormat="1" ht="19.95" customHeight="1" x14ac:dyDescent="0.25">
      <c r="A370" s="68">
        <v>30131</v>
      </c>
      <c r="B370" s="68" t="s">
        <v>252</v>
      </c>
      <c r="C370" s="68" t="s">
        <v>107</v>
      </c>
      <c r="D370" s="68" t="s">
        <v>106</v>
      </c>
      <c r="E370" s="68" t="s">
        <v>21</v>
      </c>
      <c r="F370" s="68">
        <v>0</v>
      </c>
      <c r="G370" s="1">
        <v>0</v>
      </c>
      <c r="H370" s="1">
        <v>0</v>
      </c>
      <c r="I370" s="1">
        <v>0</v>
      </c>
      <c r="J370" s="1">
        <v>0</v>
      </c>
      <c r="K370" s="1">
        <f t="shared" si="10"/>
        <v>0</v>
      </c>
      <c r="L370" s="176">
        <v>0</v>
      </c>
      <c r="M370" s="176" t="e">
        <f t="shared" si="11"/>
        <v>#DIV/0!</v>
      </c>
      <c r="N370" s="70">
        <v>0</v>
      </c>
      <c r="O370" s="70">
        <v>0</v>
      </c>
      <c r="P370" s="70">
        <v>0</v>
      </c>
      <c r="Q370" s="70">
        <v>0</v>
      </c>
      <c r="R370" s="70">
        <v>0</v>
      </c>
      <c r="S370" s="70">
        <v>0</v>
      </c>
      <c r="T370" s="70">
        <v>0</v>
      </c>
      <c r="U370" s="70">
        <v>0</v>
      </c>
      <c r="V370" s="70">
        <v>0</v>
      </c>
      <c r="W370" s="68" t="s">
        <v>64</v>
      </c>
      <c r="X370" s="68">
        <v>0</v>
      </c>
      <c r="Y370" s="68">
        <v>1</v>
      </c>
      <c r="Z370" s="68">
        <v>1</v>
      </c>
      <c r="AA370" s="68" t="s">
        <v>63</v>
      </c>
      <c r="AB370" s="68">
        <v>0</v>
      </c>
      <c r="AC370" s="1">
        <v>0</v>
      </c>
      <c r="AD370" s="1">
        <v>0</v>
      </c>
      <c r="AE370" s="68">
        <v>0</v>
      </c>
      <c r="AF370" s="68">
        <v>0</v>
      </c>
      <c r="AG370" s="1">
        <v>0</v>
      </c>
      <c r="AH370" s="68">
        <v>0</v>
      </c>
      <c r="AI370" s="176">
        <v>0</v>
      </c>
      <c r="AJ370" s="1">
        <v>0</v>
      </c>
      <c r="AK370" s="70">
        <v>0</v>
      </c>
      <c r="AL370" s="70"/>
    </row>
    <row r="371" spans="1:38" customFormat="1" ht="19.95" customHeight="1" x14ac:dyDescent="0.25">
      <c r="A371" s="68">
        <v>30211</v>
      </c>
      <c r="B371" s="68" t="s">
        <v>252</v>
      </c>
      <c r="C371" s="68" t="s">
        <v>107</v>
      </c>
      <c r="D371" s="68" t="s">
        <v>106</v>
      </c>
      <c r="E371" s="68" t="s">
        <v>24</v>
      </c>
      <c r="F371" s="68">
        <v>1</v>
      </c>
      <c r="G371" s="1">
        <v>420</v>
      </c>
      <c r="H371" s="1">
        <v>436</v>
      </c>
      <c r="I371" s="1">
        <v>20</v>
      </c>
      <c r="J371" s="1">
        <v>876</v>
      </c>
      <c r="K371" s="1">
        <f t="shared" si="10"/>
        <v>856</v>
      </c>
      <c r="L371" s="176">
        <v>876</v>
      </c>
      <c r="M371" s="176">
        <f t="shared" si="11"/>
        <v>856</v>
      </c>
      <c r="N371" s="70">
        <v>4486</v>
      </c>
      <c r="O371" s="70">
        <v>569.4</v>
      </c>
      <c r="P371" s="70">
        <v>0</v>
      </c>
      <c r="Q371" s="70">
        <v>0</v>
      </c>
      <c r="R371" s="70">
        <v>17.52</v>
      </c>
      <c r="S371" s="70">
        <v>586.91999999999996</v>
      </c>
      <c r="T371" s="70">
        <v>3899.08</v>
      </c>
      <c r="U371" s="70">
        <v>3899.08</v>
      </c>
      <c r="V371" s="70">
        <v>0</v>
      </c>
      <c r="W371" s="68" t="s">
        <v>64</v>
      </c>
      <c r="X371" s="68">
        <v>1</v>
      </c>
      <c r="Y371" s="68">
        <v>0</v>
      </c>
      <c r="Z371" s="68">
        <v>1</v>
      </c>
      <c r="AA371" s="68" t="s">
        <v>63</v>
      </c>
      <c r="AB371" s="68">
        <v>1</v>
      </c>
      <c r="AC371" s="1">
        <v>0</v>
      </c>
      <c r="AD371" s="1">
        <v>0</v>
      </c>
      <c r="AE371" s="68">
        <v>0</v>
      </c>
      <c r="AF371" s="68">
        <v>20</v>
      </c>
      <c r="AG371" s="1">
        <v>20</v>
      </c>
      <c r="AH371" s="68">
        <v>289</v>
      </c>
      <c r="AI371" s="176">
        <v>309</v>
      </c>
      <c r="AJ371" s="1">
        <v>309</v>
      </c>
      <c r="AK371" s="70">
        <v>1580</v>
      </c>
      <c r="AL371" s="70"/>
    </row>
    <row r="372" spans="1:38" customFormat="1" ht="19.95" customHeight="1" x14ac:dyDescent="0.25">
      <c r="A372" s="68">
        <v>30415</v>
      </c>
      <c r="B372" s="68" t="s">
        <v>252</v>
      </c>
      <c r="C372" s="68" t="s">
        <v>107</v>
      </c>
      <c r="D372" s="68" t="s">
        <v>106</v>
      </c>
      <c r="E372" s="68" t="s">
        <v>18</v>
      </c>
      <c r="F372" s="68">
        <v>4</v>
      </c>
      <c r="G372" s="1">
        <v>816</v>
      </c>
      <c r="H372" s="1">
        <v>548</v>
      </c>
      <c r="I372" s="1">
        <v>36</v>
      </c>
      <c r="J372" s="1">
        <v>1400</v>
      </c>
      <c r="K372" s="1">
        <f t="shared" si="10"/>
        <v>1364</v>
      </c>
      <c r="L372" s="176">
        <v>350</v>
      </c>
      <c r="M372" s="176">
        <f t="shared" si="11"/>
        <v>341</v>
      </c>
      <c r="N372" s="70">
        <v>7133</v>
      </c>
      <c r="O372" s="70">
        <v>910</v>
      </c>
      <c r="P372" s="70">
        <v>0</v>
      </c>
      <c r="Q372" s="70">
        <v>0</v>
      </c>
      <c r="R372" s="70">
        <v>28</v>
      </c>
      <c r="S372" s="70">
        <v>938</v>
      </c>
      <c r="T372" s="70">
        <v>6195</v>
      </c>
      <c r="U372" s="70">
        <v>6195</v>
      </c>
      <c r="V372" s="70">
        <v>0</v>
      </c>
      <c r="W372" s="68" t="s">
        <v>64</v>
      </c>
      <c r="X372" s="68">
        <v>1</v>
      </c>
      <c r="Y372" s="68">
        <v>0</v>
      </c>
      <c r="Z372" s="68">
        <v>1</v>
      </c>
      <c r="AA372" s="68" t="s">
        <v>63</v>
      </c>
      <c r="AB372" s="68">
        <v>2</v>
      </c>
      <c r="AC372" s="1">
        <v>0</v>
      </c>
      <c r="AD372" s="1">
        <v>12</v>
      </c>
      <c r="AE372" s="68">
        <v>0</v>
      </c>
      <c r="AF372" s="68">
        <v>6</v>
      </c>
      <c r="AG372" s="1">
        <v>6</v>
      </c>
      <c r="AH372" s="68">
        <v>324</v>
      </c>
      <c r="AI372" s="176">
        <v>171</v>
      </c>
      <c r="AJ372" s="1">
        <v>342</v>
      </c>
      <c r="AK372" s="70">
        <v>1753</v>
      </c>
      <c r="AL372" s="70"/>
    </row>
    <row r="373" spans="1:38" customFormat="1" ht="19.95" customHeight="1" x14ac:dyDescent="0.25">
      <c r="A373" s="68">
        <v>30475</v>
      </c>
      <c r="B373" s="68" t="s">
        <v>252</v>
      </c>
      <c r="C373" s="68" t="s">
        <v>107</v>
      </c>
      <c r="D373" s="68" t="s">
        <v>106</v>
      </c>
      <c r="E373" s="68" t="s">
        <v>24</v>
      </c>
      <c r="F373" s="68">
        <v>2</v>
      </c>
      <c r="G373" s="1">
        <v>324</v>
      </c>
      <c r="H373" s="1">
        <v>271</v>
      </c>
      <c r="I373" s="1">
        <v>0</v>
      </c>
      <c r="J373" s="1">
        <v>595</v>
      </c>
      <c r="K373" s="1">
        <f t="shared" si="10"/>
        <v>595</v>
      </c>
      <c r="L373" s="176">
        <v>297.5</v>
      </c>
      <c r="M373" s="176">
        <f t="shared" si="11"/>
        <v>297.5</v>
      </c>
      <c r="N373" s="70">
        <v>3024</v>
      </c>
      <c r="O373" s="70">
        <v>386.75</v>
      </c>
      <c r="P373" s="70">
        <v>0</v>
      </c>
      <c r="Q373" s="70">
        <v>0</v>
      </c>
      <c r="R373" s="70">
        <v>11.9</v>
      </c>
      <c r="S373" s="70">
        <v>398.65</v>
      </c>
      <c r="T373" s="70">
        <v>2625.35</v>
      </c>
      <c r="U373" s="70">
        <v>2625.35</v>
      </c>
      <c r="V373" s="70">
        <v>0</v>
      </c>
      <c r="W373" s="68" t="s">
        <v>64</v>
      </c>
      <c r="X373" s="68">
        <v>1</v>
      </c>
      <c r="Y373" s="68">
        <v>0</v>
      </c>
      <c r="Z373" s="68">
        <v>1</v>
      </c>
      <c r="AA373" s="68" t="s">
        <v>63</v>
      </c>
      <c r="AB373" s="68">
        <v>2</v>
      </c>
      <c r="AC373" s="1">
        <v>0</v>
      </c>
      <c r="AD373" s="1">
        <v>12</v>
      </c>
      <c r="AE373" s="68">
        <v>0</v>
      </c>
      <c r="AF373" s="68">
        <v>0</v>
      </c>
      <c r="AG373" s="1">
        <v>0</v>
      </c>
      <c r="AH373" s="68">
        <v>256</v>
      </c>
      <c r="AI373" s="176">
        <v>134</v>
      </c>
      <c r="AJ373" s="1">
        <v>268</v>
      </c>
      <c r="AK373" s="70">
        <v>1356</v>
      </c>
      <c r="AL373" s="70"/>
    </row>
    <row r="374" spans="1:38" customFormat="1" ht="19.95" customHeight="1" x14ac:dyDescent="0.25">
      <c r="A374" s="68">
        <v>30480</v>
      </c>
      <c r="B374" s="68" t="s">
        <v>252</v>
      </c>
      <c r="C374" s="68" t="s">
        <v>107</v>
      </c>
      <c r="D374" s="68" t="s">
        <v>106</v>
      </c>
      <c r="E374" s="68" t="s">
        <v>18</v>
      </c>
      <c r="F374" s="68">
        <v>8</v>
      </c>
      <c r="G374" s="1">
        <v>2028</v>
      </c>
      <c r="H374" s="1">
        <v>741</v>
      </c>
      <c r="I374" s="1">
        <v>15</v>
      </c>
      <c r="J374" s="1">
        <v>2784</v>
      </c>
      <c r="K374" s="1">
        <f t="shared" si="10"/>
        <v>2769</v>
      </c>
      <c r="L374" s="176">
        <v>348</v>
      </c>
      <c r="M374" s="176">
        <f t="shared" si="11"/>
        <v>346.1</v>
      </c>
      <c r="N374" s="70">
        <v>14212</v>
      </c>
      <c r="O374" s="70">
        <v>1809.6</v>
      </c>
      <c r="P374" s="70">
        <v>0</v>
      </c>
      <c r="Q374" s="70">
        <v>0</v>
      </c>
      <c r="R374" s="70">
        <v>55.68</v>
      </c>
      <c r="S374" s="70">
        <v>1865.28</v>
      </c>
      <c r="T374" s="70">
        <v>12346.72</v>
      </c>
      <c r="U374" s="70">
        <v>12346.72</v>
      </c>
      <c r="V374" s="70">
        <v>0</v>
      </c>
      <c r="W374" s="68" t="s">
        <v>64</v>
      </c>
      <c r="X374" s="68">
        <v>1</v>
      </c>
      <c r="Y374" s="68">
        <v>0</v>
      </c>
      <c r="Z374" s="68">
        <v>1</v>
      </c>
      <c r="AA374" s="68" t="s">
        <v>63</v>
      </c>
      <c r="AB374" s="68">
        <v>6</v>
      </c>
      <c r="AC374" s="1">
        <v>0</v>
      </c>
      <c r="AD374" s="1">
        <v>23</v>
      </c>
      <c r="AE374" s="68">
        <v>0</v>
      </c>
      <c r="AF374" s="68">
        <v>15</v>
      </c>
      <c r="AG374" s="1">
        <v>15</v>
      </c>
      <c r="AH374" s="68">
        <v>410</v>
      </c>
      <c r="AI374" s="176">
        <v>74.666700000000006</v>
      </c>
      <c r="AJ374" s="1">
        <v>448</v>
      </c>
      <c r="AK374" s="70">
        <v>2294</v>
      </c>
      <c r="AL374" s="70"/>
    </row>
    <row r="375" spans="1:38" customFormat="1" ht="19.95" customHeight="1" x14ac:dyDescent="0.25">
      <c r="A375" s="68">
        <v>30492</v>
      </c>
      <c r="B375" s="68" t="s">
        <v>252</v>
      </c>
      <c r="C375" s="68" t="s">
        <v>107</v>
      </c>
      <c r="D375" s="68" t="s">
        <v>106</v>
      </c>
      <c r="E375" s="68" t="s">
        <v>18</v>
      </c>
      <c r="F375" s="68">
        <v>5</v>
      </c>
      <c r="G375" s="1">
        <v>1392</v>
      </c>
      <c r="H375" s="1">
        <v>793</v>
      </c>
      <c r="I375" s="1">
        <v>6</v>
      </c>
      <c r="J375" s="1">
        <v>2191</v>
      </c>
      <c r="K375" s="1">
        <f t="shared" si="10"/>
        <v>2185</v>
      </c>
      <c r="L375" s="176">
        <v>438.2</v>
      </c>
      <c r="M375" s="176">
        <f t="shared" si="11"/>
        <v>437</v>
      </c>
      <c r="N375" s="70">
        <v>11212</v>
      </c>
      <c r="O375" s="70">
        <v>1424.15</v>
      </c>
      <c r="P375" s="70">
        <v>0</v>
      </c>
      <c r="Q375" s="70">
        <v>0</v>
      </c>
      <c r="R375" s="70">
        <v>43.82</v>
      </c>
      <c r="S375" s="70">
        <v>1467.97</v>
      </c>
      <c r="T375" s="70">
        <v>9744.0300000000007</v>
      </c>
      <c r="U375" s="70">
        <v>9744.0300000000007</v>
      </c>
      <c r="V375" s="70">
        <v>0</v>
      </c>
      <c r="W375" s="68" t="s">
        <v>64</v>
      </c>
      <c r="X375" s="68">
        <v>1</v>
      </c>
      <c r="Y375" s="68">
        <v>0</v>
      </c>
      <c r="Z375" s="68">
        <v>1</v>
      </c>
      <c r="AA375" s="68" t="s">
        <v>63</v>
      </c>
      <c r="AB375" s="68">
        <v>4</v>
      </c>
      <c r="AC375" s="1">
        <v>0</v>
      </c>
      <c r="AD375" s="1">
        <v>42</v>
      </c>
      <c r="AE375" s="68">
        <v>0</v>
      </c>
      <c r="AF375" s="68">
        <v>6</v>
      </c>
      <c r="AG375" s="1">
        <v>6</v>
      </c>
      <c r="AH375" s="68">
        <v>437</v>
      </c>
      <c r="AI375" s="176">
        <v>121.25</v>
      </c>
      <c r="AJ375" s="1">
        <v>485</v>
      </c>
      <c r="AK375" s="70">
        <v>2487</v>
      </c>
      <c r="AL375" s="70"/>
    </row>
    <row r="376" spans="1:38" customFormat="1" ht="19.95" customHeight="1" x14ac:dyDescent="0.25">
      <c r="A376" s="68">
        <v>30684</v>
      </c>
      <c r="B376" s="68" t="s">
        <v>252</v>
      </c>
      <c r="C376" s="68" t="s">
        <v>107</v>
      </c>
      <c r="D376" s="68" t="s">
        <v>106</v>
      </c>
      <c r="E376" s="68" t="s">
        <v>20</v>
      </c>
      <c r="F376" s="68">
        <v>5</v>
      </c>
      <c r="G376" s="1">
        <v>1260</v>
      </c>
      <c r="H376" s="1">
        <v>166</v>
      </c>
      <c r="I376" s="1">
        <v>11</v>
      </c>
      <c r="J376" s="1">
        <v>1437</v>
      </c>
      <c r="K376" s="1">
        <f t="shared" si="10"/>
        <v>1426</v>
      </c>
      <c r="L376" s="176">
        <v>287.39999999999998</v>
      </c>
      <c r="M376" s="176">
        <f t="shared" si="11"/>
        <v>285.2</v>
      </c>
      <c r="N376" s="70">
        <v>7361</v>
      </c>
      <c r="O376" s="70">
        <v>934.05</v>
      </c>
      <c r="P376" s="70">
        <v>0</v>
      </c>
      <c r="Q376" s="70">
        <v>0</v>
      </c>
      <c r="R376" s="70">
        <v>0</v>
      </c>
      <c r="S376" s="70">
        <v>934.05</v>
      </c>
      <c r="T376" s="70">
        <v>6426.95</v>
      </c>
      <c r="U376" s="70">
        <v>6426.95</v>
      </c>
      <c r="V376" s="70">
        <v>0</v>
      </c>
      <c r="W376" s="68" t="s">
        <v>64</v>
      </c>
      <c r="X376" s="68">
        <v>1</v>
      </c>
      <c r="Y376" s="68">
        <v>0</v>
      </c>
      <c r="Z376" s="68">
        <v>1</v>
      </c>
      <c r="AA376" s="68" t="s">
        <v>63</v>
      </c>
      <c r="AB376" s="68">
        <v>5</v>
      </c>
      <c r="AC376" s="1">
        <v>0</v>
      </c>
      <c r="AD376" s="1">
        <v>20</v>
      </c>
      <c r="AE376" s="68">
        <v>0</v>
      </c>
      <c r="AF376" s="68">
        <v>5</v>
      </c>
      <c r="AG376" s="1">
        <v>5</v>
      </c>
      <c r="AH376" s="68">
        <v>426</v>
      </c>
      <c r="AI376" s="176">
        <v>90.2</v>
      </c>
      <c r="AJ376" s="1">
        <v>451</v>
      </c>
      <c r="AK376" s="70">
        <v>2315</v>
      </c>
      <c r="AL376" s="70"/>
    </row>
    <row r="377" spans="1:38" customFormat="1" ht="19.95" customHeight="1" x14ac:dyDescent="0.25">
      <c r="A377" s="68">
        <v>30718</v>
      </c>
      <c r="B377" s="68" t="s">
        <v>252</v>
      </c>
      <c r="C377" s="68" t="s">
        <v>107</v>
      </c>
      <c r="D377" s="68" t="s">
        <v>106</v>
      </c>
      <c r="E377" s="68" t="s">
        <v>20</v>
      </c>
      <c r="F377" s="68">
        <v>7</v>
      </c>
      <c r="G377" s="1">
        <v>2784</v>
      </c>
      <c r="H377" s="1">
        <v>958</v>
      </c>
      <c r="I377" s="1">
        <v>24</v>
      </c>
      <c r="J377" s="1">
        <v>3766</v>
      </c>
      <c r="K377" s="1">
        <f t="shared" si="10"/>
        <v>3742</v>
      </c>
      <c r="L377" s="176">
        <v>538</v>
      </c>
      <c r="M377" s="176">
        <f t="shared" si="11"/>
        <v>534.6</v>
      </c>
      <c r="N377" s="70">
        <v>19182</v>
      </c>
      <c r="O377" s="70">
        <v>2447.9</v>
      </c>
      <c r="P377" s="70">
        <v>0</v>
      </c>
      <c r="Q377" s="70">
        <v>0</v>
      </c>
      <c r="R377" s="70">
        <v>75.319999999999993</v>
      </c>
      <c r="S377" s="70">
        <v>2523.2199999999998</v>
      </c>
      <c r="T377" s="70">
        <v>16658.78</v>
      </c>
      <c r="U377" s="70">
        <v>16658.78</v>
      </c>
      <c r="V377" s="70">
        <v>0</v>
      </c>
      <c r="W377" s="68" t="s">
        <v>64</v>
      </c>
      <c r="X377" s="68">
        <v>1</v>
      </c>
      <c r="Y377" s="68">
        <v>0</v>
      </c>
      <c r="Z377" s="68">
        <v>1</v>
      </c>
      <c r="AA377" s="68" t="s">
        <v>63</v>
      </c>
      <c r="AB377" s="68">
        <v>6</v>
      </c>
      <c r="AC377" s="1">
        <v>0</v>
      </c>
      <c r="AD377" s="1">
        <v>108</v>
      </c>
      <c r="AE377" s="68">
        <v>0</v>
      </c>
      <c r="AF377" s="68">
        <v>24</v>
      </c>
      <c r="AG377" s="1">
        <v>24</v>
      </c>
      <c r="AH377" s="68">
        <v>1032</v>
      </c>
      <c r="AI377" s="176">
        <v>194</v>
      </c>
      <c r="AJ377" s="1">
        <v>1164</v>
      </c>
      <c r="AK377" s="70">
        <v>5921</v>
      </c>
      <c r="AL377" s="70"/>
    </row>
    <row r="378" spans="1:38" customFormat="1" ht="19.95" customHeight="1" x14ac:dyDescent="0.25">
      <c r="A378" s="68">
        <v>31028</v>
      </c>
      <c r="B378" s="68" t="s">
        <v>252</v>
      </c>
      <c r="C378" s="68" t="s">
        <v>107</v>
      </c>
      <c r="D378" s="68" t="s">
        <v>106</v>
      </c>
      <c r="E378" s="68" t="s">
        <v>19</v>
      </c>
      <c r="F378" s="68">
        <v>7</v>
      </c>
      <c r="G378" s="1">
        <v>2904</v>
      </c>
      <c r="H378" s="1">
        <v>680</v>
      </c>
      <c r="I378" s="1">
        <v>88</v>
      </c>
      <c r="J378" s="1">
        <v>3672</v>
      </c>
      <c r="K378" s="1">
        <f t="shared" si="10"/>
        <v>3584</v>
      </c>
      <c r="L378" s="176">
        <v>524.57140000000004</v>
      </c>
      <c r="M378" s="176">
        <f t="shared" si="11"/>
        <v>512</v>
      </c>
      <c r="N378" s="70">
        <v>18762</v>
      </c>
      <c r="O378" s="70">
        <v>2386.8000000000002</v>
      </c>
      <c r="P378" s="70">
        <v>0</v>
      </c>
      <c r="Q378" s="70">
        <v>0</v>
      </c>
      <c r="R378" s="70">
        <v>0</v>
      </c>
      <c r="S378" s="70">
        <v>2386.8000000000002</v>
      </c>
      <c r="T378" s="70">
        <v>16375.2</v>
      </c>
      <c r="U378" s="70">
        <v>16375.2</v>
      </c>
      <c r="V378" s="70">
        <v>0</v>
      </c>
      <c r="W378" s="68" t="s">
        <v>64</v>
      </c>
      <c r="X378" s="68">
        <v>1</v>
      </c>
      <c r="Y378" s="68">
        <v>0</v>
      </c>
      <c r="Z378" s="68">
        <v>1</v>
      </c>
      <c r="AA378" s="68" t="s">
        <v>63</v>
      </c>
      <c r="AB378" s="68">
        <v>5</v>
      </c>
      <c r="AC378" s="1">
        <v>0</v>
      </c>
      <c r="AD378" s="1">
        <v>85</v>
      </c>
      <c r="AE378" s="68">
        <v>0</v>
      </c>
      <c r="AF378" s="68">
        <v>88</v>
      </c>
      <c r="AG378" s="1">
        <v>88</v>
      </c>
      <c r="AH378" s="68">
        <v>2153</v>
      </c>
      <c r="AI378" s="176">
        <v>465.2</v>
      </c>
      <c r="AJ378" s="1">
        <v>2326</v>
      </c>
      <c r="AK378" s="70">
        <v>11881</v>
      </c>
      <c r="AL378" s="70"/>
    </row>
    <row r="379" spans="1:38" customFormat="1" ht="19.95" customHeight="1" x14ac:dyDescent="0.25">
      <c r="A379" s="68">
        <v>33000</v>
      </c>
      <c r="B379" s="68" t="s">
        <v>252</v>
      </c>
      <c r="C379" s="68" t="s">
        <v>107</v>
      </c>
      <c r="D379" s="68" t="s">
        <v>106</v>
      </c>
      <c r="E379" s="68" t="s">
        <v>18</v>
      </c>
      <c r="F379" s="68">
        <v>6</v>
      </c>
      <c r="G379" s="1">
        <v>1932</v>
      </c>
      <c r="H379" s="1">
        <v>99</v>
      </c>
      <c r="I379" s="1">
        <v>19</v>
      </c>
      <c r="J379" s="1">
        <v>2050</v>
      </c>
      <c r="K379" s="1">
        <f t="shared" si="10"/>
        <v>2031</v>
      </c>
      <c r="L379" s="176">
        <v>341.66669999999999</v>
      </c>
      <c r="M379" s="176">
        <f t="shared" si="11"/>
        <v>338.5</v>
      </c>
      <c r="N379" s="70">
        <v>10504</v>
      </c>
      <c r="O379" s="70">
        <v>1332.5</v>
      </c>
      <c r="P379" s="70">
        <v>0</v>
      </c>
      <c r="Q379" s="70">
        <v>0</v>
      </c>
      <c r="R379" s="70">
        <v>41</v>
      </c>
      <c r="S379" s="70">
        <v>1373.5</v>
      </c>
      <c r="T379" s="70">
        <v>9130.5</v>
      </c>
      <c r="U379" s="70">
        <v>9130.5</v>
      </c>
      <c r="V379" s="70">
        <v>0</v>
      </c>
      <c r="W379" s="68" t="s">
        <v>64</v>
      </c>
      <c r="X379" s="68">
        <v>1</v>
      </c>
      <c r="Y379" s="68">
        <v>0</v>
      </c>
      <c r="Z379" s="68">
        <v>1</v>
      </c>
      <c r="AA379" s="68" t="s">
        <v>63</v>
      </c>
      <c r="AB379" s="68">
        <v>5</v>
      </c>
      <c r="AC379" s="1">
        <v>0</v>
      </c>
      <c r="AD379" s="1">
        <v>49</v>
      </c>
      <c r="AE379" s="68">
        <v>0</v>
      </c>
      <c r="AF379" s="68">
        <v>19</v>
      </c>
      <c r="AG379" s="1">
        <v>19</v>
      </c>
      <c r="AH379" s="68">
        <v>800</v>
      </c>
      <c r="AI379" s="176">
        <v>173.6</v>
      </c>
      <c r="AJ379" s="1">
        <v>868</v>
      </c>
      <c r="AK379" s="70">
        <v>4425</v>
      </c>
      <c r="AL379" s="70"/>
    </row>
    <row r="380" spans="1:38" customFormat="1" ht="19.95" customHeight="1" x14ac:dyDescent="0.25">
      <c r="A380" s="68">
        <v>33012</v>
      </c>
      <c r="B380" s="68" t="s">
        <v>252</v>
      </c>
      <c r="C380" s="68" t="s">
        <v>107</v>
      </c>
      <c r="D380" s="68" t="s">
        <v>106</v>
      </c>
      <c r="E380" s="68" t="s">
        <v>19</v>
      </c>
      <c r="F380" s="68">
        <v>6</v>
      </c>
      <c r="G380" s="1">
        <v>2676</v>
      </c>
      <c r="H380" s="1">
        <v>523</v>
      </c>
      <c r="I380" s="1">
        <v>51</v>
      </c>
      <c r="J380" s="1">
        <v>3250</v>
      </c>
      <c r="K380" s="1">
        <f t="shared" si="10"/>
        <v>3199</v>
      </c>
      <c r="L380" s="176">
        <v>541.66669999999999</v>
      </c>
      <c r="M380" s="176">
        <f t="shared" si="11"/>
        <v>533.20000000000005</v>
      </c>
      <c r="N380" s="70">
        <v>16657</v>
      </c>
      <c r="O380" s="70">
        <v>2112.5</v>
      </c>
      <c r="P380" s="70">
        <v>0</v>
      </c>
      <c r="Q380" s="70">
        <v>0</v>
      </c>
      <c r="R380" s="70">
        <v>65</v>
      </c>
      <c r="S380" s="70">
        <v>2177.5</v>
      </c>
      <c r="T380" s="70">
        <v>14479.5</v>
      </c>
      <c r="U380" s="70">
        <v>14479.5</v>
      </c>
      <c r="V380" s="70">
        <v>0</v>
      </c>
      <c r="W380" s="68" t="s">
        <v>64</v>
      </c>
      <c r="X380" s="68">
        <v>1</v>
      </c>
      <c r="Y380" s="68">
        <v>0</v>
      </c>
      <c r="Z380" s="68">
        <v>1</v>
      </c>
      <c r="AA380" s="68" t="s">
        <v>63</v>
      </c>
      <c r="AB380" s="68">
        <v>5</v>
      </c>
      <c r="AC380" s="1">
        <v>0</v>
      </c>
      <c r="AD380" s="1">
        <v>29</v>
      </c>
      <c r="AE380" s="68">
        <v>0</v>
      </c>
      <c r="AF380" s="68">
        <v>51</v>
      </c>
      <c r="AG380" s="1">
        <v>51</v>
      </c>
      <c r="AH380" s="68">
        <v>1057</v>
      </c>
      <c r="AI380" s="176">
        <v>227.4</v>
      </c>
      <c r="AJ380" s="1">
        <v>1137</v>
      </c>
      <c r="AK380" s="70">
        <v>5827</v>
      </c>
      <c r="AL380" s="70"/>
    </row>
    <row r="381" spans="1:38" customFormat="1" ht="19.95" customHeight="1" x14ac:dyDescent="0.25">
      <c r="A381" s="68">
        <v>33022</v>
      </c>
      <c r="B381" s="68" t="s">
        <v>252</v>
      </c>
      <c r="C381" s="68" t="s">
        <v>107</v>
      </c>
      <c r="D381" s="68" t="s">
        <v>106</v>
      </c>
      <c r="E381" s="68" t="s">
        <v>60</v>
      </c>
      <c r="F381" s="68">
        <v>11</v>
      </c>
      <c r="G381" s="1">
        <v>2952</v>
      </c>
      <c r="H381" s="1">
        <v>2859</v>
      </c>
      <c r="I381" s="1">
        <v>52</v>
      </c>
      <c r="J381" s="1">
        <v>5863</v>
      </c>
      <c r="K381" s="1">
        <f t="shared" si="10"/>
        <v>5811</v>
      </c>
      <c r="L381" s="176">
        <v>533</v>
      </c>
      <c r="M381" s="176">
        <f t="shared" si="11"/>
        <v>528.29999999999995</v>
      </c>
      <c r="N381" s="70">
        <v>30006</v>
      </c>
      <c r="O381" s="70">
        <v>3810.95</v>
      </c>
      <c r="P381" s="70">
        <v>0</v>
      </c>
      <c r="Q381" s="70">
        <v>0</v>
      </c>
      <c r="R381" s="70">
        <v>117.26</v>
      </c>
      <c r="S381" s="70">
        <v>3928.21</v>
      </c>
      <c r="T381" s="70">
        <v>26077.79</v>
      </c>
      <c r="U381" s="70">
        <v>26077.79</v>
      </c>
      <c r="V381" s="70">
        <v>0</v>
      </c>
      <c r="W381" s="68" t="s">
        <v>64</v>
      </c>
      <c r="X381" s="68">
        <v>1</v>
      </c>
      <c r="Y381" s="68">
        <v>0</v>
      </c>
      <c r="Z381" s="68">
        <v>1</v>
      </c>
      <c r="AA381" s="68" t="s">
        <v>63</v>
      </c>
      <c r="AB381" s="68">
        <v>11</v>
      </c>
      <c r="AC381" s="1">
        <v>0</v>
      </c>
      <c r="AD381" s="1">
        <v>176</v>
      </c>
      <c r="AE381" s="68">
        <v>0</v>
      </c>
      <c r="AF381" s="68">
        <v>67</v>
      </c>
      <c r="AG381" s="1">
        <v>67</v>
      </c>
      <c r="AH381" s="68">
        <v>1809</v>
      </c>
      <c r="AI381" s="176">
        <v>186.5455</v>
      </c>
      <c r="AJ381" s="1">
        <v>2052</v>
      </c>
      <c r="AK381" s="70">
        <v>10506</v>
      </c>
      <c r="AL381" s="70"/>
    </row>
    <row r="382" spans="1:38" customFormat="1" ht="19.95" customHeight="1" x14ac:dyDescent="0.25">
      <c r="A382" s="68">
        <v>90308</v>
      </c>
      <c r="B382" s="68" t="s">
        <v>252</v>
      </c>
      <c r="C382" s="68" t="s">
        <v>107</v>
      </c>
      <c r="D382" s="68" t="s">
        <v>106</v>
      </c>
      <c r="E382" s="68" t="s">
        <v>60</v>
      </c>
      <c r="F382" s="68">
        <v>0</v>
      </c>
      <c r="G382" s="1">
        <v>0</v>
      </c>
      <c r="H382" s="1">
        <v>0</v>
      </c>
      <c r="I382" s="1">
        <v>0</v>
      </c>
      <c r="J382" s="1">
        <v>0</v>
      </c>
      <c r="K382" s="1">
        <f t="shared" si="10"/>
        <v>0</v>
      </c>
      <c r="L382" s="176">
        <v>0</v>
      </c>
      <c r="M382" s="176" t="e">
        <f t="shared" si="11"/>
        <v>#DIV/0!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0">
        <v>0</v>
      </c>
      <c r="T382" s="70">
        <v>0</v>
      </c>
      <c r="U382" s="70">
        <v>0</v>
      </c>
      <c r="V382" s="70">
        <v>0</v>
      </c>
      <c r="W382" s="68" t="s">
        <v>64</v>
      </c>
      <c r="X382" s="68">
        <v>0</v>
      </c>
      <c r="Y382" s="68">
        <v>1</v>
      </c>
      <c r="Z382" s="68">
        <v>1</v>
      </c>
      <c r="AA382" s="68" t="s">
        <v>63</v>
      </c>
      <c r="AB382" s="68">
        <v>0</v>
      </c>
      <c r="AC382" s="1">
        <v>0</v>
      </c>
      <c r="AD382" s="1">
        <v>0</v>
      </c>
      <c r="AE382" s="68">
        <v>0</v>
      </c>
      <c r="AF382" s="68">
        <v>0</v>
      </c>
      <c r="AG382" s="1">
        <v>0</v>
      </c>
      <c r="AH382" s="68">
        <v>0</v>
      </c>
      <c r="AI382" s="176">
        <v>0</v>
      </c>
      <c r="AJ382" s="1">
        <v>0</v>
      </c>
      <c r="AK382" s="70">
        <v>0</v>
      </c>
      <c r="AL382" s="70"/>
    </row>
    <row r="383" spans="1:38" customFormat="1" ht="19.95" customHeight="1" x14ac:dyDescent="0.25">
      <c r="A383" s="68">
        <v>70022</v>
      </c>
      <c r="B383" s="68" t="s">
        <v>255</v>
      </c>
      <c r="C383" s="68" t="s">
        <v>105</v>
      </c>
      <c r="D383" s="68" t="s">
        <v>104</v>
      </c>
      <c r="E383" s="68" t="s">
        <v>60</v>
      </c>
      <c r="F383" s="68">
        <v>7</v>
      </c>
      <c r="G383" s="1">
        <v>1368</v>
      </c>
      <c r="H383" s="1">
        <v>721</v>
      </c>
      <c r="I383" s="1">
        <v>32</v>
      </c>
      <c r="J383" s="1">
        <v>2121</v>
      </c>
      <c r="K383" s="1">
        <f t="shared" si="10"/>
        <v>2089</v>
      </c>
      <c r="L383" s="176">
        <v>303</v>
      </c>
      <c r="M383" s="176">
        <f t="shared" si="11"/>
        <v>298.39999999999998</v>
      </c>
      <c r="N383" s="70">
        <v>10799</v>
      </c>
      <c r="O383" s="70">
        <v>1378.65</v>
      </c>
      <c r="P383" s="70">
        <v>0</v>
      </c>
      <c r="Q383" s="70">
        <v>0</v>
      </c>
      <c r="R383" s="70">
        <v>0</v>
      </c>
      <c r="S383" s="70">
        <v>1378.65</v>
      </c>
      <c r="T383" s="70">
        <v>9420.35</v>
      </c>
      <c r="U383" s="70">
        <v>9420.35</v>
      </c>
      <c r="V383" s="70">
        <v>0</v>
      </c>
      <c r="W383" s="68" t="s">
        <v>64</v>
      </c>
      <c r="X383" s="68">
        <v>1</v>
      </c>
      <c r="Y383" s="68">
        <v>0</v>
      </c>
      <c r="Z383" s="68">
        <v>1</v>
      </c>
      <c r="AA383" s="68" t="s">
        <v>63</v>
      </c>
      <c r="AB383" s="68">
        <v>5</v>
      </c>
      <c r="AC383" s="1">
        <v>0</v>
      </c>
      <c r="AD383" s="1">
        <v>97</v>
      </c>
      <c r="AE383" s="68">
        <v>0</v>
      </c>
      <c r="AF383" s="68">
        <v>32</v>
      </c>
      <c r="AG383" s="1">
        <v>32</v>
      </c>
      <c r="AH383" s="68">
        <v>227</v>
      </c>
      <c r="AI383" s="176">
        <v>71.2</v>
      </c>
      <c r="AJ383" s="1">
        <v>356</v>
      </c>
      <c r="AK383" s="70">
        <v>1831</v>
      </c>
      <c r="AL383" s="70"/>
    </row>
    <row r="384" spans="1:38" customFormat="1" ht="19.95" customHeight="1" x14ac:dyDescent="0.25">
      <c r="A384" s="68">
        <v>71006</v>
      </c>
      <c r="B384" s="68" t="s">
        <v>255</v>
      </c>
      <c r="C384" s="68" t="s">
        <v>105</v>
      </c>
      <c r="D384" s="68" t="s">
        <v>104</v>
      </c>
      <c r="E384" s="68" t="s">
        <v>22</v>
      </c>
      <c r="F384" s="68">
        <v>7</v>
      </c>
      <c r="G384" s="1">
        <v>804</v>
      </c>
      <c r="H384" s="1">
        <v>949</v>
      </c>
      <c r="I384" s="1">
        <v>28</v>
      </c>
      <c r="J384" s="1">
        <v>1781</v>
      </c>
      <c r="K384" s="1">
        <f t="shared" si="10"/>
        <v>1753</v>
      </c>
      <c r="L384" s="176">
        <v>254.42859999999999</v>
      </c>
      <c r="M384" s="176">
        <f t="shared" si="11"/>
        <v>250.4</v>
      </c>
      <c r="N384" s="70">
        <v>9180</v>
      </c>
      <c r="O384" s="70">
        <v>1157.6500000000001</v>
      </c>
      <c r="P384" s="70">
        <v>0</v>
      </c>
      <c r="Q384" s="70">
        <v>0</v>
      </c>
      <c r="R384" s="70">
        <v>0</v>
      </c>
      <c r="S384" s="70">
        <v>1157.6500000000001</v>
      </c>
      <c r="T384" s="70">
        <v>8022.35</v>
      </c>
      <c r="U384" s="70">
        <v>3725</v>
      </c>
      <c r="V384" s="70">
        <v>4297.3500000000004</v>
      </c>
      <c r="W384" s="68" t="s">
        <v>63</v>
      </c>
      <c r="X384" s="68">
        <v>1</v>
      </c>
      <c r="Y384" s="68">
        <v>0</v>
      </c>
      <c r="Z384" s="68">
        <v>1</v>
      </c>
      <c r="AA384" s="68" t="s">
        <v>63</v>
      </c>
      <c r="AB384" s="68">
        <v>5</v>
      </c>
      <c r="AC384" s="1">
        <v>0</v>
      </c>
      <c r="AD384" s="1">
        <v>175</v>
      </c>
      <c r="AE384" s="68">
        <v>0</v>
      </c>
      <c r="AF384" s="68">
        <v>28</v>
      </c>
      <c r="AG384" s="1">
        <v>28</v>
      </c>
      <c r="AH384" s="68">
        <v>405</v>
      </c>
      <c r="AI384" s="176">
        <v>121.6</v>
      </c>
      <c r="AJ384" s="1">
        <v>608</v>
      </c>
      <c r="AK384" s="70">
        <v>3145</v>
      </c>
      <c r="AL384" s="70"/>
    </row>
    <row r="385" spans="1:38" customFormat="1" ht="19.95" customHeight="1" x14ac:dyDescent="0.25">
      <c r="A385" s="68">
        <v>71007</v>
      </c>
      <c r="B385" s="68" t="s">
        <v>255</v>
      </c>
      <c r="C385" s="68" t="s">
        <v>105</v>
      </c>
      <c r="D385" s="68" t="s">
        <v>104</v>
      </c>
      <c r="E385" s="68" t="s">
        <v>22</v>
      </c>
      <c r="F385" s="68">
        <v>10</v>
      </c>
      <c r="G385" s="1">
        <v>156</v>
      </c>
      <c r="H385" s="1">
        <v>5152</v>
      </c>
      <c r="I385" s="1">
        <v>92</v>
      </c>
      <c r="J385" s="1">
        <v>5400</v>
      </c>
      <c r="K385" s="1">
        <f t="shared" si="10"/>
        <v>5308</v>
      </c>
      <c r="L385" s="176">
        <v>540</v>
      </c>
      <c r="M385" s="176">
        <f t="shared" si="11"/>
        <v>530.79999999999995</v>
      </c>
      <c r="N385" s="70">
        <v>27614</v>
      </c>
      <c r="O385" s="70">
        <v>3510</v>
      </c>
      <c r="P385" s="70">
        <v>0</v>
      </c>
      <c r="Q385" s="70">
        <v>0</v>
      </c>
      <c r="R385" s="70">
        <v>0</v>
      </c>
      <c r="S385" s="70">
        <v>3510</v>
      </c>
      <c r="T385" s="70">
        <v>24104</v>
      </c>
      <c r="U385" s="70">
        <v>24104</v>
      </c>
      <c r="V385" s="70">
        <v>0</v>
      </c>
      <c r="W385" s="68" t="s">
        <v>64</v>
      </c>
      <c r="X385" s="68">
        <v>1</v>
      </c>
      <c r="Y385" s="68">
        <v>0</v>
      </c>
      <c r="Z385" s="68">
        <v>1</v>
      </c>
      <c r="AA385" s="68" t="s">
        <v>63</v>
      </c>
      <c r="AB385" s="68">
        <v>10</v>
      </c>
      <c r="AC385" s="1">
        <v>0</v>
      </c>
      <c r="AD385" s="1">
        <v>99</v>
      </c>
      <c r="AE385" s="68">
        <v>0</v>
      </c>
      <c r="AF385" s="68">
        <v>35</v>
      </c>
      <c r="AG385" s="1">
        <v>35</v>
      </c>
      <c r="AH385" s="68">
        <v>1204</v>
      </c>
      <c r="AI385" s="176">
        <v>133.80000000000001</v>
      </c>
      <c r="AJ385" s="1">
        <v>1338</v>
      </c>
      <c r="AK385" s="70">
        <v>6844</v>
      </c>
      <c r="AL385" s="70"/>
    </row>
    <row r="386" spans="1:38" customFormat="1" ht="19.95" customHeight="1" x14ac:dyDescent="0.25">
      <c r="A386" s="68">
        <v>71113</v>
      </c>
      <c r="B386" s="68" t="s">
        <v>255</v>
      </c>
      <c r="C386" s="68" t="s">
        <v>105</v>
      </c>
      <c r="D386" s="68" t="s">
        <v>104</v>
      </c>
      <c r="E386" s="68" t="s">
        <v>60</v>
      </c>
      <c r="F386" s="68">
        <v>2</v>
      </c>
      <c r="G386" s="1">
        <v>372</v>
      </c>
      <c r="H386" s="1">
        <v>51</v>
      </c>
      <c r="I386" s="1">
        <v>0</v>
      </c>
      <c r="J386" s="1">
        <v>423</v>
      </c>
      <c r="K386" s="1">
        <f t="shared" si="10"/>
        <v>423</v>
      </c>
      <c r="L386" s="176">
        <v>211.5</v>
      </c>
      <c r="M386" s="176">
        <f t="shared" si="11"/>
        <v>211.5</v>
      </c>
      <c r="N386" s="70">
        <v>2139</v>
      </c>
      <c r="O386" s="70">
        <v>274.95</v>
      </c>
      <c r="P386" s="70">
        <v>0</v>
      </c>
      <c r="Q386" s="70">
        <v>0</v>
      </c>
      <c r="R386" s="70">
        <v>0</v>
      </c>
      <c r="S386" s="70">
        <v>274.95</v>
      </c>
      <c r="T386" s="70">
        <v>1864.05</v>
      </c>
      <c r="U386" s="70">
        <v>1864.05</v>
      </c>
      <c r="V386" s="70">
        <v>0</v>
      </c>
      <c r="W386" s="68" t="s">
        <v>64</v>
      </c>
      <c r="X386" s="68">
        <v>1</v>
      </c>
      <c r="Y386" s="68">
        <v>0</v>
      </c>
      <c r="Z386" s="68">
        <v>1</v>
      </c>
      <c r="AA386" s="68" t="s">
        <v>63</v>
      </c>
      <c r="AB386" s="68">
        <v>2</v>
      </c>
      <c r="AC386" s="1">
        <v>0</v>
      </c>
      <c r="AD386" s="1">
        <v>0</v>
      </c>
      <c r="AE386" s="68">
        <v>0</v>
      </c>
      <c r="AF386" s="68">
        <v>0</v>
      </c>
      <c r="AG386" s="1">
        <v>0</v>
      </c>
      <c r="AH386" s="68">
        <v>54</v>
      </c>
      <c r="AI386" s="176">
        <v>27</v>
      </c>
      <c r="AJ386" s="1">
        <v>54</v>
      </c>
      <c r="AK386" s="70">
        <v>271</v>
      </c>
      <c r="AL386" s="70"/>
    </row>
    <row r="387" spans="1:38" customFormat="1" ht="19.95" customHeight="1" x14ac:dyDescent="0.25">
      <c r="A387" s="68">
        <v>71123</v>
      </c>
      <c r="B387" s="68" t="s">
        <v>255</v>
      </c>
      <c r="C387" s="68" t="s">
        <v>105</v>
      </c>
      <c r="D387" s="68" t="s">
        <v>104</v>
      </c>
      <c r="E387" s="68" t="s">
        <v>20</v>
      </c>
      <c r="F387" s="68">
        <v>18</v>
      </c>
      <c r="G387" s="1">
        <v>5868</v>
      </c>
      <c r="H387" s="1">
        <v>423</v>
      </c>
      <c r="I387" s="1">
        <v>8</v>
      </c>
      <c r="J387" s="1">
        <v>6299</v>
      </c>
      <c r="K387" s="1">
        <f t="shared" si="10"/>
        <v>6291</v>
      </c>
      <c r="L387" s="176">
        <v>349.94439999999997</v>
      </c>
      <c r="M387" s="176">
        <f t="shared" si="11"/>
        <v>349.5</v>
      </c>
      <c r="N387" s="70">
        <v>32159</v>
      </c>
      <c r="O387" s="70">
        <v>4094.35</v>
      </c>
      <c r="P387" s="70">
        <v>0</v>
      </c>
      <c r="Q387" s="70">
        <v>0</v>
      </c>
      <c r="R387" s="70">
        <v>0</v>
      </c>
      <c r="S387" s="70">
        <v>4094.35</v>
      </c>
      <c r="T387" s="70">
        <v>28064.65</v>
      </c>
      <c r="U387" s="70">
        <v>28064.65</v>
      </c>
      <c r="V387" s="70">
        <v>0</v>
      </c>
      <c r="W387" s="68" t="s">
        <v>64</v>
      </c>
      <c r="X387" s="68">
        <v>1</v>
      </c>
      <c r="Y387" s="68">
        <v>0</v>
      </c>
      <c r="Z387" s="68">
        <v>1</v>
      </c>
      <c r="AA387" s="68" t="s">
        <v>63</v>
      </c>
      <c r="AB387" s="68">
        <v>10</v>
      </c>
      <c r="AC387" s="1">
        <v>0</v>
      </c>
      <c r="AD387" s="1">
        <v>4</v>
      </c>
      <c r="AE387" s="68">
        <v>0</v>
      </c>
      <c r="AF387" s="68">
        <v>6</v>
      </c>
      <c r="AG387" s="1">
        <v>6</v>
      </c>
      <c r="AH387" s="68">
        <v>804</v>
      </c>
      <c r="AI387" s="176">
        <v>81.400000000000006</v>
      </c>
      <c r="AJ387" s="1">
        <v>814</v>
      </c>
      <c r="AK387" s="70">
        <v>4201</v>
      </c>
      <c r="AL387" s="70"/>
    </row>
    <row r="388" spans="1:38" customFormat="1" ht="19.95" customHeight="1" x14ac:dyDescent="0.25">
      <c r="A388" s="68">
        <v>72106</v>
      </c>
      <c r="B388" s="68" t="s">
        <v>255</v>
      </c>
      <c r="C388" s="68" t="s">
        <v>105</v>
      </c>
      <c r="D388" s="68" t="s">
        <v>104</v>
      </c>
      <c r="E388" s="68" t="s">
        <v>18</v>
      </c>
      <c r="F388" s="68">
        <v>4</v>
      </c>
      <c r="G388" s="1">
        <v>1560</v>
      </c>
      <c r="H388" s="1">
        <v>112</v>
      </c>
      <c r="I388" s="1">
        <v>0</v>
      </c>
      <c r="J388" s="1">
        <v>1672</v>
      </c>
      <c r="K388" s="1">
        <f t="shared" si="10"/>
        <v>1672</v>
      </c>
      <c r="L388" s="176">
        <v>418</v>
      </c>
      <c r="M388" s="176">
        <f t="shared" si="11"/>
        <v>418</v>
      </c>
      <c r="N388" s="70">
        <v>8482</v>
      </c>
      <c r="O388" s="70">
        <v>1086.8</v>
      </c>
      <c r="P388" s="70">
        <v>0</v>
      </c>
      <c r="Q388" s="70">
        <v>0</v>
      </c>
      <c r="R388" s="70">
        <v>33.44</v>
      </c>
      <c r="S388" s="70">
        <v>1120.24</v>
      </c>
      <c r="T388" s="70">
        <v>7361.76</v>
      </c>
      <c r="U388" s="70">
        <v>7361.76</v>
      </c>
      <c r="V388" s="70">
        <v>0</v>
      </c>
      <c r="W388" s="68" t="s">
        <v>64</v>
      </c>
      <c r="X388" s="68">
        <v>1</v>
      </c>
      <c r="Y388" s="68">
        <v>0</v>
      </c>
      <c r="Z388" s="68">
        <v>1</v>
      </c>
      <c r="AA388" s="68" t="s">
        <v>63</v>
      </c>
      <c r="AB388" s="68">
        <v>2</v>
      </c>
      <c r="AC388" s="1">
        <v>0</v>
      </c>
      <c r="AD388" s="1">
        <v>12</v>
      </c>
      <c r="AE388" s="68">
        <v>0</v>
      </c>
      <c r="AF388" s="68">
        <v>0</v>
      </c>
      <c r="AG388" s="1">
        <v>0</v>
      </c>
      <c r="AH388" s="68">
        <v>151</v>
      </c>
      <c r="AI388" s="176">
        <v>81.5</v>
      </c>
      <c r="AJ388" s="1">
        <v>163</v>
      </c>
      <c r="AK388" s="70">
        <v>823</v>
      </c>
      <c r="AL388" s="70"/>
    </row>
    <row r="389" spans="1:38" customFormat="1" ht="19.95" customHeight="1" x14ac:dyDescent="0.25">
      <c r="A389" s="68">
        <v>72109</v>
      </c>
      <c r="B389" s="68" t="s">
        <v>255</v>
      </c>
      <c r="C389" s="68" t="s">
        <v>105</v>
      </c>
      <c r="D389" s="68" t="s">
        <v>104</v>
      </c>
      <c r="E389" s="68" t="s">
        <v>18</v>
      </c>
      <c r="F389" s="68">
        <v>4</v>
      </c>
      <c r="G389" s="1">
        <v>648</v>
      </c>
      <c r="H389" s="1">
        <v>90</v>
      </c>
      <c r="I389" s="1">
        <v>2</v>
      </c>
      <c r="J389" s="1">
        <v>740</v>
      </c>
      <c r="K389" s="1">
        <f t="shared" si="10"/>
        <v>738</v>
      </c>
      <c r="L389" s="176">
        <v>185</v>
      </c>
      <c r="M389" s="176">
        <f t="shared" si="11"/>
        <v>184.5</v>
      </c>
      <c r="N389" s="70">
        <v>3777</v>
      </c>
      <c r="O389" s="70">
        <v>481</v>
      </c>
      <c r="P389" s="70">
        <v>0</v>
      </c>
      <c r="Q389" s="70">
        <v>0</v>
      </c>
      <c r="R389" s="70">
        <v>0</v>
      </c>
      <c r="S389" s="70">
        <v>481</v>
      </c>
      <c r="T389" s="70">
        <v>3296</v>
      </c>
      <c r="U389" s="70">
        <v>3296</v>
      </c>
      <c r="V389" s="70">
        <v>0</v>
      </c>
      <c r="W389" s="68" t="s">
        <v>64</v>
      </c>
      <c r="X389" s="68">
        <v>1</v>
      </c>
      <c r="Y389" s="68">
        <v>0</v>
      </c>
      <c r="Z389" s="68">
        <v>1</v>
      </c>
      <c r="AA389" s="68" t="s">
        <v>63</v>
      </c>
      <c r="AB389" s="68">
        <v>3</v>
      </c>
      <c r="AC389" s="1">
        <v>0</v>
      </c>
      <c r="AD389" s="1">
        <v>4</v>
      </c>
      <c r="AE389" s="68">
        <v>0</v>
      </c>
      <c r="AF389" s="68">
        <v>2</v>
      </c>
      <c r="AG389" s="1">
        <v>2</v>
      </c>
      <c r="AH389" s="68">
        <v>69</v>
      </c>
      <c r="AI389" s="176">
        <v>25</v>
      </c>
      <c r="AJ389" s="1">
        <v>75</v>
      </c>
      <c r="AK389" s="70">
        <v>382</v>
      </c>
      <c r="AL389" s="70"/>
    </row>
    <row r="390" spans="1:38" customFormat="1" ht="19.95" customHeight="1" x14ac:dyDescent="0.25">
      <c r="A390" s="68">
        <v>72115</v>
      </c>
      <c r="B390" s="68" t="s">
        <v>255</v>
      </c>
      <c r="C390" s="68" t="s">
        <v>105</v>
      </c>
      <c r="D390" s="68" t="s">
        <v>104</v>
      </c>
      <c r="E390" s="68" t="s">
        <v>60</v>
      </c>
      <c r="F390" s="68">
        <v>12</v>
      </c>
      <c r="G390" s="1">
        <v>3852</v>
      </c>
      <c r="H390" s="1">
        <v>3010</v>
      </c>
      <c r="I390" s="1">
        <v>55</v>
      </c>
      <c r="J390" s="1">
        <v>6917</v>
      </c>
      <c r="K390" s="1">
        <f t="shared" si="10"/>
        <v>6862</v>
      </c>
      <c r="L390" s="176">
        <v>576.41669999999999</v>
      </c>
      <c r="M390" s="176">
        <f t="shared" si="11"/>
        <v>571.79999999999995</v>
      </c>
      <c r="N390" s="70">
        <v>35259</v>
      </c>
      <c r="O390" s="70">
        <v>4496.05</v>
      </c>
      <c r="P390" s="70">
        <v>0</v>
      </c>
      <c r="Q390" s="70">
        <v>0</v>
      </c>
      <c r="R390" s="70">
        <v>0</v>
      </c>
      <c r="S390" s="70">
        <v>4496.05</v>
      </c>
      <c r="T390" s="70">
        <v>30762.95</v>
      </c>
      <c r="U390" s="70">
        <v>30762.95</v>
      </c>
      <c r="V390" s="70">
        <v>0</v>
      </c>
      <c r="W390" s="68" t="s">
        <v>64</v>
      </c>
      <c r="X390" s="68">
        <v>1</v>
      </c>
      <c r="Y390" s="68">
        <v>0</v>
      </c>
      <c r="Z390" s="68">
        <v>1</v>
      </c>
      <c r="AA390" s="68" t="s">
        <v>63</v>
      </c>
      <c r="AB390" s="68">
        <v>6</v>
      </c>
      <c r="AC390" s="1">
        <v>0</v>
      </c>
      <c r="AD390" s="1">
        <v>82</v>
      </c>
      <c r="AE390" s="68">
        <v>0</v>
      </c>
      <c r="AF390" s="68">
        <v>30</v>
      </c>
      <c r="AG390" s="1">
        <v>30</v>
      </c>
      <c r="AH390" s="68">
        <v>724</v>
      </c>
      <c r="AI390" s="176">
        <v>139.33330000000001</v>
      </c>
      <c r="AJ390" s="1">
        <v>836</v>
      </c>
      <c r="AK390" s="70">
        <v>4273</v>
      </c>
      <c r="AL390" s="70"/>
    </row>
    <row r="391" spans="1:38" customFormat="1" ht="19.95" customHeight="1" x14ac:dyDescent="0.25">
      <c r="A391" s="68">
        <v>72202</v>
      </c>
      <c r="B391" s="68" t="s">
        <v>255</v>
      </c>
      <c r="C391" s="68" t="s">
        <v>105</v>
      </c>
      <c r="D391" s="68" t="s">
        <v>104</v>
      </c>
      <c r="E391" s="68" t="s">
        <v>60</v>
      </c>
      <c r="F391" s="68">
        <v>0</v>
      </c>
      <c r="G391" s="1">
        <v>0</v>
      </c>
      <c r="H391" s="1">
        <v>0</v>
      </c>
      <c r="I391" s="1">
        <v>0</v>
      </c>
      <c r="J391" s="1">
        <v>0</v>
      </c>
      <c r="K391" s="1">
        <f t="shared" ref="K391:K454" si="12">SUM(J391-I391)</f>
        <v>0</v>
      </c>
      <c r="L391" s="176">
        <v>0</v>
      </c>
      <c r="M391" s="176" t="e">
        <f t="shared" ref="M391:M454" si="13">ROUND(K391/F391,1)</f>
        <v>#DIV/0!</v>
      </c>
      <c r="N391" s="70">
        <v>0</v>
      </c>
      <c r="O391" s="70">
        <v>0</v>
      </c>
      <c r="P391" s="70">
        <v>0</v>
      </c>
      <c r="Q391" s="70">
        <v>0</v>
      </c>
      <c r="R391" s="70">
        <v>0</v>
      </c>
      <c r="S391" s="70">
        <v>0</v>
      </c>
      <c r="T391" s="70">
        <v>0</v>
      </c>
      <c r="U391" s="70">
        <v>0</v>
      </c>
      <c r="V391" s="70">
        <v>0</v>
      </c>
      <c r="W391" s="68" t="s">
        <v>64</v>
      </c>
      <c r="X391" s="68">
        <v>0</v>
      </c>
      <c r="Y391" s="68">
        <v>1</v>
      </c>
      <c r="Z391" s="68">
        <v>1</v>
      </c>
      <c r="AA391" s="68" t="s">
        <v>64</v>
      </c>
      <c r="AB391" s="68">
        <v>0</v>
      </c>
      <c r="AC391" s="1">
        <v>0</v>
      </c>
      <c r="AD391" s="1">
        <v>0</v>
      </c>
      <c r="AE391" s="68">
        <v>0</v>
      </c>
      <c r="AF391" s="68">
        <v>0</v>
      </c>
      <c r="AG391" s="1">
        <v>0</v>
      </c>
      <c r="AH391" s="68">
        <v>0</v>
      </c>
      <c r="AI391" s="176">
        <v>0</v>
      </c>
      <c r="AJ391" s="1">
        <v>0</v>
      </c>
      <c r="AK391" s="70">
        <v>0</v>
      </c>
      <c r="AL391" s="70"/>
    </row>
    <row r="392" spans="1:38" customFormat="1" ht="19.95" customHeight="1" x14ac:dyDescent="0.25">
      <c r="A392" s="68">
        <v>72235</v>
      </c>
      <c r="B392" s="68" t="s">
        <v>255</v>
      </c>
      <c r="C392" s="68" t="s">
        <v>105</v>
      </c>
      <c r="D392" s="68" t="s">
        <v>104</v>
      </c>
      <c r="E392" s="68" t="s">
        <v>60</v>
      </c>
      <c r="F392" s="68">
        <v>14</v>
      </c>
      <c r="G392" s="1">
        <v>2364</v>
      </c>
      <c r="H392" s="1">
        <v>338</v>
      </c>
      <c r="I392" s="1">
        <v>26</v>
      </c>
      <c r="J392" s="1">
        <v>2728</v>
      </c>
      <c r="K392" s="1">
        <f t="shared" si="12"/>
        <v>2702</v>
      </c>
      <c r="L392" s="176">
        <v>194.8571</v>
      </c>
      <c r="M392" s="176">
        <f t="shared" si="13"/>
        <v>193</v>
      </c>
      <c r="N392" s="70">
        <v>13937</v>
      </c>
      <c r="O392" s="70">
        <v>1773.2</v>
      </c>
      <c r="P392" s="70">
        <v>0</v>
      </c>
      <c r="Q392" s="70">
        <v>0</v>
      </c>
      <c r="R392" s="70">
        <v>54.56</v>
      </c>
      <c r="S392" s="70">
        <v>1827.76</v>
      </c>
      <c r="T392" s="70">
        <v>12109.24</v>
      </c>
      <c r="U392" s="70">
        <v>12109.24</v>
      </c>
      <c r="V392" s="70">
        <v>0</v>
      </c>
      <c r="W392" s="68" t="s">
        <v>64</v>
      </c>
      <c r="X392" s="68">
        <v>1</v>
      </c>
      <c r="Y392" s="68">
        <v>0</v>
      </c>
      <c r="Z392" s="68">
        <v>1</v>
      </c>
      <c r="AA392" s="68" t="s">
        <v>63</v>
      </c>
      <c r="AB392" s="68">
        <v>9</v>
      </c>
      <c r="AC392" s="1">
        <v>0</v>
      </c>
      <c r="AD392" s="1">
        <v>96</v>
      </c>
      <c r="AE392" s="68">
        <v>0</v>
      </c>
      <c r="AF392" s="68">
        <v>26</v>
      </c>
      <c r="AG392" s="1">
        <v>26</v>
      </c>
      <c r="AH392" s="68">
        <v>265</v>
      </c>
      <c r="AI392" s="176">
        <v>43</v>
      </c>
      <c r="AJ392" s="1">
        <v>387</v>
      </c>
      <c r="AK392" s="70">
        <v>1968</v>
      </c>
      <c r="AL392" s="70"/>
    </row>
    <row r="393" spans="1:38" customFormat="1" ht="19.95" customHeight="1" x14ac:dyDescent="0.25">
      <c r="A393" s="68">
        <v>90658</v>
      </c>
      <c r="B393" s="68" t="s">
        <v>255</v>
      </c>
      <c r="C393" s="68" t="s">
        <v>105</v>
      </c>
      <c r="D393" s="68" t="s">
        <v>104</v>
      </c>
      <c r="E393" s="68" t="s">
        <v>60</v>
      </c>
      <c r="F393" s="68">
        <v>0</v>
      </c>
      <c r="G393" s="1">
        <v>0</v>
      </c>
      <c r="H393" s="1">
        <v>0</v>
      </c>
      <c r="I393" s="1">
        <v>0</v>
      </c>
      <c r="J393" s="1">
        <v>0</v>
      </c>
      <c r="K393" s="1">
        <f t="shared" si="12"/>
        <v>0</v>
      </c>
      <c r="L393" s="176">
        <v>0</v>
      </c>
      <c r="M393" s="176" t="e">
        <f t="shared" si="13"/>
        <v>#DIV/0!</v>
      </c>
      <c r="N393" s="70">
        <v>0</v>
      </c>
      <c r="O393" s="70">
        <v>0</v>
      </c>
      <c r="P393" s="70">
        <v>0</v>
      </c>
      <c r="Q393" s="70">
        <v>0</v>
      </c>
      <c r="R393" s="70">
        <v>0</v>
      </c>
      <c r="S393" s="70">
        <v>0</v>
      </c>
      <c r="T393" s="70">
        <v>0</v>
      </c>
      <c r="U393" s="70">
        <v>0</v>
      </c>
      <c r="V393" s="70">
        <v>0</v>
      </c>
      <c r="W393" s="68" t="s">
        <v>64</v>
      </c>
      <c r="X393" s="68">
        <v>0</v>
      </c>
      <c r="Y393" s="68">
        <v>1</v>
      </c>
      <c r="Z393" s="68">
        <v>1</v>
      </c>
      <c r="AA393" s="68" t="s">
        <v>63</v>
      </c>
      <c r="AB393" s="68">
        <v>0</v>
      </c>
      <c r="AC393" s="1">
        <v>0</v>
      </c>
      <c r="AD393" s="1">
        <v>0</v>
      </c>
      <c r="AE393" s="68">
        <v>0</v>
      </c>
      <c r="AF393" s="68">
        <v>0</v>
      </c>
      <c r="AG393" s="1">
        <v>0</v>
      </c>
      <c r="AH393" s="68">
        <v>0</v>
      </c>
      <c r="AI393" s="176">
        <v>0</v>
      </c>
      <c r="AJ393" s="1">
        <v>0</v>
      </c>
      <c r="AK393" s="70">
        <v>0</v>
      </c>
      <c r="AL393" s="70"/>
    </row>
    <row r="394" spans="1:38" customFormat="1" ht="19.95" customHeight="1" x14ac:dyDescent="0.25">
      <c r="A394" s="68">
        <v>30020</v>
      </c>
      <c r="B394" s="68" t="s">
        <v>252</v>
      </c>
      <c r="C394" s="68" t="s">
        <v>103</v>
      </c>
      <c r="D394" s="68" t="s">
        <v>102</v>
      </c>
      <c r="E394" s="68" t="s">
        <v>21</v>
      </c>
      <c r="F394" s="68">
        <v>2</v>
      </c>
      <c r="G394" s="1">
        <v>504</v>
      </c>
      <c r="H394" s="1">
        <v>12</v>
      </c>
      <c r="I394" s="1">
        <v>0</v>
      </c>
      <c r="J394" s="1">
        <v>516</v>
      </c>
      <c r="K394" s="1">
        <f t="shared" si="12"/>
        <v>516</v>
      </c>
      <c r="L394" s="176">
        <v>258</v>
      </c>
      <c r="M394" s="176">
        <f t="shared" si="13"/>
        <v>258</v>
      </c>
      <c r="N394" s="70">
        <v>2628</v>
      </c>
      <c r="O394" s="70">
        <v>335.4</v>
      </c>
      <c r="P394" s="70">
        <v>0</v>
      </c>
      <c r="Q394" s="70">
        <v>0</v>
      </c>
      <c r="R394" s="70">
        <v>0</v>
      </c>
      <c r="S394" s="70">
        <v>335.4</v>
      </c>
      <c r="T394" s="70">
        <v>2292.6</v>
      </c>
      <c r="U394" s="70">
        <v>2292.6</v>
      </c>
      <c r="V394" s="70">
        <v>0</v>
      </c>
      <c r="W394" s="68" t="s">
        <v>64</v>
      </c>
      <c r="X394" s="68">
        <v>1</v>
      </c>
      <c r="Y394" s="68">
        <v>0</v>
      </c>
      <c r="Z394" s="68">
        <v>1</v>
      </c>
      <c r="AA394" s="68" t="s">
        <v>63</v>
      </c>
      <c r="AB394" s="68">
        <v>1</v>
      </c>
      <c r="AC394" s="1">
        <v>0</v>
      </c>
      <c r="AD394" s="1">
        <v>0</v>
      </c>
      <c r="AE394" s="68">
        <v>0</v>
      </c>
      <c r="AF394" s="68">
        <v>0</v>
      </c>
      <c r="AG394" s="1">
        <v>0</v>
      </c>
      <c r="AH394" s="68">
        <v>14</v>
      </c>
      <c r="AI394" s="176">
        <v>14</v>
      </c>
      <c r="AJ394" s="1">
        <v>14</v>
      </c>
      <c r="AK394" s="70">
        <v>74</v>
      </c>
      <c r="AL394" s="70"/>
    </row>
    <row r="395" spans="1:38" customFormat="1" ht="19.95" customHeight="1" x14ac:dyDescent="0.25">
      <c r="A395" s="68">
        <v>30033</v>
      </c>
      <c r="B395" s="68" t="s">
        <v>252</v>
      </c>
      <c r="C395" s="68" t="s">
        <v>103</v>
      </c>
      <c r="D395" s="68" t="s">
        <v>102</v>
      </c>
      <c r="E395" s="68" t="s">
        <v>24</v>
      </c>
      <c r="F395" s="68">
        <v>3</v>
      </c>
      <c r="G395" s="1">
        <v>756</v>
      </c>
      <c r="H395" s="1">
        <v>173</v>
      </c>
      <c r="I395" s="1">
        <v>4</v>
      </c>
      <c r="J395" s="1">
        <v>933</v>
      </c>
      <c r="K395" s="1">
        <f t="shared" si="12"/>
        <v>929</v>
      </c>
      <c r="L395" s="176">
        <v>311</v>
      </c>
      <c r="M395" s="176">
        <f t="shared" si="13"/>
        <v>309.7</v>
      </c>
      <c r="N395" s="70">
        <v>4783</v>
      </c>
      <c r="O395" s="70">
        <v>606.45000000000005</v>
      </c>
      <c r="P395" s="70">
        <v>0</v>
      </c>
      <c r="Q395" s="70">
        <v>0</v>
      </c>
      <c r="R395" s="70">
        <v>0</v>
      </c>
      <c r="S395" s="70">
        <v>606.45000000000005</v>
      </c>
      <c r="T395" s="70">
        <v>4176.55</v>
      </c>
      <c r="U395" s="70">
        <v>4176.55</v>
      </c>
      <c r="V395" s="70">
        <v>0</v>
      </c>
      <c r="W395" s="68" t="s">
        <v>64</v>
      </c>
      <c r="X395" s="68">
        <v>1</v>
      </c>
      <c r="Y395" s="68">
        <v>0</v>
      </c>
      <c r="Z395" s="68">
        <v>1</v>
      </c>
      <c r="AA395" s="68" t="s">
        <v>63</v>
      </c>
      <c r="AB395" s="68">
        <v>2</v>
      </c>
      <c r="AC395" s="1">
        <v>0</v>
      </c>
      <c r="AD395" s="1">
        <v>36</v>
      </c>
      <c r="AE395" s="68">
        <v>0</v>
      </c>
      <c r="AF395" s="68">
        <v>4</v>
      </c>
      <c r="AG395" s="1">
        <v>4</v>
      </c>
      <c r="AH395" s="68">
        <v>33</v>
      </c>
      <c r="AI395" s="176">
        <v>36.5</v>
      </c>
      <c r="AJ395" s="1">
        <v>73</v>
      </c>
      <c r="AK395" s="70">
        <v>376</v>
      </c>
      <c r="AL395" s="70"/>
    </row>
    <row r="396" spans="1:38" customFormat="1" ht="19.95" customHeight="1" x14ac:dyDescent="0.25">
      <c r="A396" s="68">
        <v>30112</v>
      </c>
      <c r="B396" s="68" t="s">
        <v>252</v>
      </c>
      <c r="C396" s="68" t="s">
        <v>103</v>
      </c>
      <c r="D396" s="68" t="s">
        <v>102</v>
      </c>
      <c r="E396" s="68" t="s">
        <v>24</v>
      </c>
      <c r="F396" s="68">
        <v>4</v>
      </c>
      <c r="G396" s="1">
        <v>336</v>
      </c>
      <c r="H396" s="1">
        <v>164</v>
      </c>
      <c r="I396" s="1">
        <v>0</v>
      </c>
      <c r="J396" s="1">
        <v>500</v>
      </c>
      <c r="K396" s="1">
        <f t="shared" si="12"/>
        <v>500</v>
      </c>
      <c r="L396" s="176">
        <v>125</v>
      </c>
      <c r="M396" s="176">
        <f t="shared" si="13"/>
        <v>125</v>
      </c>
      <c r="N396" s="70">
        <v>2553</v>
      </c>
      <c r="O396" s="70">
        <v>325</v>
      </c>
      <c r="P396" s="70">
        <v>0</v>
      </c>
      <c r="Q396" s="70">
        <v>0</v>
      </c>
      <c r="R396" s="70">
        <v>10</v>
      </c>
      <c r="S396" s="70">
        <v>335</v>
      </c>
      <c r="T396" s="70">
        <v>2218</v>
      </c>
      <c r="U396" s="70">
        <v>2218</v>
      </c>
      <c r="V396" s="70">
        <v>0</v>
      </c>
      <c r="W396" s="68" t="s">
        <v>64</v>
      </c>
      <c r="X396" s="68">
        <v>1</v>
      </c>
      <c r="Y396" s="68">
        <v>0</v>
      </c>
      <c r="Z396" s="68">
        <v>1</v>
      </c>
      <c r="AA396" s="68" t="s">
        <v>63</v>
      </c>
      <c r="AB396" s="68">
        <v>0</v>
      </c>
      <c r="AC396" s="1">
        <v>0</v>
      </c>
      <c r="AD396" s="1">
        <v>0</v>
      </c>
      <c r="AE396" s="68">
        <v>0</v>
      </c>
      <c r="AF396" s="68">
        <v>0</v>
      </c>
      <c r="AG396" s="1">
        <v>0</v>
      </c>
      <c r="AH396" s="68">
        <v>0</v>
      </c>
      <c r="AI396" s="176">
        <v>0</v>
      </c>
      <c r="AJ396" s="1">
        <v>0</v>
      </c>
      <c r="AK396" s="70">
        <v>0</v>
      </c>
      <c r="AL396" s="70"/>
    </row>
    <row r="397" spans="1:38" customFormat="1" ht="19.95" customHeight="1" x14ac:dyDescent="0.25">
      <c r="A397" s="68">
        <v>30309</v>
      </c>
      <c r="B397" s="68" t="s">
        <v>252</v>
      </c>
      <c r="C397" s="68" t="s">
        <v>103</v>
      </c>
      <c r="D397" s="68" t="s">
        <v>102</v>
      </c>
      <c r="E397" s="68" t="s">
        <v>18</v>
      </c>
      <c r="F397" s="68">
        <v>3</v>
      </c>
      <c r="G397" s="1">
        <v>780</v>
      </c>
      <c r="H397" s="1">
        <v>59</v>
      </c>
      <c r="I397" s="1">
        <v>0</v>
      </c>
      <c r="J397" s="1">
        <v>839</v>
      </c>
      <c r="K397" s="1">
        <f t="shared" si="12"/>
        <v>839</v>
      </c>
      <c r="L397" s="176">
        <v>279.66669999999999</v>
      </c>
      <c r="M397" s="176">
        <f t="shared" si="13"/>
        <v>279.7</v>
      </c>
      <c r="N397" s="70">
        <v>4267</v>
      </c>
      <c r="O397" s="70">
        <v>545.35</v>
      </c>
      <c r="P397" s="70">
        <v>0</v>
      </c>
      <c r="Q397" s="70">
        <v>0</v>
      </c>
      <c r="R397" s="70">
        <v>0</v>
      </c>
      <c r="S397" s="70">
        <v>545.35</v>
      </c>
      <c r="T397" s="70">
        <v>3721.65</v>
      </c>
      <c r="U397" s="70">
        <v>3721.65</v>
      </c>
      <c r="V397" s="70">
        <v>0</v>
      </c>
      <c r="W397" s="68" t="s">
        <v>64</v>
      </c>
      <c r="X397" s="68">
        <v>1</v>
      </c>
      <c r="Y397" s="68">
        <v>0</v>
      </c>
      <c r="Z397" s="68">
        <v>1</v>
      </c>
      <c r="AA397" s="68" t="s">
        <v>63</v>
      </c>
      <c r="AB397" s="68">
        <v>1</v>
      </c>
      <c r="AC397" s="1">
        <v>0</v>
      </c>
      <c r="AD397" s="1">
        <v>0</v>
      </c>
      <c r="AE397" s="68">
        <v>0</v>
      </c>
      <c r="AF397" s="68">
        <v>0</v>
      </c>
      <c r="AG397" s="1">
        <v>0</v>
      </c>
      <c r="AH397" s="68">
        <v>102</v>
      </c>
      <c r="AI397" s="176">
        <v>102</v>
      </c>
      <c r="AJ397" s="1">
        <v>102</v>
      </c>
      <c r="AK397" s="70">
        <v>526</v>
      </c>
      <c r="AL397" s="70"/>
    </row>
    <row r="398" spans="1:38" customFormat="1" ht="19.95" customHeight="1" x14ac:dyDescent="0.25">
      <c r="A398" s="68">
        <v>30498</v>
      </c>
      <c r="B398" s="68" t="s">
        <v>252</v>
      </c>
      <c r="C398" s="68" t="s">
        <v>103</v>
      </c>
      <c r="D398" s="68" t="s">
        <v>102</v>
      </c>
      <c r="E398" s="68" t="s">
        <v>18</v>
      </c>
      <c r="F398" s="68">
        <v>1</v>
      </c>
      <c r="G398" s="1">
        <v>72</v>
      </c>
      <c r="H398" s="1">
        <v>0</v>
      </c>
      <c r="I398" s="1">
        <v>0</v>
      </c>
      <c r="J398" s="1">
        <v>72</v>
      </c>
      <c r="K398" s="1">
        <f t="shared" si="12"/>
        <v>72</v>
      </c>
      <c r="L398" s="176">
        <v>72</v>
      </c>
      <c r="M398" s="176">
        <f t="shared" si="13"/>
        <v>72</v>
      </c>
      <c r="N398" s="70">
        <v>360</v>
      </c>
      <c r="O398" s="70">
        <v>46.8</v>
      </c>
      <c r="P398" s="70">
        <v>0</v>
      </c>
      <c r="Q398" s="70">
        <v>0</v>
      </c>
      <c r="R398" s="70">
        <v>0</v>
      </c>
      <c r="S398" s="70">
        <v>46.8</v>
      </c>
      <c r="T398" s="70">
        <v>313.2</v>
      </c>
      <c r="U398" s="70">
        <v>313.2</v>
      </c>
      <c r="V398" s="70">
        <v>0</v>
      </c>
      <c r="W398" s="68" t="s">
        <v>64</v>
      </c>
      <c r="X398" s="68">
        <v>1</v>
      </c>
      <c r="Y398" s="68">
        <v>0</v>
      </c>
      <c r="Z398" s="68">
        <v>1</v>
      </c>
      <c r="AA398" s="68" t="s">
        <v>63</v>
      </c>
      <c r="AB398" s="68">
        <v>0</v>
      </c>
      <c r="AC398" s="1">
        <v>0</v>
      </c>
      <c r="AD398" s="1">
        <v>0</v>
      </c>
      <c r="AE398" s="68">
        <v>0</v>
      </c>
      <c r="AF398" s="68">
        <v>0</v>
      </c>
      <c r="AG398" s="1">
        <v>0</v>
      </c>
      <c r="AH398" s="68">
        <v>0</v>
      </c>
      <c r="AI398" s="176">
        <v>0</v>
      </c>
      <c r="AJ398" s="1">
        <v>0</v>
      </c>
      <c r="AK398" s="70">
        <v>0</v>
      </c>
      <c r="AL398" s="70"/>
    </row>
    <row r="399" spans="1:38" customFormat="1" ht="19.95" customHeight="1" x14ac:dyDescent="0.25">
      <c r="A399" s="68">
        <v>30993</v>
      </c>
      <c r="B399" s="68" t="s">
        <v>252</v>
      </c>
      <c r="C399" s="68" t="s">
        <v>103</v>
      </c>
      <c r="D399" s="68" t="s">
        <v>102</v>
      </c>
      <c r="E399" s="68" t="s">
        <v>18</v>
      </c>
      <c r="F399" s="68">
        <v>6</v>
      </c>
      <c r="G399" s="1">
        <v>2412</v>
      </c>
      <c r="H399" s="1">
        <v>437</v>
      </c>
      <c r="I399" s="1">
        <v>15</v>
      </c>
      <c r="J399" s="1">
        <v>2864</v>
      </c>
      <c r="K399" s="1">
        <f t="shared" si="12"/>
        <v>2849</v>
      </c>
      <c r="L399" s="176">
        <v>477.33330000000001</v>
      </c>
      <c r="M399" s="176">
        <f t="shared" si="13"/>
        <v>474.8</v>
      </c>
      <c r="N399" s="70">
        <v>14643</v>
      </c>
      <c r="O399" s="70">
        <v>1861.6</v>
      </c>
      <c r="P399" s="70">
        <v>0</v>
      </c>
      <c r="Q399" s="70">
        <v>0</v>
      </c>
      <c r="R399" s="70">
        <v>57.28</v>
      </c>
      <c r="S399" s="70">
        <v>1918.88</v>
      </c>
      <c r="T399" s="70">
        <v>12724.12</v>
      </c>
      <c r="U399" s="70">
        <v>12724.12</v>
      </c>
      <c r="V399" s="70">
        <v>0</v>
      </c>
      <c r="W399" s="68" t="s">
        <v>64</v>
      </c>
      <c r="X399" s="68">
        <v>1</v>
      </c>
      <c r="Y399" s="68">
        <v>0</v>
      </c>
      <c r="Z399" s="68">
        <v>1</v>
      </c>
      <c r="AA399" s="68" t="s">
        <v>63</v>
      </c>
      <c r="AB399" s="68">
        <v>5</v>
      </c>
      <c r="AC399" s="1">
        <v>0</v>
      </c>
      <c r="AD399" s="1">
        <v>44</v>
      </c>
      <c r="AE399" s="68">
        <v>0</v>
      </c>
      <c r="AF399" s="68">
        <v>8</v>
      </c>
      <c r="AG399" s="1">
        <v>8</v>
      </c>
      <c r="AH399" s="68">
        <v>298</v>
      </c>
      <c r="AI399" s="176">
        <v>70</v>
      </c>
      <c r="AJ399" s="1">
        <v>350</v>
      </c>
      <c r="AK399" s="70">
        <v>1771</v>
      </c>
      <c r="AL399" s="70"/>
    </row>
    <row r="400" spans="1:38" customFormat="1" ht="19.95" customHeight="1" x14ac:dyDescent="0.25">
      <c r="A400" s="68">
        <v>31008</v>
      </c>
      <c r="B400" s="68" t="s">
        <v>252</v>
      </c>
      <c r="C400" s="68" t="s">
        <v>103</v>
      </c>
      <c r="D400" s="68" t="s">
        <v>102</v>
      </c>
      <c r="E400" s="68" t="s">
        <v>60</v>
      </c>
      <c r="F400" s="68">
        <v>7</v>
      </c>
      <c r="G400" s="1">
        <v>1836</v>
      </c>
      <c r="H400" s="1">
        <v>1187</v>
      </c>
      <c r="I400" s="1">
        <v>16</v>
      </c>
      <c r="J400" s="1">
        <v>3039</v>
      </c>
      <c r="K400" s="1">
        <f t="shared" si="12"/>
        <v>3023</v>
      </c>
      <c r="L400" s="176">
        <v>434.1429</v>
      </c>
      <c r="M400" s="176">
        <f t="shared" si="13"/>
        <v>431.9</v>
      </c>
      <c r="N400" s="70">
        <v>15499</v>
      </c>
      <c r="O400" s="70">
        <v>1975.35</v>
      </c>
      <c r="P400" s="70">
        <v>0</v>
      </c>
      <c r="Q400" s="70">
        <v>0</v>
      </c>
      <c r="R400" s="70">
        <v>60.78</v>
      </c>
      <c r="S400" s="70">
        <v>2036.13</v>
      </c>
      <c r="T400" s="70">
        <v>13462.87</v>
      </c>
      <c r="U400" s="70">
        <v>13462.87</v>
      </c>
      <c r="V400" s="70">
        <v>0</v>
      </c>
      <c r="W400" s="68" t="s">
        <v>64</v>
      </c>
      <c r="X400" s="68">
        <v>1</v>
      </c>
      <c r="Y400" s="68">
        <v>0</v>
      </c>
      <c r="Z400" s="68">
        <v>1</v>
      </c>
      <c r="AA400" s="68" t="s">
        <v>63</v>
      </c>
      <c r="AB400" s="68">
        <v>2</v>
      </c>
      <c r="AC400" s="1">
        <v>0</v>
      </c>
      <c r="AD400" s="1">
        <v>8</v>
      </c>
      <c r="AE400" s="68">
        <v>0</v>
      </c>
      <c r="AF400" s="68">
        <v>16</v>
      </c>
      <c r="AG400" s="1">
        <v>16</v>
      </c>
      <c r="AH400" s="68">
        <v>89</v>
      </c>
      <c r="AI400" s="176">
        <v>56.5</v>
      </c>
      <c r="AJ400" s="1">
        <v>113</v>
      </c>
      <c r="AK400" s="70">
        <v>575</v>
      </c>
      <c r="AL400" s="70"/>
    </row>
    <row r="401" spans="1:38" customFormat="1" ht="19.95" customHeight="1" x14ac:dyDescent="0.25">
      <c r="A401" s="68">
        <v>31015</v>
      </c>
      <c r="B401" s="68" t="s">
        <v>252</v>
      </c>
      <c r="C401" s="68" t="s">
        <v>103</v>
      </c>
      <c r="D401" s="68" t="s">
        <v>102</v>
      </c>
      <c r="E401" s="68" t="s">
        <v>20</v>
      </c>
      <c r="F401" s="68">
        <v>7</v>
      </c>
      <c r="G401" s="1">
        <v>1440</v>
      </c>
      <c r="H401" s="1">
        <v>196</v>
      </c>
      <c r="I401" s="1">
        <v>0</v>
      </c>
      <c r="J401" s="1">
        <v>1636</v>
      </c>
      <c r="K401" s="1">
        <f t="shared" si="12"/>
        <v>1636</v>
      </c>
      <c r="L401" s="176">
        <v>233.71430000000001</v>
      </c>
      <c r="M401" s="176">
        <f t="shared" si="13"/>
        <v>233.7</v>
      </c>
      <c r="N401" s="70">
        <v>8360</v>
      </c>
      <c r="O401" s="70">
        <v>1063.4000000000001</v>
      </c>
      <c r="P401" s="70">
        <v>0</v>
      </c>
      <c r="Q401" s="70">
        <v>0</v>
      </c>
      <c r="R401" s="70">
        <v>0</v>
      </c>
      <c r="S401" s="70">
        <v>1063.4000000000001</v>
      </c>
      <c r="T401" s="70">
        <v>7296.6</v>
      </c>
      <c r="U401" s="70">
        <v>7296.6</v>
      </c>
      <c r="V401" s="70">
        <v>0</v>
      </c>
      <c r="W401" s="68" t="s">
        <v>64</v>
      </c>
      <c r="X401" s="68">
        <v>1</v>
      </c>
      <c r="Y401" s="68">
        <v>0</v>
      </c>
      <c r="Z401" s="68">
        <v>1</v>
      </c>
      <c r="AA401" s="68" t="s">
        <v>63</v>
      </c>
      <c r="AB401" s="68">
        <v>0</v>
      </c>
      <c r="AC401" s="1">
        <v>0</v>
      </c>
      <c r="AD401" s="1">
        <v>0</v>
      </c>
      <c r="AE401" s="68">
        <v>0</v>
      </c>
      <c r="AF401" s="68">
        <v>0</v>
      </c>
      <c r="AG401" s="1">
        <v>0</v>
      </c>
      <c r="AH401" s="68">
        <v>0</v>
      </c>
      <c r="AI401" s="176">
        <v>0</v>
      </c>
      <c r="AJ401" s="1">
        <v>0</v>
      </c>
      <c r="AK401" s="70">
        <v>0</v>
      </c>
      <c r="AL401" s="70"/>
    </row>
    <row r="402" spans="1:38" customFormat="1" ht="19.95" customHeight="1" x14ac:dyDescent="0.25">
      <c r="A402" s="68">
        <v>31018</v>
      </c>
      <c r="B402" s="68" t="s">
        <v>252</v>
      </c>
      <c r="C402" s="68" t="s">
        <v>103</v>
      </c>
      <c r="D402" s="68" t="s">
        <v>102</v>
      </c>
      <c r="E402" s="68" t="s">
        <v>18</v>
      </c>
      <c r="F402" s="68">
        <v>2</v>
      </c>
      <c r="G402" s="1">
        <v>0</v>
      </c>
      <c r="H402" s="1">
        <v>815</v>
      </c>
      <c r="I402" s="1">
        <v>3</v>
      </c>
      <c r="J402" s="1">
        <v>818</v>
      </c>
      <c r="K402" s="1">
        <f t="shared" si="12"/>
        <v>815</v>
      </c>
      <c r="L402" s="176">
        <v>409</v>
      </c>
      <c r="M402" s="176">
        <f t="shared" si="13"/>
        <v>407.5</v>
      </c>
      <c r="N402" s="70">
        <v>4162</v>
      </c>
      <c r="O402" s="70">
        <v>531.70000000000005</v>
      </c>
      <c r="P402" s="70">
        <v>0</v>
      </c>
      <c r="Q402" s="70">
        <v>0</v>
      </c>
      <c r="R402" s="70">
        <v>0</v>
      </c>
      <c r="S402" s="70">
        <v>531.70000000000005</v>
      </c>
      <c r="T402" s="70">
        <v>3630.3</v>
      </c>
      <c r="U402" s="70">
        <v>3630.3</v>
      </c>
      <c r="V402" s="70">
        <v>0</v>
      </c>
      <c r="W402" s="68" t="s">
        <v>64</v>
      </c>
      <c r="X402" s="68">
        <v>1</v>
      </c>
      <c r="Y402" s="68">
        <v>0</v>
      </c>
      <c r="Z402" s="68">
        <v>1</v>
      </c>
      <c r="AA402" s="68" t="s">
        <v>63</v>
      </c>
      <c r="AB402" s="68">
        <v>1</v>
      </c>
      <c r="AC402" s="1">
        <v>0</v>
      </c>
      <c r="AD402" s="1">
        <v>12</v>
      </c>
      <c r="AE402" s="68">
        <v>0</v>
      </c>
      <c r="AF402" s="68">
        <v>3</v>
      </c>
      <c r="AG402" s="1">
        <v>3</v>
      </c>
      <c r="AH402" s="68">
        <v>58</v>
      </c>
      <c r="AI402" s="176">
        <v>73</v>
      </c>
      <c r="AJ402" s="1">
        <v>73</v>
      </c>
      <c r="AK402" s="70">
        <v>372</v>
      </c>
      <c r="AL402" s="70"/>
    </row>
    <row r="403" spans="1:38" customFormat="1" ht="19.95" customHeight="1" x14ac:dyDescent="0.25">
      <c r="A403" s="68">
        <v>31032</v>
      </c>
      <c r="B403" s="68" t="s">
        <v>252</v>
      </c>
      <c r="C403" s="68" t="s">
        <v>103</v>
      </c>
      <c r="D403" s="68" t="s">
        <v>102</v>
      </c>
      <c r="E403" s="68" t="s">
        <v>60</v>
      </c>
      <c r="F403" s="68">
        <v>1</v>
      </c>
      <c r="G403" s="1">
        <v>0</v>
      </c>
      <c r="H403" s="1">
        <v>786</v>
      </c>
      <c r="I403" s="1">
        <v>0</v>
      </c>
      <c r="J403" s="1">
        <v>786</v>
      </c>
      <c r="K403" s="1">
        <f t="shared" si="12"/>
        <v>786</v>
      </c>
      <c r="L403" s="176">
        <v>786</v>
      </c>
      <c r="M403" s="176">
        <f t="shared" si="13"/>
        <v>786</v>
      </c>
      <c r="N403" s="70">
        <v>4020</v>
      </c>
      <c r="O403" s="70">
        <v>510.9</v>
      </c>
      <c r="P403" s="70">
        <v>0</v>
      </c>
      <c r="Q403" s="70">
        <v>0</v>
      </c>
      <c r="R403" s="70">
        <v>-510.9</v>
      </c>
      <c r="S403" s="70">
        <v>0</v>
      </c>
      <c r="T403" s="70">
        <v>4020</v>
      </c>
      <c r="U403" s="70">
        <v>4020</v>
      </c>
      <c r="V403" s="70">
        <v>0</v>
      </c>
      <c r="W403" s="68" t="s">
        <v>64</v>
      </c>
      <c r="X403" s="68">
        <v>1</v>
      </c>
      <c r="Y403" s="68">
        <v>0</v>
      </c>
      <c r="Z403" s="68">
        <v>1</v>
      </c>
      <c r="AA403" s="68" t="s">
        <v>63</v>
      </c>
      <c r="AB403" s="68">
        <v>0</v>
      </c>
      <c r="AC403" s="1">
        <v>0</v>
      </c>
      <c r="AD403" s="1">
        <v>0</v>
      </c>
      <c r="AE403" s="68">
        <v>0</v>
      </c>
      <c r="AF403" s="68">
        <v>0</v>
      </c>
      <c r="AG403" s="1">
        <v>0</v>
      </c>
      <c r="AH403" s="68">
        <v>0</v>
      </c>
      <c r="AI403" s="176">
        <v>0</v>
      </c>
      <c r="AJ403" s="1">
        <v>0</v>
      </c>
      <c r="AK403" s="70">
        <v>0</v>
      </c>
      <c r="AL403" s="70"/>
    </row>
    <row r="404" spans="1:38" customFormat="1" ht="19.95" customHeight="1" x14ac:dyDescent="0.25">
      <c r="A404" s="68">
        <v>90305</v>
      </c>
      <c r="B404" s="68" t="s">
        <v>252</v>
      </c>
      <c r="C404" s="68" t="s">
        <v>103</v>
      </c>
      <c r="D404" s="68" t="s">
        <v>102</v>
      </c>
      <c r="E404" s="68" t="s">
        <v>60</v>
      </c>
      <c r="F404" s="68">
        <v>1</v>
      </c>
      <c r="G404" s="1">
        <v>1836</v>
      </c>
      <c r="H404" s="1">
        <v>671</v>
      </c>
      <c r="I404" s="1">
        <v>2</v>
      </c>
      <c r="J404" s="1">
        <v>2509</v>
      </c>
      <c r="K404" s="1">
        <f t="shared" si="12"/>
        <v>2507</v>
      </c>
      <c r="L404" s="176">
        <v>2509</v>
      </c>
      <c r="M404" s="176">
        <f t="shared" si="13"/>
        <v>2507</v>
      </c>
      <c r="N404" s="70">
        <v>12838</v>
      </c>
      <c r="O404" s="70">
        <v>1630.85</v>
      </c>
      <c r="P404" s="70">
        <v>0</v>
      </c>
      <c r="Q404" s="70">
        <v>0</v>
      </c>
      <c r="R404" s="70">
        <v>-1630.85</v>
      </c>
      <c r="S404" s="70">
        <v>0</v>
      </c>
      <c r="T404" s="70">
        <v>12838</v>
      </c>
      <c r="U404" s="70">
        <v>12838</v>
      </c>
      <c r="V404" s="70">
        <v>0</v>
      </c>
      <c r="W404" s="68" t="s">
        <v>64</v>
      </c>
      <c r="X404" s="68">
        <v>1</v>
      </c>
      <c r="Y404" s="68">
        <v>0</v>
      </c>
      <c r="Z404" s="68">
        <v>1</v>
      </c>
      <c r="AA404" s="68" t="s">
        <v>63</v>
      </c>
      <c r="AB404" s="68">
        <v>1</v>
      </c>
      <c r="AC404" s="1">
        <v>0</v>
      </c>
      <c r="AD404" s="1">
        <v>4</v>
      </c>
      <c r="AE404" s="68">
        <v>0</v>
      </c>
      <c r="AF404" s="68">
        <v>2</v>
      </c>
      <c r="AG404" s="1">
        <v>2</v>
      </c>
      <c r="AH404" s="68">
        <v>844</v>
      </c>
      <c r="AI404" s="176">
        <v>850</v>
      </c>
      <c r="AJ404" s="1">
        <v>850</v>
      </c>
      <c r="AK404" s="70">
        <v>4347</v>
      </c>
      <c r="AL404" s="70"/>
    </row>
    <row r="405" spans="1:38" customFormat="1" ht="19.95" customHeight="1" x14ac:dyDescent="0.25">
      <c r="A405" s="68">
        <v>30010</v>
      </c>
      <c r="B405" s="68" t="s">
        <v>251</v>
      </c>
      <c r="C405" s="68" t="s">
        <v>99</v>
      </c>
      <c r="D405" s="68" t="s">
        <v>98</v>
      </c>
      <c r="E405" s="68" t="s">
        <v>60</v>
      </c>
      <c r="F405" s="68">
        <v>1</v>
      </c>
      <c r="G405" s="1">
        <v>324</v>
      </c>
      <c r="H405" s="1">
        <v>401</v>
      </c>
      <c r="I405" s="1">
        <v>0</v>
      </c>
      <c r="J405" s="1">
        <v>725</v>
      </c>
      <c r="K405" s="1">
        <f t="shared" si="12"/>
        <v>725</v>
      </c>
      <c r="L405" s="176">
        <v>725</v>
      </c>
      <c r="M405" s="176">
        <f t="shared" si="13"/>
        <v>725</v>
      </c>
      <c r="N405" s="70">
        <v>3709</v>
      </c>
      <c r="O405" s="70">
        <v>471.25</v>
      </c>
      <c r="P405" s="70">
        <v>0</v>
      </c>
      <c r="Q405" s="70">
        <v>0</v>
      </c>
      <c r="R405" s="70">
        <v>0</v>
      </c>
      <c r="S405" s="70">
        <v>471.25</v>
      </c>
      <c r="T405" s="70">
        <v>3237.75</v>
      </c>
      <c r="U405" s="70">
        <v>3237.75</v>
      </c>
      <c r="V405" s="70">
        <v>0</v>
      </c>
      <c r="W405" s="68" t="s">
        <v>64</v>
      </c>
      <c r="X405" s="68">
        <v>1</v>
      </c>
      <c r="Y405" s="68">
        <v>0</v>
      </c>
      <c r="Z405" s="68">
        <v>1</v>
      </c>
      <c r="AA405" s="68" t="s">
        <v>63</v>
      </c>
      <c r="AB405" s="68">
        <v>0</v>
      </c>
      <c r="AC405" s="1">
        <v>0</v>
      </c>
      <c r="AD405" s="1">
        <v>0</v>
      </c>
      <c r="AE405" s="68">
        <v>0</v>
      </c>
      <c r="AF405" s="68">
        <v>0</v>
      </c>
      <c r="AG405" s="1">
        <v>0</v>
      </c>
      <c r="AH405" s="68">
        <v>0</v>
      </c>
      <c r="AI405" s="176">
        <v>0</v>
      </c>
      <c r="AJ405" s="1">
        <v>0</v>
      </c>
      <c r="AK405" s="70">
        <v>0</v>
      </c>
      <c r="AL405" s="70"/>
    </row>
    <row r="406" spans="1:38" customFormat="1" ht="19.95" customHeight="1" x14ac:dyDescent="0.25">
      <c r="A406" s="68">
        <v>30071</v>
      </c>
      <c r="B406" s="68" t="s">
        <v>251</v>
      </c>
      <c r="C406" s="68" t="s">
        <v>99</v>
      </c>
      <c r="D406" s="68" t="s">
        <v>98</v>
      </c>
      <c r="E406" s="68" t="s">
        <v>24</v>
      </c>
      <c r="F406" s="68">
        <v>0</v>
      </c>
      <c r="G406" s="1">
        <v>0</v>
      </c>
      <c r="H406" s="1">
        <v>0</v>
      </c>
      <c r="I406" s="1">
        <v>0</v>
      </c>
      <c r="J406" s="1">
        <v>0</v>
      </c>
      <c r="K406" s="1">
        <f t="shared" si="12"/>
        <v>0</v>
      </c>
      <c r="L406" s="176">
        <v>0</v>
      </c>
      <c r="M406" s="176" t="e">
        <f t="shared" si="13"/>
        <v>#DIV/0!</v>
      </c>
      <c r="N406" s="70">
        <v>0</v>
      </c>
      <c r="O406" s="70">
        <v>0</v>
      </c>
      <c r="P406" s="70">
        <v>0</v>
      </c>
      <c r="Q406" s="70">
        <v>0</v>
      </c>
      <c r="R406" s="70">
        <v>0</v>
      </c>
      <c r="S406" s="70">
        <v>0</v>
      </c>
      <c r="T406" s="70">
        <v>0</v>
      </c>
      <c r="U406" s="70">
        <v>0</v>
      </c>
      <c r="V406" s="70">
        <v>0</v>
      </c>
      <c r="W406" s="68" t="s">
        <v>64</v>
      </c>
      <c r="X406" s="68">
        <v>0</v>
      </c>
      <c r="Y406" s="68">
        <v>1</v>
      </c>
      <c r="Z406" s="68">
        <v>1</v>
      </c>
      <c r="AA406" s="68" t="s">
        <v>63</v>
      </c>
      <c r="AB406" s="68">
        <v>0</v>
      </c>
      <c r="AC406" s="1">
        <v>0</v>
      </c>
      <c r="AD406" s="1">
        <v>0</v>
      </c>
      <c r="AE406" s="68">
        <v>0</v>
      </c>
      <c r="AF406" s="68">
        <v>0</v>
      </c>
      <c r="AG406" s="1">
        <v>0</v>
      </c>
      <c r="AH406" s="68">
        <v>0</v>
      </c>
      <c r="AI406" s="176">
        <v>0</v>
      </c>
      <c r="AJ406" s="1">
        <v>0</v>
      </c>
      <c r="AK406" s="70">
        <v>0</v>
      </c>
      <c r="AL406" s="70"/>
    </row>
    <row r="407" spans="1:38" customFormat="1" ht="19.95" customHeight="1" x14ac:dyDescent="0.25">
      <c r="A407" s="68">
        <v>30652</v>
      </c>
      <c r="B407" s="68" t="s">
        <v>251</v>
      </c>
      <c r="C407" s="68" t="s">
        <v>99</v>
      </c>
      <c r="D407" s="68" t="s">
        <v>98</v>
      </c>
      <c r="E407" s="68" t="s">
        <v>18</v>
      </c>
      <c r="F407" s="68">
        <v>3</v>
      </c>
      <c r="G407" s="1">
        <v>756</v>
      </c>
      <c r="H407" s="1">
        <v>182</v>
      </c>
      <c r="I407" s="1">
        <v>0</v>
      </c>
      <c r="J407" s="1">
        <v>938</v>
      </c>
      <c r="K407" s="1">
        <f t="shared" si="12"/>
        <v>938</v>
      </c>
      <c r="L407" s="176">
        <v>312.66669999999999</v>
      </c>
      <c r="M407" s="176">
        <f t="shared" si="13"/>
        <v>312.7</v>
      </c>
      <c r="N407" s="70">
        <v>4804</v>
      </c>
      <c r="O407" s="70">
        <v>609.70000000000005</v>
      </c>
      <c r="P407" s="70">
        <v>0</v>
      </c>
      <c r="Q407" s="70">
        <v>0</v>
      </c>
      <c r="R407" s="70">
        <v>0</v>
      </c>
      <c r="S407" s="70">
        <v>609.70000000000005</v>
      </c>
      <c r="T407" s="70">
        <v>4194.3</v>
      </c>
      <c r="U407" s="70">
        <v>4194.3</v>
      </c>
      <c r="V407" s="70">
        <v>0</v>
      </c>
      <c r="W407" s="68" t="s">
        <v>64</v>
      </c>
      <c r="X407" s="68">
        <v>1</v>
      </c>
      <c r="Y407" s="68">
        <v>0</v>
      </c>
      <c r="Z407" s="68">
        <v>1</v>
      </c>
      <c r="AA407" s="68" t="s">
        <v>63</v>
      </c>
      <c r="AB407" s="68">
        <v>0</v>
      </c>
      <c r="AC407" s="1">
        <v>0</v>
      </c>
      <c r="AD407" s="1">
        <v>0</v>
      </c>
      <c r="AE407" s="68">
        <v>0</v>
      </c>
      <c r="AF407" s="68">
        <v>0</v>
      </c>
      <c r="AG407" s="1">
        <v>0</v>
      </c>
      <c r="AH407" s="68">
        <v>0</v>
      </c>
      <c r="AI407" s="176">
        <v>0</v>
      </c>
      <c r="AJ407" s="1">
        <v>0</v>
      </c>
      <c r="AK407" s="70">
        <v>0</v>
      </c>
      <c r="AL407" s="70"/>
    </row>
    <row r="408" spans="1:38" customFormat="1" ht="19.95" customHeight="1" x14ac:dyDescent="0.25">
      <c r="A408" s="68">
        <v>31005</v>
      </c>
      <c r="B408" s="68" t="s">
        <v>251</v>
      </c>
      <c r="C408" s="68" t="s">
        <v>99</v>
      </c>
      <c r="D408" s="68" t="s">
        <v>98</v>
      </c>
      <c r="E408" s="68" t="s">
        <v>18</v>
      </c>
      <c r="F408" s="68">
        <v>0</v>
      </c>
      <c r="G408" s="1">
        <v>0</v>
      </c>
      <c r="H408" s="1">
        <v>0</v>
      </c>
      <c r="I408" s="1">
        <v>0</v>
      </c>
      <c r="J408" s="1">
        <v>0</v>
      </c>
      <c r="K408" s="1">
        <f t="shared" si="12"/>
        <v>0</v>
      </c>
      <c r="L408" s="176">
        <v>0</v>
      </c>
      <c r="M408" s="176" t="e">
        <f t="shared" si="13"/>
        <v>#DIV/0!</v>
      </c>
      <c r="N408" s="70">
        <v>0</v>
      </c>
      <c r="O408" s="70">
        <v>0</v>
      </c>
      <c r="P408" s="70">
        <v>0</v>
      </c>
      <c r="Q408" s="70">
        <v>0</v>
      </c>
      <c r="R408" s="70">
        <v>0</v>
      </c>
      <c r="S408" s="70">
        <v>0</v>
      </c>
      <c r="T408" s="70">
        <v>0</v>
      </c>
      <c r="U408" s="70">
        <v>0</v>
      </c>
      <c r="V408" s="70">
        <v>0</v>
      </c>
      <c r="W408" s="68" t="s">
        <v>64</v>
      </c>
      <c r="X408" s="68">
        <v>0</v>
      </c>
      <c r="Y408" s="68">
        <v>1</v>
      </c>
      <c r="Z408" s="68">
        <v>1</v>
      </c>
      <c r="AA408" s="68" t="s">
        <v>63</v>
      </c>
      <c r="AB408" s="68">
        <v>0</v>
      </c>
      <c r="AC408" s="1">
        <v>0</v>
      </c>
      <c r="AD408" s="1">
        <v>0</v>
      </c>
      <c r="AE408" s="68">
        <v>0</v>
      </c>
      <c r="AF408" s="68">
        <v>0</v>
      </c>
      <c r="AG408" s="1">
        <v>0</v>
      </c>
      <c r="AH408" s="68">
        <v>0</v>
      </c>
      <c r="AI408" s="176">
        <v>0</v>
      </c>
      <c r="AJ408" s="1">
        <v>0</v>
      </c>
      <c r="AK408" s="70">
        <v>0</v>
      </c>
      <c r="AL408" s="70"/>
    </row>
    <row r="409" spans="1:38" customFormat="1" ht="19.95" customHeight="1" x14ac:dyDescent="0.25">
      <c r="A409" s="68">
        <v>31014</v>
      </c>
      <c r="B409" s="68" t="s">
        <v>251</v>
      </c>
      <c r="C409" s="68" t="s">
        <v>99</v>
      </c>
      <c r="D409" s="68" t="s">
        <v>98</v>
      </c>
      <c r="E409" s="68" t="s">
        <v>20</v>
      </c>
      <c r="F409" s="68">
        <v>5</v>
      </c>
      <c r="G409" s="1">
        <v>1032</v>
      </c>
      <c r="H409" s="1">
        <v>425</v>
      </c>
      <c r="I409" s="1">
        <v>4</v>
      </c>
      <c r="J409" s="1">
        <v>1461</v>
      </c>
      <c r="K409" s="1">
        <f t="shared" si="12"/>
        <v>1457</v>
      </c>
      <c r="L409" s="176">
        <v>292.2</v>
      </c>
      <c r="M409" s="176">
        <f t="shared" si="13"/>
        <v>291.39999999999998</v>
      </c>
      <c r="N409" s="70">
        <v>7503</v>
      </c>
      <c r="O409" s="70">
        <v>949.65</v>
      </c>
      <c r="P409" s="70">
        <v>0</v>
      </c>
      <c r="Q409" s="70">
        <v>0</v>
      </c>
      <c r="R409" s="70">
        <v>29.22</v>
      </c>
      <c r="S409" s="70">
        <v>978.87</v>
      </c>
      <c r="T409" s="70">
        <v>6524.13</v>
      </c>
      <c r="U409" s="70">
        <v>6524.13</v>
      </c>
      <c r="V409" s="70">
        <v>0</v>
      </c>
      <c r="W409" s="68" t="s">
        <v>64</v>
      </c>
      <c r="X409" s="68">
        <v>1</v>
      </c>
      <c r="Y409" s="68">
        <v>0</v>
      </c>
      <c r="Z409" s="68">
        <v>1</v>
      </c>
      <c r="AA409" s="68" t="s">
        <v>63</v>
      </c>
      <c r="AB409" s="68">
        <v>0</v>
      </c>
      <c r="AC409" s="1">
        <v>0</v>
      </c>
      <c r="AD409" s="1">
        <v>0</v>
      </c>
      <c r="AE409" s="68">
        <v>0</v>
      </c>
      <c r="AF409" s="68">
        <v>0</v>
      </c>
      <c r="AG409" s="1">
        <v>0</v>
      </c>
      <c r="AH409" s="68">
        <v>0</v>
      </c>
      <c r="AI409" s="176">
        <v>0</v>
      </c>
      <c r="AJ409" s="1">
        <v>0</v>
      </c>
      <c r="AK409" s="70">
        <v>0</v>
      </c>
      <c r="AL409" s="70"/>
    </row>
    <row r="410" spans="1:38" customFormat="1" ht="19.95" customHeight="1" x14ac:dyDescent="0.25">
      <c r="A410" s="68">
        <v>90278</v>
      </c>
      <c r="B410" s="68" t="s">
        <v>251</v>
      </c>
      <c r="C410" s="68" t="s">
        <v>99</v>
      </c>
      <c r="D410" s="68" t="s">
        <v>98</v>
      </c>
      <c r="E410" s="68" t="s">
        <v>60</v>
      </c>
      <c r="F410" s="68">
        <v>0</v>
      </c>
      <c r="G410" s="1">
        <v>0</v>
      </c>
      <c r="H410" s="1">
        <v>0</v>
      </c>
      <c r="I410" s="1">
        <v>0</v>
      </c>
      <c r="J410" s="1">
        <v>0</v>
      </c>
      <c r="K410" s="1">
        <f t="shared" si="12"/>
        <v>0</v>
      </c>
      <c r="L410" s="176">
        <v>0</v>
      </c>
      <c r="M410" s="176" t="e">
        <f t="shared" si="13"/>
        <v>#DIV/0!</v>
      </c>
      <c r="N410" s="70">
        <v>0</v>
      </c>
      <c r="O410" s="70">
        <v>0</v>
      </c>
      <c r="P410" s="70">
        <v>0</v>
      </c>
      <c r="Q410" s="70">
        <v>0</v>
      </c>
      <c r="R410" s="70">
        <v>0</v>
      </c>
      <c r="S410" s="70">
        <v>0</v>
      </c>
      <c r="T410" s="70">
        <v>0</v>
      </c>
      <c r="U410" s="70">
        <v>0</v>
      </c>
      <c r="V410" s="70">
        <v>0</v>
      </c>
      <c r="W410" s="68" t="s">
        <v>64</v>
      </c>
      <c r="X410" s="68">
        <v>0</v>
      </c>
      <c r="Y410" s="68">
        <v>1</v>
      </c>
      <c r="Z410" s="68">
        <v>1</v>
      </c>
      <c r="AA410" s="68" t="s">
        <v>63</v>
      </c>
      <c r="AB410" s="68">
        <v>0</v>
      </c>
      <c r="AC410" s="1">
        <v>0</v>
      </c>
      <c r="AD410" s="1">
        <v>0</v>
      </c>
      <c r="AE410" s="68">
        <v>0</v>
      </c>
      <c r="AF410" s="68">
        <v>0</v>
      </c>
      <c r="AG410" s="1">
        <v>0</v>
      </c>
      <c r="AH410" s="68">
        <v>0</v>
      </c>
      <c r="AI410" s="176">
        <v>0</v>
      </c>
      <c r="AJ410" s="1">
        <v>0</v>
      </c>
      <c r="AK410" s="70">
        <v>0</v>
      </c>
      <c r="AL410" s="70"/>
    </row>
    <row r="411" spans="1:38" customFormat="1" ht="19.95" customHeight="1" x14ac:dyDescent="0.25">
      <c r="A411" s="68">
        <v>40244</v>
      </c>
      <c r="B411" s="68" t="s">
        <v>254</v>
      </c>
      <c r="C411" s="68" t="s">
        <v>97</v>
      </c>
      <c r="D411" s="68" t="s">
        <v>96</v>
      </c>
      <c r="E411" s="68" t="s">
        <v>60</v>
      </c>
      <c r="F411" s="68">
        <v>8</v>
      </c>
      <c r="G411" s="1">
        <v>1344</v>
      </c>
      <c r="H411" s="1">
        <v>260</v>
      </c>
      <c r="I411" s="1">
        <v>0</v>
      </c>
      <c r="J411" s="1">
        <v>1604</v>
      </c>
      <c r="K411" s="1">
        <f t="shared" si="12"/>
        <v>1604</v>
      </c>
      <c r="L411" s="176">
        <v>200.5</v>
      </c>
      <c r="M411" s="176">
        <f t="shared" si="13"/>
        <v>200.5</v>
      </c>
      <c r="N411" s="70">
        <v>8279</v>
      </c>
      <c r="O411" s="70">
        <v>1042.5999999999999</v>
      </c>
      <c r="P411" s="70">
        <v>0</v>
      </c>
      <c r="Q411" s="70">
        <v>0</v>
      </c>
      <c r="R411" s="70">
        <v>0</v>
      </c>
      <c r="S411" s="70">
        <v>1042.5999999999999</v>
      </c>
      <c r="T411" s="70">
        <v>7236.4</v>
      </c>
      <c r="U411" s="70">
        <v>7236.4</v>
      </c>
      <c r="V411" s="70">
        <v>0</v>
      </c>
      <c r="W411" s="68" t="s">
        <v>64</v>
      </c>
      <c r="X411" s="68">
        <v>1</v>
      </c>
      <c r="Y411" s="68">
        <v>0</v>
      </c>
      <c r="Z411" s="68">
        <v>1</v>
      </c>
      <c r="AA411" s="68" t="s">
        <v>63</v>
      </c>
      <c r="AB411" s="68">
        <v>4</v>
      </c>
      <c r="AC411" s="1">
        <v>0</v>
      </c>
      <c r="AD411" s="1">
        <v>26</v>
      </c>
      <c r="AE411" s="68">
        <v>0</v>
      </c>
      <c r="AF411" s="68">
        <v>0</v>
      </c>
      <c r="AG411" s="1">
        <v>0</v>
      </c>
      <c r="AH411" s="68">
        <v>94</v>
      </c>
      <c r="AI411" s="176">
        <v>30</v>
      </c>
      <c r="AJ411" s="1">
        <v>120</v>
      </c>
      <c r="AK411" s="70">
        <v>610</v>
      </c>
      <c r="AL411" s="70"/>
    </row>
    <row r="412" spans="1:38" customFormat="1" ht="19.95" customHeight="1" x14ac:dyDescent="0.25">
      <c r="A412" s="68">
        <v>40257</v>
      </c>
      <c r="B412" s="68" t="s">
        <v>254</v>
      </c>
      <c r="C412" s="68" t="s">
        <v>97</v>
      </c>
      <c r="D412" s="68" t="s">
        <v>96</v>
      </c>
      <c r="E412" s="68" t="s">
        <v>60</v>
      </c>
      <c r="F412" s="68">
        <v>2</v>
      </c>
      <c r="G412" s="1">
        <v>564</v>
      </c>
      <c r="H412" s="1">
        <v>19</v>
      </c>
      <c r="I412" s="1">
        <v>0</v>
      </c>
      <c r="J412" s="1">
        <v>583</v>
      </c>
      <c r="K412" s="1">
        <f t="shared" si="12"/>
        <v>583</v>
      </c>
      <c r="L412" s="176">
        <v>291.5</v>
      </c>
      <c r="M412" s="176">
        <f t="shared" si="13"/>
        <v>291.5</v>
      </c>
      <c r="N412" s="70">
        <v>2987</v>
      </c>
      <c r="O412" s="70">
        <v>378.95</v>
      </c>
      <c r="P412" s="70">
        <v>0</v>
      </c>
      <c r="Q412" s="70">
        <v>0</v>
      </c>
      <c r="R412" s="70">
        <v>0</v>
      </c>
      <c r="S412" s="70">
        <v>378.95</v>
      </c>
      <c r="T412" s="70">
        <v>2608.0500000000002</v>
      </c>
      <c r="U412" s="70">
        <v>2608.0500000000002</v>
      </c>
      <c r="V412" s="70">
        <v>0</v>
      </c>
      <c r="W412" s="68" t="s">
        <v>64</v>
      </c>
      <c r="X412" s="68">
        <v>1</v>
      </c>
      <c r="Y412" s="68">
        <v>0</v>
      </c>
      <c r="Z412" s="68">
        <v>1</v>
      </c>
      <c r="AA412" s="68" t="s">
        <v>63</v>
      </c>
      <c r="AB412" s="68">
        <v>1</v>
      </c>
      <c r="AC412" s="1">
        <v>0</v>
      </c>
      <c r="AD412" s="1">
        <v>0</v>
      </c>
      <c r="AE412" s="68">
        <v>0</v>
      </c>
      <c r="AF412" s="68">
        <v>0</v>
      </c>
      <c r="AG412" s="1">
        <v>0</v>
      </c>
      <c r="AH412" s="68">
        <v>22</v>
      </c>
      <c r="AI412" s="176">
        <v>22</v>
      </c>
      <c r="AJ412" s="1">
        <v>22</v>
      </c>
      <c r="AK412" s="70">
        <v>111</v>
      </c>
      <c r="AL412" s="70"/>
    </row>
    <row r="413" spans="1:38" customFormat="1" ht="19.95" customHeight="1" x14ac:dyDescent="0.25">
      <c r="A413" s="68">
        <v>90466</v>
      </c>
      <c r="B413" s="68" t="s">
        <v>254</v>
      </c>
      <c r="C413" s="68" t="s">
        <v>97</v>
      </c>
      <c r="D413" s="68" t="s">
        <v>96</v>
      </c>
      <c r="E413" s="68" t="s">
        <v>60</v>
      </c>
      <c r="F413" s="68">
        <v>0</v>
      </c>
      <c r="G413" s="1">
        <v>0</v>
      </c>
      <c r="H413" s="1">
        <v>0</v>
      </c>
      <c r="I413" s="1">
        <v>0</v>
      </c>
      <c r="J413" s="1">
        <v>0</v>
      </c>
      <c r="K413" s="1">
        <f t="shared" si="12"/>
        <v>0</v>
      </c>
      <c r="L413" s="176">
        <v>0</v>
      </c>
      <c r="M413" s="176" t="e">
        <f t="shared" si="13"/>
        <v>#DIV/0!</v>
      </c>
      <c r="N413" s="70">
        <v>0</v>
      </c>
      <c r="O413" s="70">
        <v>0</v>
      </c>
      <c r="P413" s="70">
        <v>0</v>
      </c>
      <c r="Q413" s="70">
        <v>0</v>
      </c>
      <c r="R413" s="70">
        <v>0</v>
      </c>
      <c r="S413" s="70">
        <v>0</v>
      </c>
      <c r="T413" s="70">
        <v>0</v>
      </c>
      <c r="U413" s="70">
        <v>0</v>
      </c>
      <c r="V413" s="70">
        <v>0</v>
      </c>
      <c r="W413" s="68" t="s">
        <v>64</v>
      </c>
      <c r="X413" s="68">
        <v>0</v>
      </c>
      <c r="Y413" s="68">
        <v>1</v>
      </c>
      <c r="Z413" s="68">
        <v>1</v>
      </c>
      <c r="AA413" s="68" t="s">
        <v>63</v>
      </c>
      <c r="AB413" s="68">
        <v>0</v>
      </c>
      <c r="AC413" s="1">
        <v>0</v>
      </c>
      <c r="AD413" s="1">
        <v>0</v>
      </c>
      <c r="AE413" s="68">
        <v>0</v>
      </c>
      <c r="AF413" s="68">
        <v>0</v>
      </c>
      <c r="AG413" s="1">
        <v>0</v>
      </c>
      <c r="AH413" s="68">
        <v>0</v>
      </c>
      <c r="AI413" s="176">
        <v>0</v>
      </c>
      <c r="AJ413" s="1">
        <v>0</v>
      </c>
      <c r="AK413" s="70">
        <v>0</v>
      </c>
      <c r="AL413" s="70"/>
    </row>
    <row r="414" spans="1:38" customFormat="1" ht="19.95" customHeight="1" x14ac:dyDescent="0.25">
      <c r="A414" s="68">
        <v>40005</v>
      </c>
      <c r="B414" s="68" t="s">
        <v>250</v>
      </c>
      <c r="C414" s="68" t="s">
        <v>95</v>
      </c>
      <c r="D414" s="68" t="s">
        <v>94</v>
      </c>
      <c r="E414" s="68" t="s">
        <v>21</v>
      </c>
      <c r="F414" s="68">
        <v>0</v>
      </c>
      <c r="G414" s="1">
        <v>0</v>
      </c>
      <c r="H414" s="1">
        <v>0</v>
      </c>
      <c r="I414" s="1">
        <v>0</v>
      </c>
      <c r="J414" s="1">
        <v>0</v>
      </c>
      <c r="K414" s="1">
        <f t="shared" si="12"/>
        <v>0</v>
      </c>
      <c r="L414" s="176">
        <v>0</v>
      </c>
      <c r="M414" s="176" t="e">
        <f t="shared" si="13"/>
        <v>#DIV/0!</v>
      </c>
      <c r="N414" s="70">
        <v>0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68" t="s">
        <v>64</v>
      </c>
      <c r="X414" s="68">
        <v>0</v>
      </c>
      <c r="Y414" s="68">
        <v>1</v>
      </c>
      <c r="Z414" s="68">
        <v>1</v>
      </c>
      <c r="AA414" s="68" t="s">
        <v>63</v>
      </c>
      <c r="AB414" s="68">
        <v>0</v>
      </c>
      <c r="AC414" s="1">
        <v>0</v>
      </c>
      <c r="AD414" s="1">
        <v>0</v>
      </c>
      <c r="AE414" s="68">
        <v>0</v>
      </c>
      <c r="AF414" s="68">
        <v>0</v>
      </c>
      <c r="AG414" s="1">
        <v>0</v>
      </c>
      <c r="AH414" s="68">
        <v>0</v>
      </c>
      <c r="AI414" s="176">
        <v>0</v>
      </c>
      <c r="AJ414" s="1">
        <v>0</v>
      </c>
      <c r="AK414" s="70">
        <v>0</v>
      </c>
      <c r="AL414" s="70"/>
    </row>
    <row r="415" spans="1:38" customFormat="1" ht="19.95" customHeight="1" x14ac:dyDescent="0.25">
      <c r="A415" s="68">
        <v>40032</v>
      </c>
      <c r="B415" s="68" t="s">
        <v>250</v>
      </c>
      <c r="C415" s="68" t="s">
        <v>95</v>
      </c>
      <c r="D415" s="68" t="s">
        <v>94</v>
      </c>
      <c r="E415" s="68" t="s">
        <v>24</v>
      </c>
      <c r="F415" s="68">
        <v>2</v>
      </c>
      <c r="G415" s="1">
        <v>132</v>
      </c>
      <c r="H415" s="1">
        <v>6</v>
      </c>
      <c r="I415" s="1">
        <v>0</v>
      </c>
      <c r="J415" s="1">
        <v>138</v>
      </c>
      <c r="K415" s="1">
        <f t="shared" si="12"/>
        <v>138</v>
      </c>
      <c r="L415" s="176">
        <v>69</v>
      </c>
      <c r="M415" s="176">
        <f t="shared" si="13"/>
        <v>69</v>
      </c>
      <c r="N415" s="70">
        <v>708</v>
      </c>
      <c r="O415" s="70">
        <v>89.7</v>
      </c>
      <c r="P415" s="70">
        <v>0</v>
      </c>
      <c r="Q415" s="70">
        <v>0</v>
      </c>
      <c r="R415" s="70">
        <v>2.76</v>
      </c>
      <c r="S415" s="70">
        <v>92.46</v>
      </c>
      <c r="T415" s="70">
        <v>615.54</v>
      </c>
      <c r="U415" s="70">
        <v>615.54</v>
      </c>
      <c r="V415" s="70">
        <v>0</v>
      </c>
      <c r="W415" s="68" t="s">
        <v>64</v>
      </c>
      <c r="X415" s="68">
        <v>1</v>
      </c>
      <c r="Y415" s="68">
        <v>0</v>
      </c>
      <c r="Z415" s="68">
        <v>1</v>
      </c>
      <c r="AA415" s="68" t="s">
        <v>63</v>
      </c>
      <c r="AB415" s="68">
        <v>1</v>
      </c>
      <c r="AC415" s="1">
        <v>0</v>
      </c>
      <c r="AD415" s="1">
        <v>0</v>
      </c>
      <c r="AE415" s="68">
        <v>0</v>
      </c>
      <c r="AF415" s="68">
        <v>0</v>
      </c>
      <c r="AG415" s="1">
        <v>0</v>
      </c>
      <c r="AH415" s="68">
        <v>4</v>
      </c>
      <c r="AI415" s="176">
        <v>4</v>
      </c>
      <c r="AJ415" s="1">
        <v>4</v>
      </c>
      <c r="AK415" s="70">
        <v>20</v>
      </c>
      <c r="AL415" s="70"/>
    </row>
    <row r="416" spans="1:38" customFormat="1" ht="19.95" customHeight="1" x14ac:dyDescent="0.25">
      <c r="A416" s="68">
        <v>40296</v>
      </c>
      <c r="B416" s="68" t="s">
        <v>250</v>
      </c>
      <c r="C416" s="68" t="s">
        <v>95</v>
      </c>
      <c r="D416" s="68" t="s">
        <v>94</v>
      </c>
      <c r="E416" s="68" t="s">
        <v>60</v>
      </c>
      <c r="F416" s="68">
        <v>0</v>
      </c>
      <c r="G416" s="1">
        <v>0</v>
      </c>
      <c r="H416" s="1">
        <v>0</v>
      </c>
      <c r="I416" s="1">
        <v>0</v>
      </c>
      <c r="J416" s="1">
        <v>0</v>
      </c>
      <c r="K416" s="1">
        <f t="shared" si="12"/>
        <v>0</v>
      </c>
      <c r="L416" s="176">
        <v>0</v>
      </c>
      <c r="M416" s="176" t="e">
        <f t="shared" si="13"/>
        <v>#DIV/0!</v>
      </c>
      <c r="N416" s="70">
        <v>0</v>
      </c>
      <c r="O416" s="70">
        <v>0</v>
      </c>
      <c r="P416" s="70">
        <v>0</v>
      </c>
      <c r="Q416" s="70">
        <v>0</v>
      </c>
      <c r="R416" s="70">
        <v>0</v>
      </c>
      <c r="S416" s="70">
        <v>0</v>
      </c>
      <c r="T416" s="70">
        <v>0</v>
      </c>
      <c r="U416" s="70">
        <v>0</v>
      </c>
      <c r="V416" s="70">
        <v>0</v>
      </c>
      <c r="W416" s="68" t="s">
        <v>64</v>
      </c>
      <c r="X416" s="68">
        <v>0</v>
      </c>
      <c r="Y416" s="68">
        <v>1</v>
      </c>
      <c r="Z416" s="68">
        <v>1</v>
      </c>
      <c r="AA416" s="68" t="s">
        <v>63</v>
      </c>
      <c r="AB416" s="68">
        <v>0</v>
      </c>
      <c r="AC416" s="1">
        <v>0</v>
      </c>
      <c r="AD416" s="1">
        <v>0</v>
      </c>
      <c r="AE416" s="68">
        <v>0</v>
      </c>
      <c r="AF416" s="68">
        <v>0</v>
      </c>
      <c r="AG416" s="1">
        <v>0</v>
      </c>
      <c r="AH416" s="68">
        <v>0</v>
      </c>
      <c r="AI416" s="176">
        <v>0</v>
      </c>
      <c r="AJ416" s="1">
        <v>0</v>
      </c>
      <c r="AK416" s="70">
        <v>0</v>
      </c>
      <c r="AL416" s="70"/>
    </row>
    <row r="417" spans="1:38" customFormat="1" ht="19.95" customHeight="1" x14ac:dyDescent="0.25">
      <c r="A417" s="68">
        <v>40714</v>
      </c>
      <c r="B417" s="68" t="s">
        <v>250</v>
      </c>
      <c r="C417" s="68" t="s">
        <v>95</v>
      </c>
      <c r="D417" s="68" t="s">
        <v>94</v>
      </c>
      <c r="E417" s="68" t="s">
        <v>20</v>
      </c>
      <c r="F417" s="68">
        <v>5</v>
      </c>
      <c r="G417" s="1">
        <v>1464</v>
      </c>
      <c r="H417" s="1">
        <v>140</v>
      </c>
      <c r="I417" s="1">
        <v>14</v>
      </c>
      <c r="J417" s="1">
        <v>1618</v>
      </c>
      <c r="K417" s="1">
        <f t="shared" si="12"/>
        <v>1604</v>
      </c>
      <c r="L417" s="176">
        <v>323.60000000000002</v>
      </c>
      <c r="M417" s="176">
        <f t="shared" si="13"/>
        <v>320.8</v>
      </c>
      <c r="N417" s="70">
        <v>8279</v>
      </c>
      <c r="O417" s="70">
        <v>1051.7</v>
      </c>
      <c r="P417" s="70">
        <v>0</v>
      </c>
      <c r="Q417" s="70">
        <v>0</v>
      </c>
      <c r="R417" s="70">
        <v>0</v>
      </c>
      <c r="S417" s="70">
        <v>1051.7</v>
      </c>
      <c r="T417" s="70">
        <v>7227.3</v>
      </c>
      <c r="U417" s="70">
        <v>7227.3</v>
      </c>
      <c r="V417" s="70">
        <v>0</v>
      </c>
      <c r="W417" s="68" t="s">
        <v>64</v>
      </c>
      <c r="X417" s="68">
        <v>1</v>
      </c>
      <c r="Y417" s="68">
        <v>0</v>
      </c>
      <c r="Z417" s="68">
        <v>1</v>
      </c>
      <c r="AA417" s="68" t="s">
        <v>63</v>
      </c>
      <c r="AB417" s="68">
        <v>5</v>
      </c>
      <c r="AC417" s="1">
        <v>0</v>
      </c>
      <c r="AD417" s="1">
        <v>0</v>
      </c>
      <c r="AE417" s="68">
        <v>0</v>
      </c>
      <c r="AF417" s="68">
        <v>5</v>
      </c>
      <c r="AG417" s="1">
        <v>5</v>
      </c>
      <c r="AH417" s="68">
        <v>296</v>
      </c>
      <c r="AI417" s="176">
        <v>60.2</v>
      </c>
      <c r="AJ417" s="1">
        <v>301</v>
      </c>
      <c r="AK417" s="70">
        <v>1531</v>
      </c>
      <c r="AL417" s="70"/>
    </row>
    <row r="418" spans="1:38" customFormat="1" ht="19.95" customHeight="1" x14ac:dyDescent="0.25">
      <c r="A418" s="68">
        <v>40944</v>
      </c>
      <c r="B418" s="68" t="s">
        <v>250</v>
      </c>
      <c r="C418" s="68" t="s">
        <v>95</v>
      </c>
      <c r="D418" s="68" t="s">
        <v>94</v>
      </c>
      <c r="E418" s="68" t="s">
        <v>20</v>
      </c>
      <c r="F418" s="68">
        <v>5</v>
      </c>
      <c r="G418" s="1">
        <v>900</v>
      </c>
      <c r="H418" s="1">
        <v>234</v>
      </c>
      <c r="I418" s="1">
        <v>9</v>
      </c>
      <c r="J418" s="1">
        <v>1143</v>
      </c>
      <c r="K418" s="1">
        <f t="shared" si="12"/>
        <v>1134</v>
      </c>
      <c r="L418" s="176">
        <v>228.6</v>
      </c>
      <c r="M418" s="176">
        <f t="shared" si="13"/>
        <v>226.8</v>
      </c>
      <c r="N418" s="70">
        <v>5859</v>
      </c>
      <c r="O418" s="70">
        <v>742.95</v>
      </c>
      <c r="P418" s="70">
        <v>0</v>
      </c>
      <c r="Q418" s="70">
        <v>0</v>
      </c>
      <c r="R418" s="70">
        <v>0</v>
      </c>
      <c r="S418" s="70">
        <v>742.95</v>
      </c>
      <c r="T418" s="70">
        <v>5116.05</v>
      </c>
      <c r="U418" s="70">
        <v>5116.05</v>
      </c>
      <c r="V418" s="70">
        <v>0</v>
      </c>
      <c r="W418" s="68" t="s">
        <v>64</v>
      </c>
      <c r="X418" s="68">
        <v>1</v>
      </c>
      <c r="Y418" s="68">
        <v>0</v>
      </c>
      <c r="Z418" s="68">
        <v>1</v>
      </c>
      <c r="AA418" s="68" t="s">
        <v>63</v>
      </c>
      <c r="AB418" s="68">
        <v>5</v>
      </c>
      <c r="AC418" s="1">
        <v>0</v>
      </c>
      <c r="AD418" s="1">
        <v>6</v>
      </c>
      <c r="AE418" s="68">
        <v>0</v>
      </c>
      <c r="AF418" s="68">
        <v>9</v>
      </c>
      <c r="AG418" s="1">
        <v>9</v>
      </c>
      <c r="AH418" s="68">
        <v>358</v>
      </c>
      <c r="AI418" s="176">
        <v>74.599999999999994</v>
      </c>
      <c r="AJ418" s="1">
        <v>373</v>
      </c>
      <c r="AK418" s="70">
        <v>1920</v>
      </c>
      <c r="AL418" s="70"/>
    </row>
    <row r="419" spans="1:38" customFormat="1" ht="19.95" customHeight="1" x14ac:dyDescent="0.25">
      <c r="A419" s="68">
        <v>41110</v>
      </c>
      <c r="B419" s="68" t="s">
        <v>250</v>
      </c>
      <c r="C419" s="68" t="s">
        <v>95</v>
      </c>
      <c r="D419" s="68" t="s">
        <v>94</v>
      </c>
      <c r="E419" s="68" t="s">
        <v>60</v>
      </c>
      <c r="F419" s="68">
        <v>0</v>
      </c>
      <c r="G419" s="1">
        <v>0</v>
      </c>
      <c r="H419" s="1">
        <v>0</v>
      </c>
      <c r="I419" s="1">
        <v>0</v>
      </c>
      <c r="J419" s="1">
        <v>0</v>
      </c>
      <c r="K419" s="1">
        <f t="shared" si="12"/>
        <v>0</v>
      </c>
      <c r="L419" s="176">
        <v>0</v>
      </c>
      <c r="M419" s="176" t="e">
        <f t="shared" si="13"/>
        <v>#DIV/0!</v>
      </c>
      <c r="N419" s="70">
        <v>0</v>
      </c>
      <c r="O419" s="70">
        <v>0</v>
      </c>
      <c r="P419" s="70">
        <v>0</v>
      </c>
      <c r="Q419" s="70">
        <v>0</v>
      </c>
      <c r="R419" s="70">
        <v>0</v>
      </c>
      <c r="S419" s="70">
        <v>0</v>
      </c>
      <c r="T419" s="70">
        <v>0</v>
      </c>
      <c r="U419" s="70">
        <v>0</v>
      </c>
      <c r="V419" s="70">
        <v>0</v>
      </c>
      <c r="W419" s="68" t="s">
        <v>64</v>
      </c>
      <c r="X419" s="68">
        <v>0</v>
      </c>
      <c r="Y419" s="68">
        <v>1</v>
      </c>
      <c r="Z419" s="68">
        <v>1</v>
      </c>
      <c r="AA419" s="68" t="s">
        <v>63</v>
      </c>
      <c r="AB419" s="68">
        <v>0</v>
      </c>
      <c r="AC419" s="1">
        <v>0</v>
      </c>
      <c r="AD419" s="1">
        <v>0</v>
      </c>
      <c r="AE419" s="68">
        <v>0</v>
      </c>
      <c r="AF419" s="68">
        <v>0</v>
      </c>
      <c r="AG419" s="1">
        <v>0</v>
      </c>
      <c r="AH419" s="68">
        <v>0</v>
      </c>
      <c r="AI419" s="176">
        <v>0</v>
      </c>
      <c r="AJ419" s="1">
        <v>0</v>
      </c>
      <c r="AK419" s="70">
        <v>0</v>
      </c>
      <c r="AL419" s="70"/>
    </row>
    <row r="420" spans="1:38" customFormat="1" ht="19.95" customHeight="1" x14ac:dyDescent="0.25">
      <c r="A420" s="68">
        <v>41416</v>
      </c>
      <c r="B420" s="68" t="s">
        <v>250</v>
      </c>
      <c r="C420" s="68" t="s">
        <v>95</v>
      </c>
      <c r="D420" s="68" t="s">
        <v>94</v>
      </c>
      <c r="E420" s="68" t="s">
        <v>19</v>
      </c>
      <c r="F420" s="68">
        <v>8</v>
      </c>
      <c r="G420" s="1">
        <v>1248</v>
      </c>
      <c r="H420" s="1">
        <v>324</v>
      </c>
      <c r="I420" s="1">
        <v>14</v>
      </c>
      <c r="J420" s="1">
        <v>1586</v>
      </c>
      <c r="K420" s="1">
        <f t="shared" si="12"/>
        <v>1572</v>
      </c>
      <c r="L420" s="176">
        <v>198.25</v>
      </c>
      <c r="M420" s="176">
        <f t="shared" si="13"/>
        <v>196.5</v>
      </c>
      <c r="N420" s="70">
        <v>8096</v>
      </c>
      <c r="O420" s="70">
        <v>1030.9000000000001</v>
      </c>
      <c r="P420" s="70">
        <v>0</v>
      </c>
      <c r="Q420" s="70">
        <v>0</v>
      </c>
      <c r="R420" s="70">
        <v>31.72</v>
      </c>
      <c r="S420" s="70">
        <v>1062.6199999999999</v>
      </c>
      <c r="T420" s="70">
        <v>7033.38</v>
      </c>
      <c r="U420" s="70">
        <v>7033.38</v>
      </c>
      <c r="V420" s="70">
        <v>0</v>
      </c>
      <c r="W420" s="68" t="s">
        <v>64</v>
      </c>
      <c r="X420" s="68">
        <v>1</v>
      </c>
      <c r="Y420" s="68">
        <v>0</v>
      </c>
      <c r="Z420" s="68">
        <v>1</v>
      </c>
      <c r="AA420" s="68" t="s">
        <v>63</v>
      </c>
      <c r="AB420" s="68">
        <v>6</v>
      </c>
      <c r="AC420" s="1">
        <v>0</v>
      </c>
      <c r="AD420" s="1">
        <v>56</v>
      </c>
      <c r="AE420" s="68">
        <v>0</v>
      </c>
      <c r="AF420" s="68">
        <v>14</v>
      </c>
      <c r="AG420" s="1">
        <v>14</v>
      </c>
      <c r="AH420" s="68">
        <v>208</v>
      </c>
      <c r="AI420" s="176">
        <v>46.333300000000001</v>
      </c>
      <c r="AJ420" s="1">
        <v>278</v>
      </c>
      <c r="AK420" s="70">
        <v>1423</v>
      </c>
      <c r="AL420" s="70"/>
    </row>
    <row r="421" spans="1:38" customFormat="1" ht="19.95" customHeight="1" x14ac:dyDescent="0.25">
      <c r="A421" s="68">
        <v>41424</v>
      </c>
      <c r="B421" s="68" t="s">
        <v>250</v>
      </c>
      <c r="C421" s="68" t="s">
        <v>95</v>
      </c>
      <c r="D421" s="68" t="s">
        <v>94</v>
      </c>
      <c r="E421" s="68" t="s">
        <v>19</v>
      </c>
      <c r="F421" s="68">
        <v>10</v>
      </c>
      <c r="G421" s="1">
        <v>1068</v>
      </c>
      <c r="H421" s="1">
        <v>624</v>
      </c>
      <c r="I421" s="1">
        <v>1</v>
      </c>
      <c r="J421" s="1">
        <v>1693</v>
      </c>
      <c r="K421" s="1">
        <f t="shared" si="12"/>
        <v>1692</v>
      </c>
      <c r="L421" s="176">
        <v>169.3</v>
      </c>
      <c r="M421" s="176">
        <f t="shared" si="13"/>
        <v>169.2</v>
      </c>
      <c r="N421" s="70">
        <v>8647</v>
      </c>
      <c r="O421" s="70">
        <v>1100.45</v>
      </c>
      <c r="P421" s="70">
        <v>0</v>
      </c>
      <c r="Q421" s="70">
        <v>0</v>
      </c>
      <c r="R421" s="70">
        <v>33.86</v>
      </c>
      <c r="S421" s="70">
        <v>1134.31</v>
      </c>
      <c r="T421" s="70">
        <v>7512.69</v>
      </c>
      <c r="U421" s="70">
        <v>7512.69</v>
      </c>
      <c r="V421" s="70">
        <v>0</v>
      </c>
      <c r="W421" s="68" t="s">
        <v>64</v>
      </c>
      <c r="X421" s="68">
        <v>1</v>
      </c>
      <c r="Y421" s="68">
        <v>0</v>
      </c>
      <c r="Z421" s="68">
        <v>1</v>
      </c>
      <c r="AA421" s="68" t="s">
        <v>63</v>
      </c>
      <c r="AB421" s="68">
        <v>7</v>
      </c>
      <c r="AC421" s="1">
        <v>0</v>
      </c>
      <c r="AD421" s="1">
        <v>29</v>
      </c>
      <c r="AE421" s="68">
        <v>0</v>
      </c>
      <c r="AF421" s="68">
        <v>1</v>
      </c>
      <c r="AG421" s="1">
        <v>1</v>
      </c>
      <c r="AH421" s="68">
        <v>132</v>
      </c>
      <c r="AI421" s="176">
        <v>23.142900000000001</v>
      </c>
      <c r="AJ421" s="1">
        <v>162</v>
      </c>
      <c r="AK421" s="70">
        <v>830</v>
      </c>
      <c r="AL421" s="70"/>
    </row>
    <row r="422" spans="1:38" customFormat="1" ht="19.95" customHeight="1" x14ac:dyDescent="0.25">
      <c r="A422" s="68">
        <v>41510</v>
      </c>
      <c r="B422" s="68" t="s">
        <v>250</v>
      </c>
      <c r="C422" s="68" t="s">
        <v>95</v>
      </c>
      <c r="D422" s="68" t="s">
        <v>94</v>
      </c>
      <c r="E422" s="68" t="s">
        <v>22</v>
      </c>
      <c r="F422" s="68">
        <v>11</v>
      </c>
      <c r="G422" s="1">
        <v>708</v>
      </c>
      <c r="H422" s="1">
        <v>750</v>
      </c>
      <c r="I422" s="1">
        <v>10</v>
      </c>
      <c r="J422" s="1">
        <v>1468</v>
      </c>
      <c r="K422" s="1">
        <f t="shared" si="12"/>
        <v>1458</v>
      </c>
      <c r="L422" s="176">
        <v>133.4545</v>
      </c>
      <c r="M422" s="176">
        <f t="shared" si="13"/>
        <v>132.5</v>
      </c>
      <c r="N422" s="70">
        <v>7523</v>
      </c>
      <c r="O422" s="70">
        <v>954.2</v>
      </c>
      <c r="P422" s="70">
        <v>0</v>
      </c>
      <c r="Q422" s="70">
        <v>0</v>
      </c>
      <c r="R422" s="70">
        <v>29.36</v>
      </c>
      <c r="S422" s="70">
        <v>983.56</v>
      </c>
      <c r="T422" s="70">
        <v>6539.44</v>
      </c>
      <c r="U422" s="70">
        <v>6539.44</v>
      </c>
      <c r="V422" s="70">
        <v>0</v>
      </c>
      <c r="W422" s="68" t="s">
        <v>64</v>
      </c>
      <c r="X422" s="68">
        <v>1</v>
      </c>
      <c r="Y422" s="68">
        <v>0</v>
      </c>
      <c r="Z422" s="68">
        <v>1</v>
      </c>
      <c r="AA422" s="68" t="s">
        <v>63</v>
      </c>
      <c r="AB422" s="68">
        <v>7</v>
      </c>
      <c r="AC422" s="1">
        <v>0</v>
      </c>
      <c r="AD422" s="1">
        <v>10</v>
      </c>
      <c r="AE422" s="68">
        <v>0</v>
      </c>
      <c r="AF422" s="68">
        <v>10</v>
      </c>
      <c r="AG422" s="1">
        <v>10</v>
      </c>
      <c r="AH422" s="68">
        <v>465</v>
      </c>
      <c r="AI422" s="176">
        <v>69.285700000000006</v>
      </c>
      <c r="AJ422" s="1">
        <v>485</v>
      </c>
      <c r="AK422" s="70">
        <v>2473</v>
      </c>
      <c r="AL422" s="70"/>
    </row>
    <row r="423" spans="1:38" customFormat="1" ht="19.95" customHeight="1" x14ac:dyDescent="0.25">
      <c r="A423" s="68">
        <v>41700</v>
      </c>
      <c r="B423" s="68" t="s">
        <v>250</v>
      </c>
      <c r="C423" s="68" t="s">
        <v>95</v>
      </c>
      <c r="D423" s="68" t="s">
        <v>94</v>
      </c>
      <c r="E423" s="68" t="s">
        <v>60</v>
      </c>
      <c r="F423" s="68">
        <v>7</v>
      </c>
      <c r="G423" s="1">
        <v>456</v>
      </c>
      <c r="H423" s="1">
        <v>419</v>
      </c>
      <c r="I423" s="1">
        <v>8</v>
      </c>
      <c r="J423" s="1">
        <v>883</v>
      </c>
      <c r="K423" s="1">
        <f t="shared" si="12"/>
        <v>875</v>
      </c>
      <c r="L423" s="176">
        <v>126.1429</v>
      </c>
      <c r="M423" s="176">
        <f t="shared" si="13"/>
        <v>125</v>
      </c>
      <c r="N423" s="70">
        <v>4519</v>
      </c>
      <c r="O423" s="70">
        <v>573.95000000000005</v>
      </c>
      <c r="P423" s="70">
        <v>0</v>
      </c>
      <c r="Q423" s="70">
        <v>0</v>
      </c>
      <c r="R423" s="70">
        <v>0</v>
      </c>
      <c r="S423" s="70">
        <v>573.95000000000005</v>
      </c>
      <c r="T423" s="70">
        <v>3945.05</v>
      </c>
      <c r="U423" s="70">
        <v>3945.05</v>
      </c>
      <c r="V423" s="70">
        <v>0</v>
      </c>
      <c r="W423" s="68" t="s">
        <v>64</v>
      </c>
      <c r="X423" s="68">
        <v>1</v>
      </c>
      <c r="Y423" s="68">
        <v>0</v>
      </c>
      <c r="Z423" s="68">
        <v>1</v>
      </c>
      <c r="AA423" s="68" t="s">
        <v>63</v>
      </c>
      <c r="AB423" s="68">
        <v>7</v>
      </c>
      <c r="AC423" s="1">
        <v>0</v>
      </c>
      <c r="AD423" s="1">
        <v>14</v>
      </c>
      <c r="AE423" s="68">
        <v>0</v>
      </c>
      <c r="AF423" s="68">
        <v>8</v>
      </c>
      <c r="AG423" s="1">
        <v>8</v>
      </c>
      <c r="AH423" s="68">
        <v>334</v>
      </c>
      <c r="AI423" s="176">
        <v>50.857100000000003</v>
      </c>
      <c r="AJ423" s="1">
        <v>356</v>
      </c>
      <c r="AK423" s="70">
        <v>1816</v>
      </c>
      <c r="AL423" s="70"/>
    </row>
    <row r="424" spans="1:38" customFormat="1" ht="19.95" customHeight="1" x14ac:dyDescent="0.25">
      <c r="A424" s="68">
        <v>41701</v>
      </c>
      <c r="B424" s="68" t="s">
        <v>250</v>
      </c>
      <c r="C424" s="68" t="s">
        <v>95</v>
      </c>
      <c r="D424" s="68" t="s">
        <v>94</v>
      </c>
      <c r="E424" s="68" t="s">
        <v>19</v>
      </c>
      <c r="F424" s="68">
        <v>12</v>
      </c>
      <c r="G424" s="1">
        <v>2220</v>
      </c>
      <c r="H424" s="1">
        <v>1307</v>
      </c>
      <c r="I424" s="1">
        <v>61</v>
      </c>
      <c r="J424" s="1">
        <v>3588</v>
      </c>
      <c r="K424" s="1">
        <f t="shared" si="12"/>
        <v>3527</v>
      </c>
      <c r="L424" s="176">
        <v>299</v>
      </c>
      <c r="M424" s="176">
        <f t="shared" si="13"/>
        <v>293.89999999999998</v>
      </c>
      <c r="N424" s="70">
        <v>18348</v>
      </c>
      <c r="O424" s="70">
        <v>2332.1999999999998</v>
      </c>
      <c r="P424" s="70">
        <v>0</v>
      </c>
      <c r="Q424" s="70">
        <v>0</v>
      </c>
      <c r="R424" s="70">
        <v>0</v>
      </c>
      <c r="S424" s="70">
        <v>2332.1999999999998</v>
      </c>
      <c r="T424" s="70">
        <v>16015.8</v>
      </c>
      <c r="U424" s="70">
        <v>16015.8</v>
      </c>
      <c r="V424" s="70">
        <v>0</v>
      </c>
      <c r="W424" s="68" t="s">
        <v>64</v>
      </c>
      <c r="X424" s="68">
        <v>1</v>
      </c>
      <c r="Y424" s="68">
        <v>0</v>
      </c>
      <c r="Z424" s="68">
        <v>1</v>
      </c>
      <c r="AA424" s="68" t="s">
        <v>63</v>
      </c>
      <c r="AB424" s="68">
        <v>9</v>
      </c>
      <c r="AC424" s="1">
        <v>0</v>
      </c>
      <c r="AD424" s="1">
        <v>64</v>
      </c>
      <c r="AE424" s="68">
        <v>0</v>
      </c>
      <c r="AF424" s="68">
        <v>60</v>
      </c>
      <c r="AG424" s="1">
        <v>60</v>
      </c>
      <c r="AH424" s="68">
        <v>1320</v>
      </c>
      <c r="AI424" s="176">
        <v>160.4444</v>
      </c>
      <c r="AJ424" s="1">
        <v>1444</v>
      </c>
      <c r="AK424" s="70">
        <v>7386</v>
      </c>
      <c r="AL424" s="70"/>
    </row>
    <row r="425" spans="1:38" customFormat="1" ht="19.95" customHeight="1" x14ac:dyDescent="0.25">
      <c r="A425" s="68">
        <v>41704</v>
      </c>
      <c r="B425" s="68" t="s">
        <v>250</v>
      </c>
      <c r="C425" s="68" t="s">
        <v>95</v>
      </c>
      <c r="D425" s="68" t="s">
        <v>94</v>
      </c>
      <c r="E425" s="68" t="s">
        <v>22</v>
      </c>
      <c r="F425" s="68">
        <v>6</v>
      </c>
      <c r="G425" s="1">
        <v>540</v>
      </c>
      <c r="H425" s="1">
        <v>322</v>
      </c>
      <c r="I425" s="1">
        <v>21</v>
      </c>
      <c r="J425" s="1">
        <v>883</v>
      </c>
      <c r="K425" s="1">
        <f t="shared" si="12"/>
        <v>862</v>
      </c>
      <c r="L425" s="176">
        <v>147.16669999999999</v>
      </c>
      <c r="M425" s="176">
        <f t="shared" si="13"/>
        <v>143.69999999999999</v>
      </c>
      <c r="N425" s="70">
        <v>4517</v>
      </c>
      <c r="O425" s="70">
        <v>573.95000000000005</v>
      </c>
      <c r="P425" s="70">
        <v>0</v>
      </c>
      <c r="Q425" s="70">
        <v>0</v>
      </c>
      <c r="R425" s="70">
        <v>0</v>
      </c>
      <c r="S425" s="70">
        <v>573.95000000000005</v>
      </c>
      <c r="T425" s="70">
        <v>3943.05</v>
      </c>
      <c r="U425" s="70">
        <v>3943.05</v>
      </c>
      <c r="V425" s="70">
        <v>0</v>
      </c>
      <c r="W425" s="68" t="s">
        <v>64</v>
      </c>
      <c r="X425" s="68">
        <v>1</v>
      </c>
      <c r="Y425" s="68">
        <v>0</v>
      </c>
      <c r="Z425" s="68">
        <v>1</v>
      </c>
      <c r="AA425" s="68" t="s">
        <v>63</v>
      </c>
      <c r="AB425" s="68">
        <v>5</v>
      </c>
      <c r="AC425" s="1">
        <v>0</v>
      </c>
      <c r="AD425" s="1">
        <v>42</v>
      </c>
      <c r="AE425" s="68">
        <v>0</v>
      </c>
      <c r="AF425" s="68">
        <v>21</v>
      </c>
      <c r="AG425" s="1">
        <v>21</v>
      </c>
      <c r="AH425" s="68">
        <v>216</v>
      </c>
      <c r="AI425" s="176">
        <v>55.8</v>
      </c>
      <c r="AJ425" s="1">
        <v>279</v>
      </c>
      <c r="AK425" s="70">
        <v>1423</v>
      </c>
      <c r="AL425" s="70"/>
    </row>
    <row r="426" spans="1:38" customFormat="1" ht="19.95" customHeight="1" x14ac:dyDescent="0.25">
      <c r="A426" s="68">
        <v>50130</v>
      </c>
      <c r="B426" s="68" t="s">
        <v>250</v>
      </c>
      <c r="C426" s="68" t="s">
        <v>95</v>
      </c>
      <c r="D426" s="68" t="s">
        <v>94</v>
      </c>
      <c r="E426" s="68" t="s">
        <v>18</v>
      </c>
      <c r="F426" s="68">
        <v>5</v>
      </c>
      <c r="G426" s="1">
        <v>396</v>
      </c>
      <c r="H426" s="1">
        <v>186</v>
      </c>
      <c r="I426" s="1">
        <v>30</v>
      </c>
      <c r="J426" s="1">
        <v>612</v>
      </c>
      <c r="K426" s="1">
        <f t="shared" si="12"/>
        <v>582</v>
      </c>
      <c r="L426" s="176">
        <v>122.4</v>
      </c>
      <c r="M426" s="176">
        <f t="shared" si="13"/>
        <v>116.4</v>
      </c>
      <c r="N426" s="70">
        <v>3107</v>
      </c>
      <c r="O426" s="70">
        <v>397.8</v>
      </c>
      <c r="P426" s="70">
        <v>0</v>
      </c>
      <c r="Q426" s="70">
        <v>0</v>
      </c>
      <c r="R426" s="70">
        <v>12.24</v>
      </c>
      <c r="S426" s="70">
        <v>410.04</v>
      </c>
      <c r="T426" s="70">
        <v>2696.96</v>
      </c>
      <c r="U426" s="70">
        <v>2696.96</v>
      </c>
      <c r="V426" s="70">
        <v>0</v>
      </c>
      <c r="W426" s="68" t="s">
        <v>64</v>
      </c>
      <c r="X426" s="68">
        <v>1</v>
      </c>
      <c r="Y426" s="68">
        <v>0</v>
      </c>
      <c r="Z426" s="68">
        <v>1</v>
      </c>
      <c r="AA426" s="68" t="s">
        <v>63</v>
      </c>
      <c r="AB426" s="68">
        <v>3</v>
      </c>
      <c r="AC426" s="1">
        <v>0</v>
      </c>
      <c r="AD426" s="1">
        <v>28</v>
      </c>
      <c r="AE426" s="68">
        <v>0</v>
      </c>
      <c r="AF426" s="68">
        <v>21</v>
      </c>
      <c r="AG426" s="1">
        <v>21</v>
      </c>
      <c r="AH426" s="68">
        <v>141</v>
      </c>
      <c r="AI426" s="176">
        <v>63.333300000000001</v>
      </c>
      <c r="AJ426" s="1">
        <v>190</v>
      </c>
      <c r="AK426" s="70">
        <v>965</v>
      </c>
      <c r="AL426" s="70"/>
    </row>
    <row r="427" spans="1:38" customFormat="1" ht="19.95" customHeight="1" x14ac:dyDescent="0.25">
      <c r="A427" s="68">
        <v>50604</v>
      </c>
      <c r="B427" s="68" t="s">
        <v>250</v>
      </c>
      <c r="C427" s="68" t="s">
        <v>95</v>
      </c>
      <c r="D427" s="68" t="s">
        <v>94</v>
      </c>
      <c r="E427" s="68" t="s">
        <v>24</v>
      </c>
      <c r="F427" s="68">
        <v>2</v>
      </c>
      <c r="G427" s="1">
        <v>564</v>
      </c>
      <c r="H427" s="1">
        <v>-191</v>
      </c>
      <c r="I427" s="1">
        <v>6</v>
      </c>
      <c r="J427" s="1">
        <v>379</v>
      </c>
      <c r="K427" s="1">
        <f t="shared" si="12"/>
        <v>373</v>
      </c>
      <c r="L427" s="176">
        <v>189.5</v>
      </c>
      <c r="M427" s="176">
        <f t="shared" si="13"/>
        <v>186.5</v>
      </c>
      <c r="N427" s="70">
        <v>1939</v>
      </c>
      <c r="O427" s="70">
        <v>246.35</v>
      </c>
      <c r="P427" s="70">
        <v>0</v>
      </c>
      <c r="Q427" s="70">
        <v>0</v>
      </c>
      <c r="R427" s="70">
        <v>0</v>
      </c>
      <c r="S427" s="70">
        <v>246.35</v>
      </c>
      <c r="T427" s="70">
        <v>1692.65</v>
      </c>
      <c r="U427" s="70">
        <v>1692.65</v>
      </c>
      <c r="V427" s="70">
        <v>0</v>
      </c>
      <c r="W427" s="68" t="s">
        <v>64</v>
      </c>
      <c r="X427" s="68">
        <v>1</v>
      </c>
      <c r="Y427" s="68">
        <v>0</v>
      </c>
      <c r="Z427" s="68">
        <v>1</v>
      </c>
      <c r="AA427" s="68" t="s">
        <v>63</v>
      </c>
      <c r="AB427" s="68">
        <v>1</v>
      </c>
      <c r="AC427" s="1">
        <v>0</v>
      </c>
      <c r="AD427" s="1">
        <v>0</v>
      </c>
      <c r="AE427" s="68">
        <v>0</v>
      </c>
      <c r="AF427" s="68">
        <v>3</v>
      </c>
      <c r="AG427" s="1">
        <v>3</v>
      </c>
      <c r="AH427" s="68">
        <v>108</v>
      </c>
      <c r="AI427" s="176">
        <v>111</v>
      </c>
      <c r="AJ427" s="1">
        <v>111</v>
      </c>
      <c r="AK427" s="70">
        <v>565</v>
      </c>
      <c r="AL427" s="70"/>
    </row>
    <row r="428" spans="1:38" customFormat="1" ht="19.95" customHeight="1" x14ac:dyDescent="0.25">
      <c r="A428" s="68">
        <v>90471</v>
      </c>
      <c r="B428" s="68" t="s">
        <v>250</v>
      </c>
      <c r="C428" s="68" t="s">
        <v>95</v>
      </c>
      <c r="D428" s="68" t="s">
        <v>94</v>
      </c>
      <c r="E428" s="68" t="s">
        <v>60</v>
      </c>
      <c r="F428" s="68">
        <v>5</v>
      </c>
      <c r="G428" s="1">
        <v>1116</v>
      </c>
      <c r="H428" s="1">
        <v>853</v>
      </c>
      <c r="I428" s="1">
        <v>3</v>
      </c>
      <c r="J428" s="1">
        <v>1972</v>
      </c>
      <c r="K428" s="1">
        <f t="shared" si="12"/>
        <v>1969</v>
      </c>
      <c r="L428" s="176">
        <v>394.4</v>
      </c>
      <c r="M428" s="176">
        <f t="shared" si="13"/>
        <v>393.8</v>
      </c>
      <c r="N428" s="70">
        <v>10084</v>
      </c>
      <c r="O428" s="70">
        <v>1281.8</v>
      </c>
      <c r="P428" s="70">
        <v>0</v>
      </c>
      <c r="Q428" s="70">
        <v>0</v>
      </c>
      <c r="R428" s="70">
        <v>-1281.8</v>
      </c>
      <c r="S428" s="70">
        <v>0</v>
      </c>
      <c r="T428" s="70">
        <v>10084</v>
      </c>
      <c r="U428" s="70">
        <v>10084</v>
      </c>
      <c r="V428" s="70">
        <v>0</v>
      </c>
      <c r="W428" s="68" t="s">
        <v>64</v>
      </c>
      <c r="X428" s="68">
        <v>1</v>
      </c>
      <c r="Y428" s="68">
        <v>0</v>
      </c>
      <c r="Z428" s="68">
        <v>1</v>
      </c>
      <c r="AA428" s="68" t="s">
        <v>63</v>
      </c>
      <c r="AB428" s="68">
        <v>5</v>
      </c>
      <c r="AC428" s="1">
        <v>0</v>
      </c>
      <c r="AD428" s="1">
        <v>6</v>
      </c>
      <c r="AE428" s="68">
        <v>0</v>
      </c>
      <c r="AF428" s="68">
        <v>3</v>
      </c>
      <c r="AG428" s="1">
        <v>3</v>
      </c>
      <c r="AH428" s="68">
        <v>588</v>
      </c>
      <c r="AI428" s="176">
        <v>119.4</v>
      </c>
      <c r="AJ428" s="1">
        <v>597</v>
      </c>
      <c r="AK428" s="70">
        <v>3057</v>
      </c>
      <c r="AL428" s="70"/>
    </row>
    <row r="429" spans="1:38" customFormat="1" ht="19.95" customHeight="1" x14ac:dyDescent="0.25">
      <c r="A429" s="68">
        <v>40085</v>
      </c>
      <c r="B429" s="68" t="s">
        <v>254</v>
      </c>
      <c r="C429" s="68" t="s">
        <v>93</v>
      </c>
      <c r="D429" s="68" t="s">
        <v>92</v>
      </c>
      <c r="E429" s="68" t="s">
        <v>21</v>
      </c>
      <c r="F429" s="68">
        <v>2</v>
      </c>
      <c r="G429" s="1">
        <v>252</v>
      </c>
      <c r="H429" s="1">
        <v>93</v>
      </c>
      <c r="I429" s="1">
        <v>0</v>
      </c>
      <c r="J429" s="1">
        <v>345</v>
      </c>
      <c r="K429" s="1">
        <f t="shared" si="12"/>
        <v>345</v>
      </c>
      <c r="L429" s="176">
        <v>172.5</v>
      </c>
      <c r="M429" s="176">
        <f t="shared" si="13"/>
        <v>172.5</v>
      </c>
      <c r="N429" s="70">
        <v>1773</v>
      </c>
      <c r="O429" s="70">
        <v>224.25</v>
      </c>
      <c r="P429" s="70">
        <v>0</v>
      </c>
      <c r="Q429" s="70">
        <v>0</v>
      </c>
      <c r="R429" s="70">
        <v>0</v>
      </c>
      <c r="S429" s="70">
        <v>224.25</v>
      </c>
      <c r="T429" s="70">
        <v>1548.75</v>
      </c>
      <c r="U429" s="70">
        <v>1548.75</v>
      </c>
      <c r="V429" s="70">
        <v>0</v>
      </c>
      <c r="W429" s="68" t="s">
        <v>64</v>
      </c>
      <c r="X429" s="68">
        <v>1</v>
      </c>
      <c r="Y429" s="68">
        <v>0</v>
      </c>
      <c r="Z429" s="68">
        <v>1</v>
      </c>
      <c r="AA429" s="68" t="s">
        <v>63</v>
      </c>
      <c r="AB429" s="68">
        <v>0</v>
      </c>
      <c r="AC429" s="1">
        <v>0</v>
      </c>
      <c r="AD429" s="1">
        <v>0</v>
      </c>
      <c r="AE429" s="68">
        <v>0</v>
      </c>
      <c r="AF429" s="68">
        <v>0</v>
      </c>
      <c r="AG429" s="1">
        <v>0</v>
      </c>
      <c r="AH429" s="68">
        <v>0</v>
      </c>
      <c r="AI429" s="176">
        <v>0</v>
      </c>
      <c r="AJ429" s="1">
        <v>0</v>
      </c>
      <c r="AK429" s="70">
        <v>0</v>
      </c>
      <c r="AL429" s="70"/>
    </row>
    <row r="430" spans="1:38" customFormat="1" ht="19.95" customHeight="1" x14ac:dyDescent="0.25">
      <c r="A430" s="68">
        <v>40226</v>
      </c>
      <c r="B430" s="68" t="s">
        <v>254</v>
      </c>
      <c r="C430" s="68" t="s">
        <v>93</v>
      </c>
      <c r="D430" s="68" t="s">
        <v>92</v>
      </c>
      <c r="E430" s="68" t="s">
        <v>18</v>
      </c>
      <c r="F430" s="68">
        <v>0</v>
      </c>
      <c r="G430" s="1">
        <v>0</v>
      </c>
      <c r="H430" s="1">
        <v>0</v>
      </c>
      <c r="I430" s="1">
        <v>0</v>
      </c>
      <c r="J430" s="1">
        <v>0</v>
      </c>
      <c r="K430" s="1">
        <f t="shared" si="12"/>
        <v>0</v>
      </c>
      <c r="L430" s="176">
        <v>0</v>
      </c>
      <c r="M430" s="176" t="e">
        <f t="shared" si="13"/>
        <v>#DIV/0!</v>
      </c>
      <c r="N430" s="70">
        <v>0</v>
      </c>
      <c r="O430" s="70">
        <v>0</v>
      </c>
      <c r="P430" s="70">
        <v>0</v>
      </c>
      <c r="Q430" s="70">
        <v>0</v>
      </c>
      <c r="R430" s="70">
        <v>0</v>
      </c>
      <c r="S430" s="70">
        <v>0</v>
      </c>
      <c r="T430" s="70">
        <v>0</v>
      </c>
      <c r="U430" s="70">
        <v>0</v>
      </c>
      <c r="V430" s="70">
        <v>0</v>
      </c>
      <c r="W430" s="68" t="s">
        <v>64</v>
      </c>
      <c r="X430" s="68">
        <v>0</v>
      </c>
      <c r="Y430" s="68">
        <v>1</v>
      </c>
      <c r="Z430" s="68">
        <v>1</v>
      </c>
      <c r="AA430" s="68" t="s">
        <v>63</v>
      </c>
      <c r="AB430" s="68">
        <v>0</v>
      </c>
      <c r="AC430" s="1">
        <v>0</v>
      </c>
      <c r="AD430" s="1">
        <v>0</v>
      </c>
      <c r="AE430" s="68">
        <v>0</v>
      </c>
      <c r="AF430" s="68">
        <v>0</v>
      </c>
      <c r="AG430" s="1">
        <v>0</v>
      </c>
      <c r="AH430" s="68">
        <v>0</v>
      </c>
      <c r="AI430" s="176">
        <v>0</v>
      </c>
      <c r="AJ430" s="1">
        <v>0</v>
      </c>
      <c r="AK430" s="70">
        <v>0</v>
      </c>
      <c r="AL430" s="70"/>
    </row>
    <row r="431" spans="1:38" customFormat="1" ht="19.95" customHeight="1" x14ac:dyDescent="0.25">
      <c r="A431" s="68">
        <v>40604</v>
      </c>
      <c r="B431" s="68" t="s">
        <v>254</v>
      </c>
      <c r="C431" s="68" t="s">
        <v>93</v>
      </c>
      <c r="D431" s="68" t="s">
        <v>92</v>
      </c>
      <c r="E431" s="68" t="s">
        <v>18</v>
      </c>
      <c r="F431" s="68">
        <v>3</v>
      </c>
      <c r="G431" s="1">
        <v>0</v>
      </c>
      <c r="H431" s="1">
        <v>749</v>
      </c>
      <c r="I431" s="1">
        <v>0</v>
      </c>
      <c r="J431" s="1">
        <v>749</v>
      </c>
      <c r="K431" s="1">
        <f t="shared" si="12"/>
        <v>749</v>
      </c>
      <c r="L431" s="176">
        <v>249.66669999999999</v>
      </c>
      <c r="M431" s="176">
        <f t="shared" si="13"/>
        <v>249.7</v>
      </c>
      <c r="N431" s="70">
        <v>3866</v>
      </c>
      <c r="O431" s="70">
        <v>486.85</v>
      </c>
      <c r="P431" s="70">
        <v>0</v>
      </c>
      <c r="Q431" s="70">
        <v>0</v>
      </c>
      <c r="R431" s="70">
        <v>0</v>
      </c>
      <c r="S431" s="70">
        <v>486.85</v>
      </c>
      <c r="T431" s="70">
        <v>3379.15</v>
      </c>
      <c r="U431" s="70">
        <v>3379.15</v>
      </c>
      <c r="V431" s="70">
        <v>0</v>
      </c>
      <c r="W431" s="68" t="s">
        <v>64</v>
      </c>
      <c r="X431" s="68">
        <v>1</v>
      </c>
      <c r="Y431" s="68">
        <v>0</v>
      </c>
      <c r="Z431" s="68">
        <v>1</v>
      </c>
      <c r="AA431" s="68" t="s">
        <v>63</v>
      </c>
      <c r="AB431" s="68">
        <v>1</v>
      </c>
      <c r="AC431" s="1">
        <v>0</v>
      </c>
      <c r="AD431" s="1">
        <v>10</v>
      </c>
      <c r="AE431" s="68">
        <v>0</v>
      </c>
      <c r="AF431" s="68">
        <v>0</v>
      </c>
      <c r="AG431" s="1">
        <v>0</v>
      </c>
      <c r="AH431" s="68">
        <v>0</v>
      </c>
      <c r="AI431" s="176">
        <v>10</v>
      </c>
      <c r="AJ431" s="1">
        <v>10</v>
      </c>
      <c r="AK431" s="70">
        <v>51</v>
      </c>
      <c r="AL431" s="70"/>
    </row>
    <row r="432" spans="1:38" customFormat="1" ht="19.95" customHeight="1" x14ac:dyDescent="0.25">
      <c r="A432" s="68">
        <v>40614</v>
      </c>
      <c r="B432" s="68" t="s">
        <v>254</v>
      </c>
      <c r="C432" s="68" t="s">
        <v>93</v>
      </c>
      <c r="D432" s="68" t="s">
        <v>92</v>
      </c>
      <c r="E432" s="68" t="s">
        <v>18</v>
      </c>
      <c r="F432" s="68">
        <v>2</v>
      </c>
      <c r="G432" s="1">
        <v>1452</v>
      </c>
      <c r="H432" s="1">
        <v>-518</v>
      </c>
      <c r="I432" s="1">
        <v>0</v>
      </c>
      <c r="J432" s="1">
        <v>934</v>
      </c>
      <c r="K432" s="1">
        <f t="shared" si="12"/>
        <v>934</v>
      </c>
      <c r="L432" s="176">
        <v>467</v>
      </c>
      <c r="M432" s="176">
        <f t="shared" si="13"/>
        <v>467</v>
      </c>
      <c r="N432" s="70">
        <v>4772</v>
      </c>
      <c r="O432" s="70">
        <v>607.1</v>
      </c>
      <c r="P432" s="70">
        <v>0</v>
      </c>
      <c r="Q432" s="70">
        <v>0</v>
      </c>
      <c r="R432" s="70">
        <v>0</v>
      </c>
      <c r="S432" s="70">
        <v>607.1</v>
      </c>
      <c r="T432" s="70">
        <v>4164.8999999999996</v>
      </c>
      <c r="U432" s="70">
        <v>4164.8999999999996</v>
      </c>
      <c r="V432" s="70">
        <v>0</v>
      </c>
      <c r="W432" s="68" t="s">
        <v>64</v>
      </c>
      <c r="X432" s="68">
        <v>1</v>
      </c>
      <c r="Y432" s="68">
        <v>0</v>
      </c>
      <c r="Z432" s="68">
        <v>1</v>
      </c>
      <c r="AA432" s="68" t="s">
        <v>63</v>
      </c>
      <c r="AB432" s="68">
        <v>1</v>
      </c>
      <c r="AC432" s="1">
        <v>0</v>
      </c>
      <c r="AD432" s="1">
        <v>5</v>
      </c>
      <c r="AE432" s="68">
        <v>0</v>
      </c>
      <c r="AF432" s="68">
        <v>0</v>
      </c>
      <c r="AG432" s="1">
        <v>0</v>
      </c>
      <c r="AH432" s="68">
        <v>48</v>
      </c>
      <c r="AI432" s="176">
        <v>53</v>
      </c>
      <c r="AJ432" s="1">
        <v>53</v>
      </c>
      <c r="AK432" s="70">
        <v>271</v>
      </c>
      <c r="AL432" s="70"/>
    </row>
    <row r="433" spans="1:38" customFormat="1" ht="19.95" customHeight="1" x14ac:dyDescent="0.25">
      <c r="A433" s="68">
        <v>50661</v>
      </c>
      <c r="B433" s="68" t="s">
        <v>254</v>
      </c>
      <c r="C433" s="68" t="s">
        <v>93</v>
      </c>
      <c r="D433" s="68" t="s">
        <v>92</v>
      </c>
      <c r="E433" s="68" t="s">
        <v>22</v>
      </c>
      <c r="F433" s="68">
        <v>7</v>
      </c>
      <c r="G433" s="1">
        <v>1176</v>
      </c>
      <c r="H433" s="1">
        <v>598</v>
      </c>
      <c r="I433" s="1">
        <v>46</v>
      </c>
      <c r="J433" s="1">
        <v>1820</v>
      </c>
      <c r="K433" s="1">
        <f t="shared" si="12"/>
        <v>1774</v>
      </c>
      <c r="L433" s="176">
        <v>260</v>
      </c>
      <c r="M433" s="176">
        <f t="shared" si="13"/>
        <v>253.4</v>
      </c>
      <c r="N433" s="70">
        <v>9267</v>
      </c>
      <c r="O433" s="70">
        <v>1183</v>
      </c>
      <c r="P433" s="70">
        <v>0</v>
      </c>
      <c r="Q433" s="70">
        <v>0</v>
      </c>
      <c r="R433" s="70">
        <v>36.4</v>
      </c>
      <c r="S433" s="70">
        <v>1219.4000000000001</v>
      </c>
      <c r="T433" s="70">
        <v>8047.6</v>
      </c>
      <c r="U433" s="70">
        <v>8047.6</v>
      </c>
      <c r="V433" s="70">
        <v>0</v>
      </c>
      <c r="W433" s="68" t="s">
        <v>64</v>
      </c>
      <c r="X433" s="68">
        <v>1</v>
      </c>
      <c r="Y433" s="68">
        <v>0</v>
      </c>
      <c r="Z433" s="68">
        <v>1</v>
      </c>
      <c r="AA433" s="68" t="s">
        <v>63</v>
      </c>
      <c r="AB433" s="68">
        <v>6</v>
      </c>
      <c r="AC433" s="1">
        <v>0</v>
      </c>
      <c r="AD433" s="1">
        <v>62</v>
      </c>
      <c r="AE433" s="68">
        <v>0</v>
      </c>
      <c r="AF433" s="68">
        <v>46</v>
      </c>
      <c r="AG433" s="1">
        <v>46</v>
      </c>
      <c r="AH433" s="68">
        <v>656</v>
      </c>
      <c r="AI433" s="176">
        <v>127.33329999999999</v>
      </c>
      <c r="AJ433" s="1">
        <v>764</v>
      </c>
      <c r="AK433" s="70">
        <v>3888</v>
      </c>
      <c r="AL433" s="70"/>
    </row>
    <row r="434" spans="1:38" customFormat="1" ht="19.95" customHeight="1" x14ac:dyDescent="0.25">
      <c r="A434" s="68">
        <v>50663</v>
      </c>
      <c r="B434" s="68" t="s">
        <v>254</v>
      </c>
      <c r="C434" s="68" t="s">
        <v>93</v>
      </c>
      <c r="D434" s="68" t="s">
        <v>92</v>
      </c>
      <c r="E434" s="68" t="s">
        <v>19</v>
      </c>
      <c r="F434" s="68">
        <v>5</v>
      </c>
      <c r="G434" s="1">
        <v>588</v>
      </c>
      <c r="H434" s="1">
        <v>227</v>
      </c>
      <c r="I434" s="1">
        <v>21</v>
      </c>
      <c r="J434" s="1">
        <v>836</v>
      </c>
      <c r="K434" s="1">
        <f t="shared" si="12"/>
        <v>815</v>
      </c>
      <c r="L434" s="176">
        <v>167.2</v>
      </c>
      <c r="M434" s="176">
        <f t="shared" si="13"/>
        <v>163</v>
      </c>
      <c r="N434" s="70">
        <v>4245</v>
      </c>
      <c r="O434" s="70">
        <v>543.4</v>
      </c>
      <c r="P434" s="70">
        <v>0</v>
      </c>
      <c r="Q434" s="70">
        <v>0</v>
      </c>
      <c r="R434" s="70">
        <v>0</v>
      </c>
      <c r="S434" s="70">
        <v>543.4</v>
      </c>
      <c r="T434" s="70">
        <v>3701.6</v>
      </c>
      <c r="U434" s="70">
        <v>3701.6</v>
      </c>
      <c r="V434" s="70">
        <v>0</v>
      </c>
      <c r="W434" s="68" t="s">
        <v>64</v>
      </c>
      <c r="X434" s="68">
        <v>1</v>
      </c>
      <c r="Y434" s="68">
        <v>0</v>
      </c>
      <c r="Z434" s="68">
        <v>1</v>
      </c>
      <c r="AA434" s="68" t="s">
        <v>63</v>
      </c>
      <c r="AB434" s="68">
        <v>2</v>
      </c>
      <c r="AC434" s="1">
        <v>0</v>
      </c>
      <c r="AD434" s="1">
        <v>48</v>
      </c>
      <c r="AE434" s="68">
        <v>0</v>
      </c>
      <c r="AF434" s="68">
        <v>21</v>
      </c>
      <c r="AG434" s="1">
        <v>21</v>
      </c>
      <c r="AH434" s="68">
        <v>60</v>
      </c>
      <c r="AI434" s="176">
        <v>64.5</v>
      </c>
      <c r="AJ434" s="1">
        <v>129</v>
      </c>
      <c r="AK434" s="70">
        <v>654</v>
      </c>
      <c r="AL434" s="70"/>
    </row>
    <row r="435" spans="1:38" customFormat="1" ht="19.95" customHeight="1" x14ac:dyDescent="0.25">
      <c r="A435" s="68">
        <v>51016</v>
      </c>
      <c r="B435" s="68" t="s">
        <v>254</v>
      </c>
      <c r="C435" s="68" t="s">
        <v>93</v>
      </c>
      <c r="D435" s="68" t="s">
        <v>92</v>
      </c>
      <c r="E435" s="68" t="s">
        <v>22</v>
      </c>
      <c r="F435" s="68">
        <v>4</v>
      </c>
      <c r="G435" s="1">
        <v>204</v>
      </c>
      <c r="H435" s="1">
        <v>744</v>
      </c>
      <c r="I435" s="1">
        <v>4</v>
      </c>
      <c r="J435" s="1">
        <v>952</v>
      </c>
      <c r="K435" s="1">
        <f t="shared" si="12"/>
        <v>948</v>
      </c>
      <c r="L435" s="176">
        <v>238</v>
      </c>
      <c r="M435" s="176">
        <f t="shared" si="13"/>
        <v>237</v>
      </c>
      <c r="N435" s="70">
        <v>4848</v>
      </c>
      <c r="O435" s="70">
        <v>618.79999999999995</v>
      </c>
      <c r="P435" s="70">
        <v>0</v>
      </c>
      <c r="Q435" s="70">
        <v>0</v>
      </c>
      <c r="R435" s="70">
        <v>0</v>
      </c>
      <c r="S435" s="70">
        <v>618.79999999999995</v>
      </c>
      <c r="T435" s="70">
        <v>4229.2</v>
      </c>
      <c r="U435" s="70">
        <v>4229.2</v>
      </c>
      <c r="V435" s="70">
        <v>0</v>
      </c>
      <c r="W435" s="68" t="s">
        <v>64</v>
      </c>
      <c r="X435" s="68">
        <v>1</v>
      </c>
      <c r="Y435" s="68">
        <v>0</v>
      </c>
      <c r="Z435" s="68">
        <v>1</v>
      </c>
      <c r="AA435" s="68" t="s">
        <v>63</v>
      </c>
      <c r="AB435" s="68">
        <v>3</v>
      </c>
      <c r="AC435" s="1">
        <v>0</v>
      </c>
      <c r="AD435" s="1">
        <v>27</v>
      </c>
      <c r="AE435" s="68">
        <v>0</v>
      </c>
      <c r="AF435" s="68">
        <v>4</v>
      </c>
      <c r="AG435" s="1">
        <v>4</v>
      </c>
      <c r="AH435" s="68">
        <v>229</v>
      </c>
      <c r="AI435" s="176">
        <v>86.666700000000006</v>
      </c>
      <c r="AJ435" s="1">
        <v>260</v>
      </c>
      <c r="AK435" s="70">
        <v>1326</v>
      </c>
      <c r="AL435" s="70"/>
    </row>
    <row r="436" spans="1:38" customFormat="1" ht="19.95" customHeight="1" x14ac:dyDescent="0.25">
      <c r="A436" s="68">
        <v>51017</v>
      </c>
      <c r="B436" s="68" t="s">
        <v>254</v>
      </c>
      <c r="C436" s="68" t="s">
        <v>93</v>
      </c>
      <c r="D436" s="68" t="s">
        <v>92</v>
      </c>
      <c r="E436" s="68" t="s">
        <v>19</v>
      </c>
      <c r="F436" s="68">
        <v>4</v>
      </c>
      <c r="G436" s="1">
        <v>456</v>
      </c>
      <c r="H436" s="1">
        <v>818</v>
      </c>
      <c r="I436" s="1">
        <v>72</v>
      </c>
      <c r="J436" s="1">
        <v>1346</v>
      </c>
      <c r="K436" s="1">
        <f t="shared" si="12"/>
        <v>1274</v>
      </c>
      <c r="L436" s="176">
        <v>336.5</v>
      </c>
      <c r="M436" s="176">
        <f t="shared" si="13"/>
        <v>318.5</v>
      </c>
      <c r="N436" s="70">
        <v>6873</v>
      </c>
      <c r="O436" s="70">
        <v>874.9</v>
      </c>
      <c r="P436" s="70">
        <v>0</v>
      </c>
      <c r="Q436" s="70">
        <v>0</v>
      </c>
      <c r="R436" s="70">
        <v>0</v>
      </c>
      <c r="S436" s="70">
        <v>874.9</v>
      </c>
      <c r="T436" s="70">
        <v>5998.1</v>
      </c>
      <c r="U436" s="70">
        <v>5998.1</v>
      </c>
      <c r="V436" s="70">
        <v>0</v>
      </c>
      <c r="W436" s="68" t="s">
        <v>64</v>
      </c>
      <c r="X436" s="68">
        <v>1</v>
      </c>
      <c r="Y436" s="68">
        <v>0</v>
      </c>
      <c r="Z436" s="68">
        <v>1</v>
      </c>
      <c r="AA436" s="68" t="s">
        <v>63</v>
      </c>
      <c r="AB436" s="68">
        <v>3</v>
      </c>
      <c r="AC436" s="1">
        <v>0</v>
      </c>
      <c r="AD436" s="1">
        <v>125</v>
      </c>
      <c r="AE436" s="68">
        <v>0</v>
      </c>
      <c r="AF436" s="68">
        <v>72</v>
      </c>
      <c r="AG436" s="1">
        <v>72</v>
      </c>
      <c r="AH436" s="68">
        <v>127</v>
      </c>
      <c r="AI436" s="176">
        <v>108</v>
      </c>
      <c r="AJ436" s="1">
        <v>324</v>
      </c>
      <c r="AK436" s="70">
        <v>1645</v>
      </c>
      <c r="AL436" s="70"/>
    </row>
    <row r="437" spans="1:38" customFormat="1" ht="19.95" customHeight="1" x14ac:dyDescent="0.25">
      <c r="A437" s="68">
        <v>65608</v>
      </c>
      <c r="B437" s="68" t="s">
        <v>254</v>
      </c>
      <c r="C437" s="68" t="s">
        <v>93</v>
      </c>
      <c r="D437" s="68" t="s">
        <v>92</v>
      </c>
      <c r="E437" s="68" t="s">
        <v>21</v>
      </c>
      <c r="F437" s="68">
        <v>7</v>
      </c>
      <c r="G437" s="1">
        <v>540</v>
      </c>
      <c r="H437" s="1">
        <v>132</v>
      </c>
      <c r="I437" s="1">
        <v>0</v>
      </c>
      <c r="J437" s="1">
        <v>672</v>
      </c>
      <c r="K437" s="1">
        <f t="shared" si="12"/>
        <v>672</v>
      </c>
      <c r="L437" s="176">
        <v>96</v>
      </c>
      <c r="M437" s="176">
        <f t="shared" si="13"/>
        <v>96</v>
      </c>
      <c r="N437" s="70">
        <v>3462</v>
      </c>
      <c r="O437" s="70">
        <v>436.8</v>
      </c>
      <c r="P437" s="70">
        <v>0</v>
      </c>
      <c r="Q437" s="70">
        <v>0</v>
      </c>
      <c r="R437" s="70">
        <v>0</v>
      </c>
      <c r="S437" s="70">
        <v>436.8</v>
      </c>
      <c r="T437" s="70">
        <v>3025.2</v>
      </c>
      <c r="U437" s="70">
        <v>3025.2</v>
      </c>
      <c r="V437" s="70">
        <v>0</v>
      </c>
      <c r="W437" s="68" t="s">
        <v>64</v>
      </c>
      <c r="X437" s="68">
        <v>1</v>
      </c>
      <c r="Y437" s="68">
        <v>0</v>
      </c>
      <c r="Z437" s="68">
        <v>1</v>
      </c>
      <c r="AA437" s="68" t="s">
        <v>63</v>
      </c>
      <c r="AB437" s="68">
        <v>0</v>
      </c>
      <c r="AC437" s="1">
        <v>0</v>
      </c>
      <c r="AD437" s="1">
        <v>0</v>
      </c>
      <c r="AE437" s="68">
        <v>0</v>
      </c>
      <c r="AF437" s="68">
        <v>0</v>
      </c>
      <c r="AG437" s="1">
        <v>0</v>
      </c>
      <c r="AH437" s="68">
        <v>0</v>
      </c>
      <c r="AI437" s="176">
        <v>0</v>
      </c>
      <c r="AJ437" s="1">
        <v>0</v>
      </c>
      <c r="AK437" s="70">
        <v>0</v>
      </c>
      <c r="AL437" s="70"/>
    </row>
    <row r="438" spans="1:38" customFormat="1" ht="19.95" customHeight="1" x14ac:dyDescent="0.25">
      <c r="A438" s="68">
        <v>70014</v>
      </c>
      <c r="B438" s="68" t="s">
        <v>254</v>
      </c>
      <c r="C438" s="68" t="s">
        <v>93</v>
      </c>
      <c r="D438" s="68" t="s">
        <v>92</v>
      </c>
      <c r="E438" s="68" t="s">
        <v>60</v>
      </c>
      <c r="F438" s="68">
        <v>0</v>
      </c>
      <c r="G438" s="1">
        <v>0</v>
      </c>
      <c r="H438" s="1">
        <v>0</v>
      </c>
      <c r="I438" s="1">
        <v>0</v>
      </c>
      <c r="J438" s="1">
        <v>0</v>
      </c>
      <c r="K438" s="1">
        <f t="shared" si="12"/>
        <v>0</v>
      </c>
      <c r="L438" s="176">
        <v>0</v>
      </c>
      <c r="M438" s="176" t="e">
        <f t="shared" si="13"/>
        <v>#DIV/0!</v>
      </c>
      <c r="N438" s="70">
        <v>0</v>
      </c>
      <c r="O438" s="70">
        <v>0</v>
      </c>
      <c r="P438" s="70">
        <v>0</v>
      </c>
      <c r="Q438" s="70">
        <v>0</v>
      </c>
      <c r="R438" s="70">
        <v>0</v>
      </c>
      <c r="S438" s="70">
        <v>0</v>
      </c>
      <c r="T438" s="70">
        <v>0</v>
      </c>
      <c r="U438" s="70">
        <v>0</v>
      </c>
      <c r="V438" s="70">
        <v>0</v>
      </c>
      <c r="W438" s="68" t="s">
        <v>64</v>
      </c>
      <c r="X438" s="68">
        <v>0</v>
      </c>
      <c r="Y438" s="68">
        <v>1</v>
      </c>
      <c r="Z438" s="68">
        <v>1</v>
      </c>
      <c r="AA438" s="68" t="s">
        <v>63</v>
      </c>
      <c r="AB438" s="68">
        <v>0</v>
      </c>
      <c r="AC438" s="1">
        <v>0</v>
      </c>
      <c r="AD438" s="1">
        <v>0</v>
      </c>
      <c r="AE438" s="68">
        <v>0</v>
      </c>
      <c r="AF438" s="68">
        <v>0</v>
      </c>
      <c r="AG438" s="1">
        <v>0</v>
      </c>
      <c r="AH438" s="68">
        <v>0</v>
      </c>
      <c r="AI438" s="176">
        <v>0</v>
      </c>
      <c r="AJ438" s="1">
        <v>0</v>
      </c>
      <c r="AK438" s="70">
        <v>0</v>
      </c>
      <c r="AL438" s="70"/>
    </row>
    <row r="439" spans="1:38" customFormat="1" ht="19.95" customHeight="1" x14ac:dyDescent="0.25">
      <c r="A439" s="68">
        <v>73103</v>
      </c>
      <c r="B439" s="68" t="s">
        <v>254</v>
      </c>
      <c r="C439" s="68" t="s">
        <v>93</v>
      </c>
      <c r="D439" s="68" t="s">
        <v>92</v>
      </c>
      <c r="E439" s="68" t="s">
        <v>20</v>
      </c>
      <c r="F439" s="68">
        <v>5</v>
      </c>
      <c r="G439" s="1">
        <v>972</v>
      </c>
      <c r="H439" s="1">
        <v>673</v>
      </c>
      <c r="I439" s="1">
        <v>0</v>
      </c>
      <c r="J439" s="1">
        <v>1645</v>
      </c>
      <c r="K439" s="1">
        <f t="shared" si="12"/>
        <v>1645</v>
      </c>
      <c r="L439" s="176">
        <v>329</v>
      </c>
      <c r="M439" s="176">
        <f t="shared" si="13"/>
        <v>329</v>
      </c>
      <c r="N439" s="70">
        <v>8412</v>
      </c>
      <c r="O439" s="70">
        <v>1069.25</v>
      </c>
      <c r="P439" s="70">
        <v>0</v>
      </c>
      <c r="Q439" s="70">
        <v>0</v>
      </c>
      <c r="R439" s="70">
        <v>32.9</v>
      </c>
      <c r="S439" s="70">
        <v>1102.1500000000001</v>
      </c>
      <c r="T439" s="70">
        <v>7309.85</v>
      </c>
      <c r="U439" s="70">
        <v>7309.85</v>
      </c>
      <c r="V439" s="70">
        <v>0</v>
      </c>
      <c r="W439" s="68" t="s">
        <v>64</v>
      </c>
      <c r="X439" s="68">
        <v>1</v>
      </c>
      <c r="Y439" s="68">
        <v>0</v>
      </c>
      <c r="Z439" s="68">
        <v>1</v>
      </c>
      <c r="AA439" s="68" t="s">
        <v>63</v>
      </c>
      <c r="AB439" s="68">
        <v>3</v>
      </c>
      <c r="AC439" s="1">
        <v>0</v>
      </c>
      <c r="AD439" s="1">
        <v>0</v>
      </c>
      <c r="AE439" s="68">
        <v>0</v>
      </c>
      <c r="AF439" s="68">
        <v>0</v>
      </c>
      <c r="AG439" s="1">
        <v>0</v>
      </c>
      <c r="AH439" s="68">
        <v>146</v>
      </c>
      <c r="AI439" s="176">
        <v>48.666699999999999</v>
      </c>
      <c r="AJ439" s="1">
        <v>146</v>
      </c>
      <c r="AK439" s="70">
        <v>743</v>
      </c>
      <c r="AL439" s="70"/>
    </row>
    <row r="440" spans="1:38" customFormat="1" ht="19.95" customHeight="1" x14ac:dyDescent="0.25">
      <c r="A440" s="68">
        <v>76321</v>
      </c>
      <c r="B440" s="68" t="s">
        <v>254</v>
      </c>
      <c r="C440" s="68" t="s">
        <v>93</v>
      </c>
      <c r="D440" s="68" t="s">
        <v>92</v>
      </c>
      <c r="E440" s="68" t="s">
        <v>20</v>
      </c>
      <c r="F440" s="68">
        <v>8</v>
      </c>
      <c r="G440" s="1">
        <v>1056</v>
      </c>
      <c r="H440" s="1">
        <v>279</v>
      </c>
      <c r="I440" s="1">
        <v>11</v>
      </c>
      <c r="J440" s="1">
        <v>1346</v>
      </c>
      <c r="K440" s="1">
        <f t="shared" si="12"/>
        <v>1335</v>
      </c>
      <c r="L440" s="176">
        <v>168.25</v>
      </c>
      <c r="M440" s="176">
        <f t="shared" si="13"/>
        <v>166.9</v>
      </c>
      <c r="N440" s="70">
        <v>6898</v>
      </c>
      <c r="O440" s="70">
        <v>874.9</v>
      </c>
      <c r="P440" s="70">
        <v>0</v>
      </c>
      <c r="Q440" s="70">
        <v>0</v>
      </c>
      <c r="R440" s="70">
        <v>26.92</v>
      </c>
      <c r="S440" s="70">
        <v>901.82</v>
      </c>
      <c r="T440" s="70">
        <v>5996.18</v>
      </c>
      <c r="U440" s="70">
        <v>5996.18</v>
      </c>
      <c r="V440" s="70">
        <v>0</v>
      </c>
      <c r="W440" s="68" t="s">
        <v>64</v>
      </c>
      <c r="X440" s="68">
        <v>1</v>
      </c>
      <c r="Y440" s="68">
        <v>0</v>
      </c>
      <c r="Z440" s="68">
        <v>1</v>
      </c>
      <c r="AA440" s="68" t="s">
        <v>63</v>
      </c>
      <c r="AB440" s="68">
        <v>4</v>
      </c>
      <c r="AC440" s="1">
        <v>0</v>
      </c>
      <c r="AD440" s="1">
        <v>63</v>
      </c>
      <c r="AE440" s="68">
        <v>0</v>
      </c>
      <c r="AF440" s="68">
        <v>11</v>
      </c>
      <c r="AG440" s="1">
        <v>11</v>
      </c>
      <c r="AH440" s="68">
        <v>366</v>
      </c>
      <c r="AI440" s="176">
        <v>110</v>
      </c>
      <c r="AJ440" s="1">
        <v>440</v>
      </c>
      <c r="AK440" s="70">
        <v>2252</v>
      </c>
      <c r="AL440" s="70"/>
    </row>
    <row r="441" spans="1:38" customFormat="1" ht="19.95" customHeight="1" x14ac:dyDescent="0.25">
      <c r="A441" s="68">
        <v>77104</v>
      </c>
      <c r="B441" s="68" t="s">
        <v>254</v>
      </c>
      <c r="C441" s="68" t="s">
        <v>93</v>
      </c>
      <c r="D441" s="68" t="s">
        <v>92</v>
      </c>
      <c r="E441" s="68" t="s">
        <v>19</v>
      </c>
      <c r="F441" s="68">
        <v>9</v>
      </c>
      <c r="G441" s="1">
        <v>1428</v>
      </c>
      <c r="H441" s="1">
        <v>59</v>
      </c>
      <c r="I441" s="1">
        <v>0</v>
      </c>
      <c r="J441" s="1">
        <v>1487</v>
      </c>
      <c r="K441" s="1">
        <f t="shared" si="12"/>
        <v>1487</v>
      </c>
      <c r="L441" s="176">
        <v>165.22219999999999</v>
      </c>
      <c r="M441" s="176">
        <f t="shared" si="13"/>
        <v>165.2</v>
      </c>
      <c r="N441" s="70">
        <v>7587</v>
      </c>
      <c r="O441" s="70">
        <v>966.55</v>
      </c>
      <c r="P441" s="70">
        <v>0</v>
      </c>
      <c r="Q441" s="70">
        <v>0</v>
      </c>
      <c r="R441" s="70">
        <v>0</v>
      </c>
      <c r="S441" s="70">
        <v>966.55</v>
      </c>
      <c r="T441" s="70">
        <v>6620.45</v>
      </c>
      <c r="U441" s="70">
        <v>6620.45</v>
      </c>
      <c r="V441" s="70">
        <v>0</v>
      </c>
      <c r="W441" s="68" t="s">
        <v>64</v>
      </c>
      <c r="X441" s="68">
        <v>1</v>
      </c>
      <c r="Y441" s="68">
        <v>0</v>
      </c>
      <c r="Z441" s="68">
        <v>1</v>
      </c>
      <c r="AA441" s="68" t="s">
        <v>63</v>
      </c>
      <c r="AB441" s="68">
        <v>5</v>
      </c>
      <c r="AC441" s="1">
        <v>0</v>
      </c>
      <c r="AD441" s="1">
        <v>20</v>
      </c>
      <c r="AE441" s="68">
        <v>0</v>
      </c>
      <c r="AF441" s="68">
        <v>0</v>
      </c>
      <c r="AG441" s="1">
        <v>0</v>
      </c>
      <c r="AH441" s="68">
        <v>112</v>
      </c>
      <c r="AI441" s="176">
        <v>26.4</v>
      </c>
      <c r="AJ441" s="1">
        <v>132</v>
      </c>
      <c r="AK441" s="70">
        <v>676</v>
      </c>
      <c r="AL441" s="70"/>
    </row>
    <row r="442" spans="1:38" customFormat="1" ht="19.95" customHeight="1" x14ac:dyDescent="0.25">
      <c r="A442" s="68">
        <v>77110</v>
      </c>
      <c r="B442" s="68" t="s">
        <v>254</v>
      </c>
      <c r="C442" s="68" t="s">
        <v>93</v>
      </c>
      <c r="D442" s="68" t="s">
        <v>92</v>
      </c>
      <c r="E442" s="68" t="s">
        <v>60</v>
      </c>
      <c r="F442" s="68">
        <v>3</v>
      </c>
      <c r="G442" s="1">
        <v>780</v>
      </c>
      <c r="H442" s="1">
        <v>273</v>
      </c>
      <c r="I442" s="1">
        <v>13</v>
      </c>
      <c r="J442" s="1">
        <v>1066</v>
      </c>
      <c r="K442" s="1">
        <f t="shared" si="12"/>
        <v>1053</v>
      </c>
      <c r="L442" s="176">
        <v>355.33330000000001</v>
      </c>
      <c r="M442" s="176">
        <f t="shared" si="13"/>
        <v>351</v>
      </c>
      <c r="N442" s="70">
        <v>5442</v>
      </c>
      <c r="O442" s="70">
        <v>692.9</v>
      </c>
      <c r="P442" s="70">
        <v>0</v>
      </c>
      <c r="Q442" s="70">
        <v>0</v>
      </c>
      <c r="R442" s="70">
        <v>21.32</v>
      </c>
      <c r="S442" s="70">
        <v>714.22</v>
      </c>
      <c r="T442" s="70">
        <v>4727.78</v>
      </c>
      <c r="U442" s="70">
        <v>4727.78</v>
      </c>
      <c r="V442" s="70">
        <v>0</v>
      </c>
      <c r="W442" s="68" t="s">
        <v>64</v>
      </c>
      <c r="X442" s="68">
        <v>1</v>
      </c>
      <c r="Y442" s="68">
        <v>0</v>
      </c>
      <c r="Z442" s="68">
        <v>1</v>
      </c>
      <c r="AA442" s="68" t="s">
        <v>63</v>
      </c>
      <c r="AB442" s="68">
        <v>2</v>
      </c>
      <c r="AC442" s="1">
        <v>0</v>
      </c>
      <c r="AD442" s="1">
        <v>31</v>
      </c>
      <c r="AE442" s="68">
        <v>0</v>
      </c>
      <c r="AF442" s="68">
        <v>4</v>
      </c>
      <c r="AG442" s="1">
        <v>4</v>
      </c>
      <c r="AH442" s="68">
        <v>239</v>
      </c>
      <c r="AI442" s="176">
        <v>137</v>
      </c>
      <c r="AJ442" s="1">
        <v>274</v>
      </c>
      <c r="AK442" s="70">
        <v>1405</v>
      </c>
      <c r="AL442" s="70"/>
    </row>
    <row r="443" spans="1:38" customFormat="1" ht="19.95" customHeight="1" x14ac:dyDescent="0.25">
      <c r="A443" s="68">
        <v>77111</v>
      </c>
      <c r="B443" s="68" t="s">
        <v>254</v>
      </c>
      <c r="C443" s="68" t="s">
        <v>93</v>
      </c>
      <c r="D443" s="68" t="s">
        <v>92</v>
      </c>
      <c r="E443" s="68" t="s">
        <v>18</v>
      </c>
      <c r="F443" s="68">
        <v>5</v>
      </c>
      <c r="G443" s="1">
        <v>492</v>
      </c>
      <c r="H443" s="1">
        <v>781</v>
      </c>
      <c r="I443" s="1">
        <v>0</v>
      </c>
      <c r="J443" s="1">
        <v>1273</v>
      </c>
      <c r="K443" s="1">
        <f t="shared" si="12"/>
        <v>1273</v>
      </c>
      <c r="L443" s="176">
        <v>254.6</v>
      </c>
      <c r="M443" s="176">
        <f t="shared" si="13"/>
        <v>254.6</v>
      </c>
      <c r="N443" s="70">
        <v>6493</v>
      </c>
      <c r="O443" s="70">
        <v>827.45</v>
      </c>
      <c r="P443" s="70">
        <v>0</v>
      </c>
      <c r="Q443" s="70">
        <v>0</v>
      </c>
      <c r="R443" s="70">
        <v>0</v>
      </c>
      <c r="S443" s="70">
        <v>827.45</v>
      </c>
      <c r="T443" s="70">
        <v>5665.55</v>
      </c>
      <c r="U443" s="70">
        <v>5665.55</v>
      </c>
      <c r="V443" s="70">
        <v>0</v>
      </c>
      <c r="W443" s="68" t="s">
        <v>64</v>
      </c>
      <c r="X443" s="68">
        <v>1</v>
      </c>
      <c r="Y443" s="68">
        <v>0</v>
      </c>
      <c r="Z443" s="68">
        <v>1</v>
      </c>
      <c r="AA443" s="68" t="s">
        <v>63</v>
      </c>
      <c r="AB443" s="68">
        <v>1</v>
      </c>
      <c r="AC443" s="1">
        <v>0</v>
      </c>
      <c r="AD443" s="1">
        <v>0</v>
      </c>
      <c r="AE443" s="68">
        <v>0</v>
      </c>
      <c r="AF443" s="68">
        <v>0</v>
      </c>
      <c r="AG443" s="1">
        <v>0</v>
      </c>
      <c r="AH443" s="68">
        <v>24</v>
      </c>
      <c r="AI443" s="176">
        <v>24</v>
      </c>
      <c r="AJ443" s="1">
        <v>24</v>
      </c>
      <c r="AK443" s="70">
        <v>121</v>
      </c>
      <c r="AL443" s="70"/>
    </row>
    <row r="444" spans="1:38" customFormat="1" ht="19.95" customHeight="1" x14ac:dyDescent="0.25">
      <c r="A444" s="68">
        <v>90464</v>
      </c>
      <c r="B444" s="68" t="s">
        <v>254</v>
      </c>
      <c r="C444" s="68" t="s">
        <v>93</v>
      </c>
      <c r="D444" s="68" t="s">
        <v>92</v>
      </c>
      <c r="E444" s="68" t="s">
        <v>60</v>
      </c>
      <c r="F444" s="68">
        <v>1</v>
      </c>
      <c r="G444" s="1">
        <v>180</v>
      </c>
      <c r="H444" s="1">
        <v>187</v>
      </c>
      <c r="I444" s="1">
        <v>0</v>
      </c>
      <c r="J444" s="1">
        <v>367</v>
      </c>
      <c r="K444" s="1">
        <f t="shared" si="12"/>
        <v>367</v>
      </c>
      <c r="L444" s="176">
        <v>367</v>
      </c>
      <c r="M444" s="176">
        <f t="shared" si="13"/>
        <v>367</v>
      </c>
      <c r="N444" s="70">
        <v>1907</v>
      </c>
      <c r="O444" s="70">
        <v>238.55</v>
      </c>
      <c r="P444" s="70">
        <v>0</v>
      </c>
      <c r="Q444" s="70">
        <v>0</v>
      </c>
      <c r="R444" s="70">
        <v>-238.55</v>
      </c>
      <c r="S444" s="70">
        <v>0</v>
      </c>
      <c r="T444" s="70">
        <v>1907</v>
      </c>
      <c r="U444" s="70">
        <v>766</v>
      </c>
      <c r="V444" s="70">
        <v>1141</v>
      </c>
      <c r="W444" s="68" t="s">
        <v>63</v>
      </c>
      <c r="X444" s="68">
        <v>1</v>
      </c>
      <c r="Y444" s="68">
        <v>0</v>
      </c>
      <c r="Z444" s="68">
        <v>1</v>
      </c>
      <c r="AA444" s="68" t="s">
        <v>63</v>
      </c>
      <c r="AB444" s="68">
        <v>1</v>
      </c>
      <c r="AC444" s="1">
        <v>0</v>
      </c>
      <c r="AD444" s="1">
        <v>7</v>
      </c>
      <c r="AE444" s="68">
        <v>0</v>
      </c>
      <c r="AF444" s="68">
        <v>0</v>
      </c>
      <c r="AG444" s="1">
        <v>0</v>
      </c>
      <c r="AH444" s="68">
        <v>137</v>
      </c>
      <c r="AI444" s="176">
        <v>144</v>
      </c>
      <c r="AJ444" s="1">
        <v>144</v>
      </c>
      <c r="AK444" s="70">
        <v>766</v>
      </c>
      <c r="AL444" s="70"/>
    </row>
    <row r="445" spans="1:38" customFormat="1" ht="19.95" customHeight="1" x14ac:dyDescent="0.25">
      <c r="A445" s="68">
        <v>10028</v>
      </c>
      <c r="B445" s="68" t="s">
        <v>253</v>
      </c>
      <c r="C445" s="68" t="s">
        <v>91</v>
      </c>
      <c r="D445" s="68" t="s">
        <v>90</v>
      </c>
      <c r="E445" s="68" t="s">
        <v>60</v>
      </c>
      <c r="F445" s="68">
        <v>13</v>
      </c>
      <c r="G445" s="1">
        <v>6312</v>
      </c>
      <c r="H445" s="1">
        <v>2581</v>
      </c>
      <c r="I445" s="1">
        <v>111</v>
      </c>
      <c r="J445" s="1">
        <v>9004</v>
      </c>
      <c r="K445" s="1">
        <f t="shared" si="12"/>
        <v>8893</v>
      </c>
      <c r="L445" s="176">
        <v>692.61540000000002</v>
      </c>
      <c r="M445" s="176">
        <f t="shared" si="13"/>
        <v>684.1</v>
      </c>
      <c r="N445" s="70">
        <v>45896</v>
      </c>
      <c r="O445" s="70">
        <v>5852.6</v>
      </c>
      <c r="P445" s="70">
        <v>0</v>
      </c>
      <c r="Q445" s="70">
        <v>0</v>
      </c>
      <c r="R445" s="70">
        <v>180.08</v>
      </c>
      <c r="S445" s="70">
        <v>6032.68</v>
      </c>
      <c r="T445" s="70">
        <v>39863.32</v>
      </c>
      <c r="U445" s="70">
        <v>39863.32</v>
      </c>
      <c r="V445" s="70">
        <v>0</v>
      </c>
      <c r="W445" s="68" t="s">
        <v>64</v>
      </c>
      <c r="X445" s="68">
        <v>1</v>
      </c>
      <c r="Y445" s="68">
        <v>0</v>
      </c>
      <c r="Z445" s="68">
        <v>1</v>
      </c>
      <c r="AA445" s="68" t="s">
        <v>63</v>
      </c>
      <c r="AB445" s="68">
        <v>12</v>
      </c>
      <c r="AC445" s="1">
        <v>0</v>
      </c>
      <c r="AD445" s="1">
        <v>59</v>
      </c>
      <c r="AE445" s="68">
        <v>0</v>
      </c>
      <c r="AF445" s="68">
        <v>50</v>
      </c>
      <c r="AG445" s="1">
        <v>50</v>
      </c>
      <c r="AH445" s="68">
        <v>2906</v>
      </c>
      <c r="AI445" s="176">
        <v>251.25</v>
      </c>
      <c r="AJ445" s="1">
        <v>3015</v>
      </c>
      <c r="AK445" s="70">
        <v>15360</v>
      </c>
      <c r="AL445" s="70"/>
    </row>
    <row r="446" spans="1:38" customFormat="1" ht="19.95" customHeight="1" x14ac:dyDescent="0.25">
      <c r="A446" s="68">
        <v>10053</v>
      </c>
      <c r="B446" s="68" t="s">
        <v>253</v>
      </c>
      <c r="C446" s="68" t="s">
        <v>91</v>
      </c>
      <c r="D446" s="68" t="s">
        <v>90</v>
      </c>
      <c r="E446" s="68" t="s">
        <v>60</v>
      </c>
      <c r="F446" s="68">
        <v>0</v>
      </c>
      <c r="G446" s="1">
        <v>0</v>
      </c>
      <c r="H446" s="1">
        <v>0</v>
      </c>
      <c r="I446" s="1">
        <v>0</v>
      </c>
      <c r="J446" s="1">
        <v>0</v>
      </c>
      <c r="K446" s="1">
        <f t="shared" si="12"/>
        <v>0</v>
      </c>
      <c r="L446" s="176">
        <v>0</v>
      </c>
      <c r="M446" s="176" t="e">
        <f t="shared" si="13"/>
        <v>#DIV/0!</v>
      </c>
      <c r="N446" s="70">
        <v>0</v>
      </c>
      <c r="O446" s="70">
        <v>0</v>
      </c>
      <c r="P446" s="70">
        <v>0</v>
      </c>
      <c r="Q446" s="70">
        <v>0</v>
      </c>
      <c r="R446" s="70">
        <v>0</v>
      </c>
      <c r="S446" s="70">
        <v>0</v>
      </c>
      <c r="T446" s="70">
        <v>0</v>
      </c>
      <c r="U446" s="70">
        <v>0</v>
      </c>
      <c r="V446" s="70">
        <v>0</v>
      </c>
      <c r="W446" s="68" t="s">
        <v>64</v>
      </c>
      <c r="X446" s="68">
        <v>0</v>
      </c>
      <c r="Y446" s="68">
        <v>1</v>
      </c>
      <c r="Z446" s="68">
        <v>1</v>
      </c>
      <c r="AA446" s="68" t="s">
        <v>63</v>
      </c>
      <c r="AB446" s="68">
        <v>0</v>
      </c>
      <c r="AC446" s="1">
        <v>0</v>
      </c>
      <c r="AD446" s="1">
        <v>0</v>
      </c>
      <c r="AE446" s="68">
        <v>0</v>
      </c>
      <c r="AF446" s="68">
        <v>0</v>
      </c>
      <c r="AG446" s="1">
        <v>0</v>
      </c>
      <c r="AH446" s="68">
        <v>0</v>
      </c>
      <c r="AI446" s="176">
        <v>0</v>
      </c>
      <c r="AJ446" s="1">
        <v>0</v>
      </c>
      <c r="AK446" s="70">
        <v>0</v>
      </c>
      <c r="AL446" s="70"/>
    </row>
    <row r="447" spans="1:38" customFormat="1" ht="19.95" customHeight="1" x14ac:dyDescent="0.25">
      <c r="A447" s="68">
        <v>10059</v>
      </c>
      <c r="B447" s="68" t="s">
        <v>253</v>
      </c>
      <c r="C447" s="68" t="s">
        <v>91</v>
      </c>
      <c r="D447" s="68" t="s">
        <v>90</v>
      </c>
      <c r="E447" s="68" t="s">
        <v>60</v>
      </c>
      <c r="F447" s="68">
        <v>10</v>
      </c>
      <c r="G447" s="1">
        <v>4368</v>
      </c>
      <c r="H447" s="1">
        <v>1159</v>
      </c>
      <c r="I447" s="1">
        <v>29</v>
      </c>
      <c r="J447" s="1">
        <v>5556</v>
      </c>
      <c r="K447" s="1">
        <f t="shared" si="12"/>
        <v>5527</v>
      </c>
      <c r="L447" s="176">
        <v>555.6</v>
      </c>
      <c r="M447" s="176">
        <f t="shared" si="13"/>
        <v>552.70000000000005</v>
      </c>
      <c r="N447" s="70">
        <v>28324</v>
      </c>
      <c r="O447" s="70">
        <v>3611.4</v>
      </c>
      <c r="P447" s="70">
        <v>0</v>
      </c>
      <c r="Q447" s="70">
        <v>0</v>
      </c>
      <c r="R447" s="70">
        <v>0</v>
      </c>
      <c r="S447" s="70">
        <v>3611.4</v>
      </c>
      <c r="T447" s="70">
        <v>24712.6</v>
      </c>
      <c r="U447" s="70">
        <v>24712.6</v>
      </c>
      <c r="V447" s="70">
        <v>0</v>
      </c>
      <c r="W447" s="68" t="s">
        <v>64</v>
      </c>
      <c r="X447" s="68">
        <v>1</v>
      </c>
      <c r="Y447" s="68">
        <v>0</v>
      </c>
      <c r="Z447" s="68">
        <v>1</v>
      </c>
      <c r="AA447" s="68" t="s">
        <v>63</v>
      </c>
      <c r="AB447" s="68">
        <v>9</v>
      </c>
      <c r="AC447" s="1">
        <v>0</v>
      </c>
      <c r="AD447" s="1">
        <v>133</v>
      </c>
      <c r="AE447" s="68">
        <v>0</v>
      </c>
      <c r="AF447" s="68">
        <v>29</v>
      </c>
      <c r="AG447" s="1">
        <v>29</v>
      </c>
      <c r="AH447" s="68">
        <v>1350</v>
      </c>
      <c r="AI447" s="176">
        <v>168</v>
      </c>
      <c r="AJ447" s="1">
        <v>1512</v>
      </c>
      <c r="AK447" s="70">
        <v>7743</v>
      </c>
      <c r="AL447" s="70"/>
    </row>
    <row r="448" spans="1:38" customFormat="1" ht="19.95" customHeight="1" x14ac:dyDescent="0.25">
      <c r="A448" s="68">
        <v>10087</v>
      </c>
      <c r="B448" s="68" t="s">
        <v>253</v>
      </c>
      <c r="C448" s="68" t="s">
        <v>91</v>
      </c>
      <c r="D448" s="68" t="s">
        <v>90</v>
      </c>
      <c r="E448" s="68" t="s">
        <v>60</v>
      </c>
      <c r="F448" s="68">
        <v>4</v>
      </c>
      <c r="G448" s="1">
        <v>2064</v>
      </c>
      <c r="H448" s="1">
        <v>24</v>
      </c>
      <c r="I448" s="1">
        <v>3</v>
      </c>
      <c r="J448" s="1">
        <v>2091</v>
      </c>
      <c r="K448" s="1">
        <f t="shared" si="12"/>
        <v>2088</v>
      </c>
      <c r="L448" s="176">
        <v>522.75</v>
      </c>
      <c r="M448" s="176">
        <f t="shared" si="13"/>
        <v>522</v>
      </c>
      <c r="N448" s="70">
        <v>10683</v>
      </c>
      <c r="O448" s="70">
        <v>1359.15</v>
      </c>
      <c r="P448" s="70">
        <v>0</v>
      </c>
      <c r="Q448" s="70">
        <v>0</v>
      </c>
      <c r="R448" s="70">
        <v>41.82</v>
      </c>
      <c r="S448" s="70">
        <v>1400.97</v>
      </c>
      <c r="T448" s="70">
        <v>9282.0300000000007</v>
      </c>
      <c r="U448" s="70">
        <v>9282.0300000000007</v>
      </c>
      <c r="V448" s="70">
        <v>0</v>
      </c>
      <c r="W448" s="68" t="s">
        <v>64</v>
      </c>
      <c r="X448" s="68">
        <v>1</v>
      </c>
      <c r="Y448" s="68">
        <v>0</v>
      </c>
      <c r="Z448" s="68">
        <v>1</v>
      </c>
      <c r="AA448" s="68" t="s">
        <v>63</v>
      </c>
      <c r="AB448" s="68">
        <v>4</v>
      </c>
      <c r="AC448" s="1">
        <v>0</v>
      </c>
      <c r="AD448" s="1">
        <v>24</v>
      </c>
      <c r="AE448" s="68">
        <v>0</v>
      </c>
      <c r="AF448" s="68">
        <v>3</v>
      </c>
      <c r="AG448" s="1">
        <v>3</v>
      </c>
      <c r="AH448" s="68">
        <v>140</v>
      </c>
      <c r="AI448" s="176">
        <v>41.75</v>
      </c>
      <c r="AJ448" s="1">
        <v>167</v>
      </c>
      <c r="AK448" s="70">
        <v>846</v>
      </c>
      <c r="AL448" s="70"/>
    </row>
    <row r="449" spans="1:38" customFormat="1" ht="19.95" customHeight="1" x14ac:dyDescent="0.25">
      <c r="A449" s="68">
        <v>10157</v>
      </c>
      <c r="B449" s="68" t="s">
        <v>253</v>
      </c>
      <c r="C449" s="68" t="s">
        <v>91</v>
      </c>
      <c r="D449" s="68" t="s">
        <v>90</v>
      </c>
      <c r="E449" s="68" t="s">
        <v>20</v>
      </c>
      <c r="F449" s="68">
        <v>10</v>
      </c>
      <c r="G449" s="1">
        <v>2208</v>
      </c>
      <c r="H449" s="1">
        <v>1372</v>
      </c>
      <c r="I449" s="1">
        <v>51</v>
      </c>
      <c r="J449" s="1">
        <v>3631</v>
      </c>
      <c r="K449" s="1">
        <f t="shared" si="12"/>
        <v>3580</v>
      </c>
      <c r="L449" s="176">
        <v>363.1</v>
      </c>
      <c r="M449" s="176">
        <f t="shared" si="13"/>
        <v>358</v>
      </c>
      <c r="N449" s="70">
        <v>18574</v>
      </c>
      <c r="O449" s="70">
        <v>2360.15</v>
      </c>
      <c r="P449" s="70">
        <v>0</v>
      </c>
      <c r="Q449" s="70">
        <v>0</v>
      </c>
      <c r="R449" s="70">
        <v>72.62</v>
      </c>
      <c r="S449" s="70">
        <v>2432.77</v>
      </c>
      <c r="T449" s="70">
        <v>16141.23</v>
      </c>
      <c r="U449" s="70">
        <v>16141.23</v>
      </c>
      <c r="V449" s="70">
        <v>0</v>
      </c>
      <c r="W449" s="68" t="s">
        <v>64</v>
      </c>
      <c r="X449" s="68">
        <v>1</v>
      </c>
      <c r="Y449" s="68">
        <v>0</v>
      </c>
      <c r="Z449" s="68">
        <v>1</v>
      </c>
      <c r="AA449" s="68" t="s">
        <v>63</v>
      </c>
      <c r="AB449" s="68">
        <v>7</v>
      </c>
      <c r="AC449" s="1">
        <v>0</v>
      </c>
      <c r="AD449" s="1">
        <v>65</v>
      </c>
      <c r="AE449" s="68">
        <v>0</v>
      </c>
      <c r="AF449" s="68">
        <v>14</v>
      </c>
      <c r="AG449" s="1">
        <v>14</v>
      </c>
      <c r="AH449" s="68">
        <v>793</v>
      </c>
      <c r="AI449" s="176">
        <v>124.5714</v>
      </c>
      <c r="AJ449" s="1">
        <v>872</v>
      </c>
      <c r="AK449" s="70">
        <v>4492</v>
      </c>
      <c r="AL449" s="70"/>
    </row>
    <row r="450" spans="1:38" customFormat="1" ht="19.95" customHeight="1" x14ac:dyDescent="0.25">
      <c r="A450" s="68">
        <v>10180</v>
      </c>
      <c r="B450" s="68" t="s">
        <v>253</v>
      </c>
      <c r="C450" s="68" t="s">
        <v>91</v>
      </c>
      <c r="D450" s="68" t="s">
        <v>90</v>
      </c>
      <c r="E450" s="68" t="s">
        <v>20</v>
      </c>
      <c r="F450" s="68">
        <v>1</v>
      </c>
      <c r="G450" s="1">
        <v>600</v>
      </c>
      <c r="H450" s="1">
        <v>-104</v>
      </c>
      <c r="I450" s="1">
        <v>4</v>
      </c>
      <c r="J450" s="1">
        <v>500</v>
      </c>
      <c r="K450" s="1">
        <f t="shared" si="12"/>
        <v>496</v>
      </c>
      <c r="L450" s="176">
        <v>500</v>
      </c>
      <c r="M450" s="176">
        <f t="shared" si="13"/>
        <v>496</v>
      </c>
      <c r="N450" s="70">
        <v>2552</v>
      </c>
      <c r="O450" s="70">
        <v>325</v>
      </c>
      <c r="P450" s="70">
        <v>0</v>
      </c>
      <c r="Q450" s="70">
        <v>0</v>
      </c>
      <c r="R450" s="70">
        <v>0</v>
      </c>
      <c r="S450" s="70">
        <v>325</v>
      </c>
      <c r="T450" s="70">
        <v>2227</v>
      </c>
      <c r="U450" s="70">
        <v>2227</v>
      </c>
      <c r="V450" s="70">
        <v>0</v>
      </c>
      <c r="W450" s="68" t="s">
        <v>64</v>
      </c>
      <c r="X450" s="68">
        <v>1</v>
      </c>
      <c r="Y450" s="68">
        <v>0</v>
      </c>
      <c r="Z450" s="68">
        <v>1</v>
      </c>
      <c r="AA450" s="68" t="s">
        <v>63</v>
      </c>
      <c r="AB450" s="68">
        <v>1</v>
      </c>
      <c r="AC450" s="1">
        <v>0</v>
      </c>
      <c r="AD450" s="1">
        <v>5</v>
      </c>
      <c r="AE450" s="68">
        <v>0</v>
      </c>
      <c r="AF450" s="68">
        <v>4</v>
      </c>
      <c r="AG450" s="1">
        <v>4</v>
      </c>
      <c r="AH450" s="68">
        <v>364</v>
      </c>
      <c r="AI450" s="176">
        <v>373</v>
      </c>
      <c r="AJ450" s="1">
        <v>373</v>
      </c>
      <c r="AK450" s="70">
        <v>1906</v>
      </c>
      <c r="AL450" s="70"/>
    </row>
    <row r="451" spans="1:38" customFormat="1" ht="19.95" customHeight="1" x14ac:dyDescent="0.25">
      <c r="A451" s="68">
        <v>10235</v>
      </c>
      <c r="B451" s="68" t="s">
        <v>253</v>
      </c>
      <c r="C451" s="68" t="s">
        <v>91</v>
      </c>
      <c r="D451" s="68" t="s">
        <v>90</v>
      </c>
      <c r="E451" s="68" t="s">
        <v>18</v>
      </c>
      <c r="F451" s="68">
        <v>3</v>
      </c>
      <c r="G451" s="1">
        <v>1140</v>
      </c>
      <c r="H451" s="1">
        <v>337</v>
      </c>
      <c r="I451" s="1">
        <v>5</v>
      </c>
      <c r="J451" s="1">
        <v>1482</v>
      </c>
      <c r="K451" s="1">
        <f t="shared" si="12"/>
        <v>1477</v>
      </c>
      <c r="L451" s="176">
        <v>494</v>
      </c>
      <c r="M451" s="176">
        <f t="shared" si="13"/>
        <v>492.3</v>
      </c>
      <c r="N451" s="70">
        <v>7537</v>
      </c>
      <c r="O451" s="70">
        <v>963.3</v>
      </c>
      <c r="P451" s="70">
        <v>0</v>
      </c>
      <c r="Q451" s="70">
        <v>0</v>
      </c>
      <c r="R451" s="70">
        <v>0</v>
      </c>
      <c r="S451" s="70">
        <v>963.3</v>
      </c>
      <c r="T451" s="70">
        <v>6573.7</v>
      </c>
      <c r="U451" s="70">
        <v>6573.7</v>
      </c>
      <c r="V451" s="70">
        <v>0</v>
      </c>
      <c r="W451" s="68" t="s">
        <v>64</v>
      </c>
      <c r="X451" s="68">
        <v>1</v>
      </c>
      <c r="Y451" s="68">
        <v>0</v>
      </c>
      <c r="Z451" s="68">
        <v>1</v>
      </c>
      <c r="AA451" s="68" t="s">
        <v>63</v>
      </c>
      <c r="AB451" s="68">
        <v>1</v>
      </c>
      <c r="AC451" s="1">
        <v>0</v>
      </c>
      <c r="AD451" s="1">
        <v>38</v>
      </c>
      <c r="AE451" s="68">
        <v>0</v>
      </c>
      <c r="AF451" s="68">
        <v>5</v>
      </c>
      <c r="AG451" s="1">
        <v>5</v>
      </c>
      <c r="AH451" s="68">
        <v>408</v>
      </c>
      <c r="AI451" s="176">
        <v>451</v>
      </c>
      <c r="AJ451" s="1">
        <v>451</v>
      </c>
      <c r="AK451" s="70">
        <v>2295</v>
      </c>
      <c r="AL451" s="70"/>
    </row>
    <row r="452" spans="1:38" customFormat="1" ht="19.95" customHeight="1" x14ac:dyDescent="0.25">
      <c r="A452" s="68">
        <v>10259</v>
      </c>
      <c r="B452" s="68" t="s">
        <v>253</v>
      </c>
      <c r="C452" s="68" t="s">
        <v>91</v>
      </c>
      <c r="D452" s="68" t="s">
        <v>90</v>
      </c>
      <c r="E452" s="68" t="s">
        <v>19</v>
      </c>
      <c r="F452" s="68">
        <v>7</v>
      </c>
      <c r="G452" s="1">
        <v>732</v>
      </c>
      <c r="H452" s="1">
        <v>1036</v>
      </c>
      <c r="I452" s="1">
        <v>67</v>
      </c>
      <c r="J452" s="1">
        <v>1835</v>
      </c>
      <c r="K452" s="1">
        <f t="shared" si="12"/>
        <v>1768</v>
      </c>
      <c r="L452" s="176">
        <v>262.1429</v>
      </c>
      <c r="M452" s="176">
        <f t="shared" si="13"/>
        <v>252.6</v>
      </c>
      <c r="N452" s="70">
        <v>9359</v>
      </c>
      <c r="O452" s="70">
        <v>1192.75</v>
      </c>
      <c r="P452" s="70">
        <v>0</v>
      </c>
      <c r="Q452" s="70">
        <v>0</v>
      </c>
      <c r="R452" s="70">
        <v>36.700000000000003</v>
      </c>
      <c r="S452" s="70">
        <v>1229.45</v>
      </c>
      <c r="T452" s="70">
        <v>8129.55</v>
      </c>
      <c r="U452" s="70">
        <v>8129.55</v>
      </c>
      <c r="V452" s="70">
        <v>0</v>
      </c>
      <c r="W452" s="68" t="s">
        <v>64</v>
      </c>
      <c r="X452" s="68">
        <v>1</v>
      </c>
      <c r="Y452" s="68">
        <v>0</v>
      </c>
      <c r="Z452" s="68">
        <v>1</v>
      </c>
      <c r="AA452" s="68" t="s">
        <v>63</v>
      </c>
      <c r="AB452" s="68">
        <v>5</v>
      </c>
      <c r="AC452" s="1">
        <v>0</v>
      </c>
      <c r="AD452" s="1">
        <v>56</v>
      </c>
      <c r="AE452" s="68">
        <v>0</v>
      </c>
      <c r="AF452" s="68">
        <v>10</v>
      </c>
      <c r="AG452" s="1">
        <v>10</v>
      </c>
      <c r="AH452" s="68">
        <v>471</v>
      </c>
      <c r="AI452" s="176">
        <v>107.4</v>
      </c>
      <c r="AJ452" s="1">
        <v>537</v>
      </c>
      <c r="AK452" s="70">
        <v>2732</v>
      </c>
      <c r="AL452" s="70"/>
    </row>
    <row r="453" spans="1:38" customFormat="1" ht="19.95" customHeight="1" x14ac:dyDescent="0.25">
      <c r="A453" s="68">
        <v>10266</v>
      </c>
      <c r="B453" s="68" t="s">
        <v>253</v>
      </c>
      <c r="C453" s="68" t="s">
        <v>91</v>
      </c>
      <c r="D453" s="68" t="s">
        <v>90</v>
      </c>
      <c r="E453" s="68" t="s">
        <v>60</v>
      </c>
      <c r="F453" s="68">
        <v>6</v>
      </c>
      <c r="G453" s="1">
        <v>936</v>
      </c>
      <c r="H453" s="1">
        <v>1423</v>
      </c>
      <c r="I453" s="1">
        <v>8</v>
      </c>
      <c r="J453" s="1">
        <v>2367</v>
      </c>
      <c r="K453" s="1">
        <f t="shared" si="12"/>
        <v>2359</v>
      </c>
      <c r="L453" s="176">
        <v>394.5</v>
      </c>
      <c r="M453" s="176">
        <f t="shared" si="13"/>
        <v>393.2</v>
      </c>
      <c r="N453" s="70">
        <v>12070</v>
      </c>
      <c r="O453" s="70">
        <v>1538.55</v>
      </c>
      <c r="P453" s="70">
        <v>0</v>
      </c>
      <c r="Q453" s="70">
        <v>0</v>
      </c>
      <c r="R453" s="70">
        <v>0</v>
      </c>
      <c r="S453" s="70">
        <v>1538.55</v>
      </c>
      <c r="T453" s="70">
        <v>10531.45</v>
      </c>
      <c r="U453" s="70">
        <v>10531.45</v>
      </c>
      <c r="V453" s="70">
        <v>0</v>
      </c>
      <c r="W453" s="68" t="s">
        <v>64</v>
      </c>
      <c r="X453" s="68">
        <v>1</v>
      </c>
      <c r="Y453" s="68">
        <v>0</v>
      </c>
      <c r="Z453" s="68">
        <v>1</v>
      </c>
      <c r="AA453" s="68" t="s">
        <v>63</v>
      </c>
      <c r="AB453" s="68">
        <v>5</v>
      </c>
      <c r="AC453" s="1">
        <v>0</v>
      </c>
      <c r="AD453" s="1">
        <v>111</v>
      </c>
      <c r="AE453" s="68">
        <v>0</v>
      </c>
      <c r="AF453" s="68">
        <v>10</v>
      </c>
      <c r="AG453" s="1">
        <v>10</v>
      </c>
      <c r="AH453" s="68">
        <v>866</v>
      </c>
      <c r="AI453" s="176">
        <v>197.4</v>
      </c>
      <c r="AJ453" s="1">
        <v>987</v>
      </c>
      <c r="AK453" s="70">
        <v>5040</v>
      </c>
      <c r="AL453" s="70"/>
    </row>
    <row r="454" spans="1:38" customFormat="1" ht="19.95" customHeight="1" x14ac:dyDescent="0.25">
      <c r="A454" s="68">
        <v>10294</v>
      </c>
      <c r="B454" s="68" t="s">
        <v>253</v>
      </c>
      <c r="C454" s="68" t="s">
        <v>91</v>
      </c>
      <c r="D454" s="68" t="s">
        <v>90</v>
      </c>
      <c r="E454" s="68" t="s">
        <v>19</v>
      </c>
      <c r="F454" s="68">
        <v>0</v>
      </c>
      <c r="G454" s="1">
        <v>0</v>
      </c>
      <c r="H454" s="1">
        <v>0</v>
      </c>
      <c r="I454" s="1">
        <v>0</v>
      </c>
      <c r="J454" s="1">
        <v>0</v>
      </c>
      <c r="K454" s="1">
        <f t="shared" si="12"/>
        <v>0</v>
      </c>
      <c r="L454" s="176">
        <v>0</v>
      </c>
      <c r="M454" s="176" t="e">
        <f t="shared" si="13"/>
        <v>#DIV/0!</v>
      </c>
      <c r="N454" s="70">
        <v>0</v>
      </c>
      <c r="O454" s="70">
        <v>0</v>
      </c>
      <c r="P454" s="70">
        <v>0</v>
      </c>
      <c r="Q454" s="70">
        <v>0</v>
      </c>
      <c r="R454" s="70">
        <v>0</v>
      </c>
      <c r="S454" s="70">
        <v>0</v>
      </c>
      <c r="T454" s="70">
        <v>0</v>
      </c>
      <c r="U454" s="70">
        <v>0</v>
      </c>
      <c r="V454" s="70">
        <v>0</v>
      </c>
      <c r="W454" s="68" t="s">
        <v>64</v>
      </c>
      <c r="X454" s="68">
        <v>0</v>
      </c>
      <c r="Y454" s="68">
        <v>1</v>
      </c>
      <c r="Z454" s="68">
        <v>1</v>
      </c>
      <c r="AA454" s="68" t="s">
        <v>63</v>
      </c>
      <c r="AB454" s="68">
        <v>0</v>
      </c>
      <c r="AC454" s="1">
        <v>0</v>
      </c>
      <c r="AD454" s="1">
        <v>0</v>
      </c>
      <c r="AE454" s="68">
        <v>0</v>
      </c>
      <c r="AF454" s="68">
        <v>0</v>
      </c>
      <c r="AG454" s="1">
        <v>0</v>
      </c>
      <c r="AH454" s="68">
        <v>0</v>
      </c>
      <c r="AI454" s="176">
        <v>0</v>
      </c>
      <c r="AJ454" s="1">
        <v>0</v>
      </c>
      <c r="AK454" s="70">
        <v>0</v>
      </c>
      <c r="AL454" s="70"/>
    </row>
    <row r="455" spans="1:38" customFormat="1" ht="19.95" customHeight="1" x14ac:dyDescent="0.25">
      <c r="A455" s="68">
        <v>10301</v>
      </c>
      <c r="B455" s="68" t="s">
        <v>253</v>
      </c>
      <c r="C455" s="68" t="s">
        <v>91</v>
      </c>
      <c r="D455" s="68" t="s">
        <v>90</v>
      </c>
      <c r="E455" s="68" t="s">
        <v>60</v>
      </c>
      <c r="F455" s="68">
        <v>2</v>
      </c>
      <c r="G455" s="1">
        <v>0</v>
      </c>
      <c r="H455" s="1">
        <v>402</v>
      </c>
      <c r="I455" s="1">
        <v>2</v>
      </c>
      <c r="J455" s="1">
        <v>404</v>
      </c>
      <c r="K455" s="1">
        <f t="shared" ref="K455:K518" si="14">SUM(J455-I455)</f>
        <v>402</v>
      </c>
      <c r="L455" s="176">
        <v>202</v>
      </c>
      <c r="M455" s="176">
        <f t="shared" ref="M455:M518" si="15">ROUND(K455/F455,1)</f>
        <v>201</v>
      </c>
      <c r="N455" s="70">
        <v>2053</v>
      </c>
      <c r="O455" s="70">
        <v>262.60000000000002</v>
      </c>
      <c r="P455" s="70">
        <v>0</v>
      </c>
      <c r="Q455" s="70">
        <v>0</v>
      </c>
      <c r="R455" s="70">
        <v>0</v>
      </c>
      <c r="S455" s="70">
        <v>262.60000000000002</v>
      </c>
      <c r="T455" s="70">
        <v>1790.4</v>
      </c>
      <c r="U455" s="70">
        <v>1790.4</v>
      </c>
      <c r="V455" s="70">
        <v>0</v>
      </c>
      <c r="W455" s="68" t="s">
        <v>64</v>
      </c>
      <c r="X455" s="68">
        <v>1</v>
      </c>
      <c r="Y455" s="68">
        <v>0</v>
      </c>
      <c r="Z455" s="68">
        <v>1</v>
      </c>
      <c r="AA455" s="68" t="s">
        <v>63</v>
      </c>
      <c r="AB455" s="68">
        <v>1</v>
      </c>
      <c r="AC455" s="1">
        <v>0</v>
      </c>
      <c r="AD455" s="1">
        <v>28</v>
      </c>
      <c r="AE455" s="68">
        <v>0</v>
      </c>
      <c r="AF455" s="68">
        <v>2</v>
      </c>
      <c r="AG455" s="1">
        <v>2</v>
      </c>
      <c r="AH455" s="68">
        <v>88</v>
      </c>
      <c r="AI455" s="176">
        <v>118</v>
      </c>
      <c r="AJ455" s="1">
        <v>118</v>
      </c>
      <c r="AK455" s="70">
        <v>601</v>
      </c>
      <c r="AL455" s="70"/>
    </row>
    <row r="456" spans="1:38" customFormat="1" ht="19.95" customHeight="1" x14ac:dyDescent="0.25">
      <c r="A456" s="68">
        <v>10317</v>
      </c>
      <c r="B456" s="68" t="s">
        <v>253</v>
      </c>
      <c r="C456" s="68" t="s">
        <v>91</v>
      </c>
      <c r="D456" s="68" t="s">
        <v>90</v>
      </c>
      <c r="E456" s="68" t="s">
        <v>60</v>
      </c>
      <c r="F456" s="68">
        <v>11</v>
      </c>
      <c r="G456" s="1">
        <v>3756</v>
      </c>
      <c r="H456" s="1">
        <v>3042</v>
      </c>
      <c r="I456" s="1">
        <v>69</v>
      </c>
      <c r="J456" s="1">
        <v>6867</v>
      </c>
      <c r="K456" s="1">
        <f t="shared" si="14"/>
        <v>6798</v>
      </c>
      <c r="L456" s="176">
        <v>624.27269999999999</v>
      </c>
      <c r="M456" s="176">
        <f t="shared" si="15"/>
        <v>618</v>
      </c>
      <c r="N456" s="70">
        <v>35225</v>
      </c>
      <c r="O456" s="70">
        <v>4463.55</v>
      </c>
      <c r="P456" s="70">
        <v>0</v>
      </c>
      <c r="Q456" s="70">
        <v>0</v>
      </c>
      <c r="R456" s="70">
        <v>137.34</v>
      </c>
      <c r="S456" s="70">
        <v>4600.8900000000003</v>
      </c>
      <c r="T456" s="70">
        <v>30624.11</v>
      </c>
      <c r="U456" s="70">
        <v>30624.11</v>
      </c>
      <c r="V456" s="70">
        <v>0</v>
      </c>
      <c r="W456" s="68" t="s">
        <v>64</v>
      </c>
      <c r="X456" s="68">
        <v>1</v>
      </c>
      <c r="Y456" s="68">
        <v>0</v>
      </c>
      <c r="Z456" s="68">
        <v>1</v>
      </c>
      <c r="AA456" s="68" t="s">
        <v>63</v>
      </c>
      <c r="AB456" s="68">
        <v>11</v>
      </c>
      <c r="AC456" s="1">
        <v>0</v>
      </c>
      <c r="AD456" s="1">
        <v>225</v>
      </c>
      <c r="AE456" s="68">
        <v>0</v>
      </c>
      <c r="AF456" s="68">
        <v>40</v>
      </c>
      <c r="AG456" s="1">
        <v>40</v>
      </c>
      <c r="AH456" s="68">
        <v>1990</v>
      </c>
      <c r="AI456" s="176">
        <v>205</v>
      </c>
      <c r="AJ456" s="1">
        <v>2255</v>
      </c>
      <c r="AK456" s="70">
        <v>11530</v>
      </c>
      <c r="AL456" s="70"/>
    </row>
    <row r="457" spans="1:38" customFormat="1" ht="19.95" customHeight="1" x14ac:dyDescent="0.25">
      <c r="A457" s="68">
        <v>10319</v>
      </c>
      <c r="B457" s="68" t="s">
        <v>253</v>
      </c>
      <c r="C457" s="68" t="s">
        <v>91</v>
      </c>
      <c r="D457" s="68" t="s">
        <v>90</v>
      </c>
      <c r="E457" s="68" t="s">
        <v>19</v>
      </c>
      <c r="F457" s="68">
        <v>8</v>
      </c>
      <c r="G457" s="1">
        <v>1800</v>
      </c>
      <c r="H457" s="1">
        <v>1116</v>
      </c>
      <c r="I457" s="1">
        <v>51</v>
      </c>
      <c r="J457" s="1">
        <v>2967</v>
      </c>
      <c r="K457" s="1">
        <f t="shared" si="14"/>
        <v>2916</v>
      </c>
      <c r="L457" s="176">
        <v>370.875</v>
      </c>
      <c r="M457" s="176">
        <f t="shared" si="15"/>
        <v>364.5</v>
      </c>
      <c r="N457" s="70">
        <v>15162</v>
      </c>
      <c r="O457" s="70">
        <v>1928.55</v>
      </c>
      <c r="P457" s="70">
        <v>0</v>
      </c>
      <c r="Q457" s="70">
        <v>0</v>
      </c>
      <c r="R457" s="70">
        <v>59.34</v>
      </c>
      <c r="S457" s="70">
        <v>1987.89</v>
      </c>
      <c r="T457" s="70">
        <v>13174.11</v>
      </c>
      <c r="U457" s="70">
        <v>13174.11</v>
      </c>
      <c r="V457" s="70">
        <v>0</v>
      </c>
      <c r="W457" s="68" t="s">
        <v>64</v>
      </c>
      <c r="X457" s="68">
        <v>1</v>
      </c>
      <c r="Y457" s="68">
        <v>0</v>
      </c>
      <c r="Z457" s="68">
        <v>1</v>
      </c>
      <c r="AA457" s="68" t="s">
        <v>63</v>
      </c>
      <c r="AB457" s="68">
        <v>5</v>
      </c>
      <c r="AC457" s="1">
        <v>0</v>
      </c>
      <c r="AD457" s="1">
        <v>111</v>
      </c>
      <c r="AE457" s="68">
        <v>0</v>
      </c>
      <c r="AF457" s="68">
        <v>34</v>
      </c>
      <c r="AG457" s="1">
        <v>34</v>
      </c>
      <c r="AH457" s="68">
        <v>424</v>
      </c>
      <c r="AI457" s="176">
        <v>113.8</v>
      </c>
      <c r="AJ457" s="1">
        <v>569</v>
      </c>
      <c r="AK457" s="70">
        <v>2949</v>
      </c>
      <c r="AL457" s="70"/>
    </row>
    <row r="458" spans="1:38" customFormat="1" ht="19.95" customHeight="1" x14ac:dyDescent="0.25">
      <c r="A458" s="68">
        <v>10339</v>
      </c>
      <c r="B458" s="68" t="s">
        <v>253</v>
      </c>
      <c r="C458" s="68" t="s">
        <v>91</v>
      </c>
      <c r="D458" s="68" t="s">
        <v>90</v>
      </c>
      <c r="E458" s="68" t="s">
        <v>22</v>
      </c>
      <c r="F458" s="68">
        <v>10</v>
      </c>
      <c r="G458" s="1">
        <v>2052</v>
      </c>
      <c r="H458" s="1">
        <v>744</v>
      </c>
      <c r="I458" s="1">
        <v>61</v>
      </c>
      <c r="J458" s="1">
        <v>2857</v>
      </c>
      <c r="K458" s="1">
        <f t="shared" si="14"/>
        <v>2796</v>
      </c>
      <c r="L458" s="176">
        <v>285.7</v>
      </c>
      <c r="M458" s="176">
        <f t="shared" si="15"/>
        <v>279.60000000000002</v>
      </c>
      <c r="N458" s="70">
        <v>14608</v>
      </c>
      <c r="O458" s="70">
        <v>1857.05</v>
      </c>
      <c r="P458" s="70">
        <v>0</v>
      </c>
      <c r="Q458" s="70">
        <v>0</v>
      </c>
      <c r="R458" s="70">
        <v>0</v>
      </c>
      <c r="S458" s="70">
        <v>1857.05</v>
      </c>
      <c r="T458" s="70">
        <v>12750.95</v>
      </c>
      <c r="U458" s="70">
        <v>12750.95</v>
      </c>
      <c r="V458" s="70">
        <v>0</v>
      </c>
      <c r="W458" s="68" t="s">
        <v>64</v>
      </c>
      <c r="X458" s="68">
        <v>1</v>
      </c>
      <c r="Y458" s="68">
        <v>0</v>
      </c>
      <c r="Z458" s="68">
        <v>1</v>
      </c>
      <c r="AA458" s="68" t="s">
        <v>63</v>
      </c>
      <c r="AB458" s="68">
        <v>10</v>
      </c>
      <c r="AC458" s="1">
        <v>0</v>
      </c>
      <c r="AD458" s="1">
        <v>98</v>
      </c>
      <c r="AE458" s="68">
        <v>0</v>
      </c>
      <c r="AF458" s="68">
        <v>40</v>
      </c>
      <c r="AG458" s="1">
        <v>40</v>
      </c>
      <c r="AH458" s="68">
        <v>767</v>
      </c>
      <c r="AI458" s="176">
        <v>90.5</v>
      </c>
      <c r="AJ458" s="1">
        <v>905</v>
      </c>
      <c r="AK458" s="70">
        <v>4622</v>
      </c>
      <c r="AL458" s="70"/>
    </row>
    <row r="459" spans="1:38" customFormat="1" ht="19.95" customHeight="1" x14ac:dyDescent="0.25">
      <c r="A459" s="68">
        <v>10351</v>
      </c>
      <c r="B459" s="68" t="s">
        <v>253</v>
      </c>
      <c r="C459" s="68" t="s">
        <v>91</v>
      </c>
      <c r="D459" s="68" t="s">
        <v>90</v>
      </c>
      <c r="E459" s="68" t="s">
        <v>19</v>
      </c>
      <c r="F459" s="68">
        <v>10</v>
      </c>
      <c r="G459" s="1">
        <v>1884</v>
      </c>
      <c r="H459" s="1">
        <v>1761</v>
      </c>
      <c r="I459" s="1">
        <v>57</v>
      </c>
      <c r="J459" s="1">
        <v>3702</v>
      </c>
      <c r="K459" s="1">
        <f t="shared" si="14"/>
        <v>3645</v>
      </c>
      <c r="L459" s="176">
        <v>370.2</v>
      </c>
      <c r="M459" s="176">
        <f t="shared" si="15"/>
        <v>364.5</v>
      </c>
      <c r="N459" s="70">
        <v>18918</v>
      </c>
      <c r="O459" s="70">
        <v>2406.3000000000002</v>
      </c>
      <c r="P459" s="70">
        <v>0</v>
      </c>
      <c r="Q459" s="70">
        <v>0</v>
      </c>
      <c r="R459" s="70">
        <v>0</v>
      </c>
      <c r="S459" s="70">
        <v>2406.3000000000002</v>
      </c>
      <c r="T459" s="70">
        <v>16511.7</v>
      </c>
      <c r="U459" s="70">
        <v>16511.7</v>
      </c>
      <c r="V459" s="70">
        <v>0</v>
      </c>
      <c r="W459" s="68" t="s">
        <v>64</v>
      </c>
      <c r="X459" s="68">
        <v>1</v>
      </c>
      <c r="Y459" s="68">
        <v>0</v>
      </c>
      <c r="Z459" s="68">
        <v>1</v>
      </c>
      <c r="AA459" s="68" t="s">
        <v>63</v>
      </c>
      <c r="AB459" s="68">
        <v>8</v>
      </c>
      <c r="AC459" s="1">
        <v>0</v>
      </c>
      <c r="AD459" s="1">
        <v>133</v>
      </c>
      <c r="AE459" s="68">
        <v>0</v>
      </c>
      <c r="AF459" s="68">
        <v>34</v>
      </c>
      <c r="AG459" s="1">
        <v>34</v>
      </c>
      <c r="AH459" s="68">
        <v>799</v>
      </c>
      <c r="AI459" s="176">
        <v>120.75</v>
      </c>
      <c r="AJ459" s="1">
        <v>966</v>
      </c>
      <c r="AK459" s="70">
        <v>4925</v>
      </c>
      <c r="AL459" s="70"/>
    </row>
    <row r="460" spans="1:38" customFormat="1" ht="19.95" customHeight="1" x14ac:dyDescent="0.25">
      <c r="A460" s="68">
        <v>10352</v>
      </c>
      <c r="B460" s="68" t="s">
        <v>253</v>
      </c>
      <c r="C460" s="68" t="s">
        <v>91</v>
      </c>
      <c r="D460" s="68" t="s">
        <v>90</v>
      </c>
      <c r="E460" s="68" t="s">
        <v>20</v>
      </c>
      <c r="F460" s="68">
        <v>5</v>
      </c>
      <c r="G460" s="1">
        <v>948</v>
      </c>
      <c r="H460" s="1">
        <v>673</v>
      </c>
      <c r="I460" s="1">
        <v>31</v>
      </c>
      <c r="J460" s="1">
        <v>1652</v>
      </c>
      <c r="K460" s="1">
        <f t="shared" si="14"/>
        <v>1621</v>
      </c>
      <c r="L460" s="176">
        <v>330.4</v>
      </c>
      <c r="M460" s="176">
        <f t="shared" si="15"/>
        <v>324.2</v>
      </c>
      <c r="N460" s="70">
        <v>8480</v>
      </c>
      <c r="O460" s="70">
        <v>1073.8</v>
      </c>
      <c r="P460" s="70">
        <v>0</v>
      </c>
      <c r="Q460" s="70">
        <v>0</v>
      </c>
      <c r="R460" s="70">
        <v>0</v>
      </c>
      <c r="S460" s="70">
        <v>1073.8</v>
      </c>
      <c r="T460" s="70">
        <v>7406.2</v>
      </c>
      <c r="U460" s="70">
        <v>7406.2</v>
      </c>
      <c r="V460" s="70">
        <v>0</v>
      </c>
      <c r="W460" s="68" t="s">
        <v>64</v>
      </c>
      <c r="X460" s="68">
        <v>1</v>
      </c>
      <c r="Y460" s="68">
        <v>0</v>
      </c>
      <c r="Z460" s="68">
        <v>1</v>
      </c>
      <c r="AA460" s="68" t="s">
        <v>63</v>
      </c>
      <c r="AB460" s="68">
        <v>3</v>
      </c>
      <c r="AC460" s="1">
        <v>0</v>
      </c>
      <c r="AD460" s="1">
        <v>24</v>
      </c>
      <c r="AE460" s="68">
        <v>0</v>
      </c>
      <c r="AF460" s="68">
        <v>17</v>
      </c>
      <c r="AG460" s="1">
        <v>17</v>
      </c>
      <c r="AH460" s="68">
        <v>255</v>
      </c>
      <c r="AI460" s="176">
        <v>98.666700000000006</v>
      </c>
      <c r="AJ460" s="1">
        <v>296</v>
      </c>
      <c r="AK460" s="70">
        <v>1509</v>
      </c>
      <c r="AL460" s="70"/>
    </row>
    <row r="461" spans="1:38" customFormat="1" ht="19.95" customHeight="1" x14ac:dyDescent="0.25">
      <c r="A461" s="68">
        <v>13631</v>
      </c>
      <c r="B461" s="68" t="s">
        <v>253</v>
      </c>
      <c r="C461" s="68" t="s">
        <v>91</v>
      </c>
      <c r="D461" s="68" t="s">
        <v>90</v>
      </c>
      <c r="E461" s="68" t="s">
        <v>21</v>
      </c>
      <c r="F461" s="68">
        <v>2</v>
      </c>
      <c r="G461" s="1">
        <v>0</v>
      </c>
      <c r="H461" s="1">
        <v>195</v>
      </c>
      <c r="I461" s="1">
        <v>5</v>
      </c>
      <c r="J461" s="1">
        <v>200</v>
      </c>
      <c r="K461" s="1">
        <f t="shared" si="14"/>
        <v>195</v>
      </c>
      <c r="L461" s="176">
        <v>100</v>
      </c>
      <c r="M461" s="176">
        <f t="shared" si="15"/>
        <v>97.5</v>
      </c>
      <c r="N461" s="70">
        <v>1031</v>
      </c>
      <c r="O461" s="70">
        <v>130</v>
      </c>
      <c r="P461" s="70">
        <v>0</v>
      </c>
      <c r="Q461" s="70">
        <v>0</v>
      </c>
      <c r="R461" s="70">
        <v>0</v>
      </c>
      <c r="S461" s="70">
        <v>130</v>
      </c>
      <c r="T461" s="70">
        <v>901</v>
      </c>
      <c r="U461" s="70">
        <v>901</v>
      </c>
      <c r="V461" s="70">
        <v>0</v>
      </c>
      <c r="W461" s="68" t="s">
        <v>64</v>
      </c>
      <c r="X461" s="68">
        <v>1</v>
      </c>
      <c r="Y461" s="68">
        <v>0</v>
      </c>
      <c r="Z461" s="68">
        <v>1</v>
      </c>
      <c r="AA461" s="68" t="s">
        <v>63</v>
      </c>
      <c r="AB461" s="68">
        <v>1</v>
      </c>
      <c r="AC461" s="1">
        <v>0</v>
      </c>
      <c r="AD461" s="1">
        <v>23</v>
      </c>
      <c r="AE461" s="68">
        <v>0</v>
      </c>
      <c r="AF461" s="68">
        <v>5</v>
      </c>
      <c r="AG461" s="1">
        <v>5</v>
      </c>
      <c r="AH461" s="68">
        <v>107</v>
      </c>
      <c r="AI461" s="176">
        <v>135</v>
      </c>
      <c r="AJ461" s="1">
        <v>135</v>
      </c>
      <c r="AK461" s="70">
        <v>692</v>
      </c>
      <c r="AL461" s="70"/>
    </row>
    <row r="462" spans="1:38" customFormat="1" ht="19.95" customHeight="1" x14ac:dyDescent="0.25">
      <c r="A462" s="68">
        <v>83840</v>
      </c>
      <c r="B462" s="68" t="s">
        <v>253</v>
      </c>
      <c r="C462" s="68" t="s">
        <v>91</v>
      </c>
      <c r="D462" s="68" t="s">
        <v>90</v>
      </c>
      <c r="E462" s="68" t="s">
        <v>60</v>
      </c>
      <c r="F462" s="68">
        <v>8</v>
      </c>
      <c r="G462" s="1">
        <v>876</v>
      </c>
      <c r="H462" s="1">
        <v>643</v>
      </c>
      <c r="I462" s="1">
        <v>12</v>
      </c>
      <c r="J462" s="1">
        <v>1531</v>
      </c>
      <c r="K462" s="1">
        <f t="shared" si="14"/>
        <v>1519</v>
      </c>
      <c r="L462" s="176">
        <v>191.375</v>
      </c>
      <c r="M462" s="176">
        <f t="shared" si="15"/>
        <v>189.9</v>
      </c>
      <c r="N462" s="70">
        <v>7819</v>
      </c>
      <c r="O462" s="70">
        <v>995.15</v>
      </c>
      <c r="P462" s="70">
        <v>0</v>
      </c>
      <c r="Q462" s="70">
        <v>0</v>
      </c>
      <c r="R462" s="70">
        <v>30.62</v>
      </c>
      <c r="S462" s="70">
        <v>1025.77</v>
      </c>
      <c r="T462" s="70">
        <v>6793.23</v>
      </c>
      <c r="U462" s="70">
        <v>6793.23</v>
      </c>
      <c r="V462" s="70">
        <v>0</v>
      </c>
      <c r="W462" s="68" t="s">
        <v>64</v>
      </c>
      <c r="X462" s="68">
        <v>1</v>
      </c>
      <c r="Y462" s="68">
        <v>0</v>
      </c>
      <c r="Z462" s="68">
        <v>1</v>
      </c>
      <c r="AA462" s="68" t="s">
        <v>63</v>
      </c>
      <c r="AB462" s="68">
        <v>4</v>
      </c>
      <c r="AC462" s="1">
        <v>0</v>
      </c>
      <c r="AD462" s="1">
        <v>52</v>
      </c>
      <c r="AE462" s="68">
        <v>0</v>
      </c>
      <c r="AF462" s="68">
        <v>12</v>
      </c>
      <c r="AG462" s="1">
        <v>12</v>
      </c>
      <c r="AH462" s="68">
        <v>170</v>
      </c>
      <c r="AI462" s="176">
        <v>58.5</v>
      </c>
      <c r="AJ462" s="1">
        <v>234</v>
      </c>
      <c r="AK462" s="70">
        <v>1191</v>
      </c>
      <c r="AL462" s="70"/>
    </row>
    <row r="463" spans="1:38" customFormat="1" ht="19.95" customHeight="1" x14ac:dyDescent="0.25">
      <c r="A463" s="68">
        <v>90112</v>
      </c>
      <c r="B463" s="68" t="s">
        <v>253</v>
      </c>
      <c r="C463" s="68" t="s">
        <v>91</v>
      </c>
      <c r="D463" s="68" t="s">
        <v>90</v>
      </c>
      <c r="E463" s="68" t="s">
        <v>60</v>
      </c>
      <c r="F463" s="68">
        <v>3</v>
      </c>
      <c r="G463" s="1">
        <v>564</v>
      </c>
      <c r="H463" s="1">
        <v>800</v>
      </c>
      <c r="I463" s="1">
        <v>9</v>
      </c>
      <c r="J463" s="1">
        <v>1373</v>
      </c>
      <c r="K463" s="1">
        <f t="shared" si="14"/>
        <v>1364</v>
      </c>
      <c r="L463" s="176">
        <v>457.66669999999999</v>
      </c>
      <c r="M463" s="176">
        <f t="shared" si="15"/>
        <v>454.7</v>
      </c>
      <c r="N463" s="70">
        <v>7043</v>
      </c>
      <c r="O463" s="70">
        <v>892.45</v>
      </c>
      <c r="P463" s="70">
        <v>0</v>
      </c>
      <c r="Q463" s="70">
        <v>0</v>
      </c>
      <c r="R463" s="70">
        <v>-892.45</v>
      </c>
      <c r="S463" s="70">
        <v>0</v>
      </c>
      <c r="T463" s="70">
        <v>7043</v>
      </c>
      <c r="U463" s="70">
        <v>5043</v>
      </c>
      <c r="V463" s="70">
        <v>2000</v>
      </c>
      <c r="W463" s="68" t="s">
        <v>63</v>
      </c>
      <c r="X463" s="68">
        <v>1</v>
      </c>
      <c r="Y463" s="68">
        <v>0</v>
      </c>
      <c r="Z463" s="68">
        <v>1</v>
      </c>
      <c r="AA463" s="68" t="s">
        <v>63</v>
      </c>
      <c r="AB463" s="68">
        <v>3</v>
      </c>
      <c r="AC463" s="1">
        <v>0</v>
      </c>
      <c r="AD463" s="1">
        <v>56</v>
      </c>
      <c r="AE463" s="68">
        <v>0</v>
      </c>
      <c r="AF463" s="68">
        <v>2</v>
      </c>
      <c r="AG463" s="1">
        <v>2</v>
      </c>
      <c r="AH463" s="68">
        <v>379</v>
      </c>
      <c r="AI463" s="176">
        <v>145.66669999999999</v>
      </c>
      <c r="AJ463" s="1">
        <v>437</v>
      </c>
      <c r="AK463" s="70">
        <v>2239</v>
      </c>
      <c r="AL463" s="70"/>
    </row>
    <row r="464" spans="1:38" customFormat="1" ht="19.95" customHeight="1" x14ac:dyDescent="0.25">
      <c r="A464" s="68">
        <v>40702</v>
      </c>
      <c r="B464" s="68" t="s">
        <v>254</v>
      </c>
      <c r="C464" s="68" t="s">
        <v>89</v>
      </c>
      <c r="D464" s="68" t="s">
        <v>88</v>
      </c>
      <c r="E464" s="68" t="s">
        <v>60</v>
      </c>
      <c r="F464" s="68">
        <v>11</v>
      </c>
      <c r="G464" s="1">
        <v>2844</v>
      </c>
      <c r="H464" s="1">
        <v>586</v>
      </c>
      <c r="I464" s="1">
        <v>1</v>
      </c>
      <c r="J464" s="1">
        <v>3431</v>
      </c>
      <c r="K464" s="1">
        <f t="shared" si="14"/>
        <v>3430</v>
      </c>
      <c r="L464" s="176">
        <v>311.90910000000002</v>
      </c>
      <c r="M464" s="176">
        <f t="shared" si="15"/>
        <v>311.8</v>
      </c>
      <c r="N464" s="70">
        <v>17531</v>
      </c>
      <c r="O464" s="70">
        <v>2230.15</v>
      </c>
      <c r="P464" s="70">
        <v>0</v>
      </c>
      <c r="Q464" s="70">
        <v>0</v>
      </c>
      <c r="R464" s="70">
        <v>68.62</v>
      </c>
      <c r="S464" s="70">
        <v>2298.77</v>
      </c>
      <c r="T464" s="70">
        <v>15232.23</v>
      </c>
      <c r="U464" s="70">
        <v>15232.23</v>
      </c>
      <c r="V464" s="70">
        <v>0</v>
      </c>
      <c r="W464" s="68" t="s">
        <v>64</v>
      </c>
      <c r="X464" s="68">
        <v>1</v>
      </c>
      <c r="Y464" s="68">
        <v>0</v>
      </c>
      <c r="Z464" s="68">
        <v>1</v>
      </c>
      <c r="AA464" s="68" t="s">
        <v>63</v>
      </c>
      <c r="AB464" s="68">
        <v>7</v>
      </c>
      <c r="AC464" s="1">
        <v>0</v>
      </c>
      <c r="AD464" s="1">
        <v>35</v>
      </c>
      <c r="AE464" s="68">
        <v>0</v>
      </c>
      <c r="AF464" s="68">
        <v>1</v>
      </c>
      <c r="AG464" s="1">
        <v>1</v>
      </c>
      <c r="AH464" s="68">
        <v>329</v>
      </c>
      <c r="AI464" s="176">
        <v>52.142899999999997</v>
      </c>
      <c r="AJ464" s="1">
        <v>365</v>
      </c>
      <c r="AK464" s="70">
        <v>1876</v>
      </c>
      <c r="AL464" s="70"/>
    </row>
    <row r="465" spans="1:38" customFormat="1" ht="19.95" customHeight="1" x14ac:dyDescent="0.25">
      <c r="A465" s="68">
        <v>41205</v>
      </c>
      <c r="B465" s="68" t="s">
        <v>254</v>
      </c>
      <c r="C465" s="68" t="s">
        <v>89</v>
      </c>
      <c r="D465" s="68" t="s">
        <v>88</v>
      </c>
      <c r="E465" s="68" t="s">
        <v>19</v>
      </c>
      <c r="F465" s="68">
        <v>10</v>
      </c>
      <c r="G465" s="1">
        <v>1656</v>
      </c>
      <c r="H465" s="1">
        <v>792</v>
      </c>
      <c r="I465" s="1">
        <v>25</v>
      </c>
      <c r="J465" s="1">
        <v>2473</v>
      </c>
      <c r="K465" s="1">
        <f t="shared" si="14"/>
        <v>2448</v>
      </c>
      <c r="L465" s="176">
        <v>247.3</v>
      </c>
      <c r="M465" s="176">
        <f t="shared" si="15"/>
        <v>244.8</v>
      </c>
      <c r="N465" s="70">
        <v>12650</v>
      </c>
      <c r="O465" s="70">
        <v>1607.45</v>
      </c>
      <c r="P465" s="70">
        <v>0</v>
      </c>
      <c r="Q465" s="70">
        <v>0</v>
      </c>
      <c r="R465" s="70">
        <v>0</v>
      </c>
      <c r="S465" s="70">
        <v>1607.45</v>
      </c>
      <c r="T465" s="70">
        <v>11042.55</v>
      </c>
      <c r="U465" s="70">
        <v>11042.55</v>
      </c>
      <c r="V465" s="70">
        <v>0</v>
      </c>
      <c r="W465" s="68" t="s">
        <v>64</v>
      </c>
      <c r="X465" s="68">
        <v>1</v>
      </c>
      <c r="Y465" s="68">
        <v>0</v>
      </c>
      <c r="Z465" s="68">
        <v>1</v>
      </c>
      <c r="AA465" s="68" t="s">
        <v>63</v>
      </c>
      <c r="AB465" s="68">
        <v>9</v>
      </c>
      <c r="AC465" s="1">
        <v>0</v>
      </c>
      <c r="AD465" s="1">
        <v>98</v>
      </c>
      <c r="AE465" s="68">
        <v>0</v>
      </c>
      <c r="AF465" s="68">
        <v>25</v>
      </c>
      <c r="AG465" s="1">
        <v>25</v>
      </c>
      <c r="AH465" s="68">
        <v>1106</v>
      </c>
      <c r="AI465" s="176">
        <v>136.5556</v>
      </c>
      <c r="AJ465" s="1">
        <v>1229</v>
      </c>
      <c r="AK465" s="70">
        <v>6277</v>
      </c>
      <c r="AL465" s="70"/>
    </row>
    <row r="466" spans="1:38" customFormat="1" ht="19.95" customHeight="1" x14ac:dyDescent="0.25">
      <c r="A466" s="68">
        <v>44224</v>
      </c>
      <c r="B466" s="68" t="s">
        <v>254</v>
      </c>
      <c r="C466" s="68" t="s">
        <v>89</v>
      </c>
      <c r="D466" s="68" t="s">
        <v>88</v>
      </c>
      <c r="E466" s="68" t="s">
        <v>18</v>
      </c>
      <c r="F466" s="68">
        <v>6</v>
      </c>
      <c r="G466" s="1">
        <v>1968</v>
      </c>
      <c r="H466" s="1">
        <v>437</v>
      </c>
      <c r="I466" s="1">
        <v>0</v>
      </c>
      <c r="J466" s="1">
        <v>2405</v>
      </c>
      <c r="K466" s="1">
        <f t="shared" si="14"/>
        <v>2405</v>
      </c>
      <c r="L466" s="176">
        <v>400.83330000000001</v>
      </c>
      <c r="M466" s="176">
        <f t="shared" si="15"/>
        <v>400.8</v>
      </c>
      <c r="N466" s="70">
        <v>12327</v>
      </c>
      <c r="O466" s="70">
        <v>1563.25</v>
      </c>
      <c r="P466" s="70">
        <v>0</v>
      </c>
      <c r="Q466" s="70">
        <v>0</v>
      </c>
      <c r="R466" s="70">
        <v>48.1</v>
      </c>
      <c r="S466" s="70">
        <v>1611.35</v>
      </c>
      <c r="T466" s="70">
        <v>10715.65</v>
      </c>
      <c r="U466" s="70">
        <v>10715.65</v>
      </c>
      <c r="V466" s="70">
        <v>0</v>
      </c>
      <c r="W466" s="68" t="s">
        <v>64</v>
      </c>
      <c r="X466" s="68">
        <v>1</v>
      </c>
      <c r="Y466" s="68">
        <v>0</v>
      </c>
      <c r="Z466" s="68">
        <v>1</v>
      </c>
      <c r="AA466" s="68" t="s">
        <v>63</v>
      </c>
      <c r="AB466" s="68">
        <v>2</v>
      </c>
      <c r="AC466" s="1">
        <v>0</v>
      </c>
      <c r="AD466" s="1">
        <v>4</v>
      </c>
      <c r="AE466" s="68">
        <v>0</v>
      </c>
      <c r="AF466" s="68">
        <v>0</v>
      </c>
      <c r="AG466" s="1">
        <v>0</v>
      </c>
      <c r="AH466" s="68">
        <v>127</v>
      </c>
      <c r="AI466" s="176">
        <v>65.5</v>
      </c>
      <c r="AJ466" s="1">
        <v>131</v>
      </c>
      <c r="AK466" s="70">
        <v>666</v>
      </c>
      <c r="AL466" s="70"/>
    </row>
    <row r="467" spans="1:38" customFormat="1" ht="19.95" customHeight="1" x14ac:dyDescent="0.25">
      <c r="A467" s="68">
        <v>50725</v>
      </c>
      <c r="B467" s="68" t="s">
        <v>254</v>
      </c>
      <c r="C467" s="68" t="s">
        <v>89</v>
      </c>
      <c r="D467" s="68" t="s">
        <v>88</v>
      </c>
      <c r="E467" s="68" t="s">
        <v>22</v>
      </c>
      <c r="F467" s="68">
        <v>0</v>
      </c>
      <c r="G467" s="1">
        <v>0</v>
      </c>
      <c r="H467" s="1">
        <v>0</v>
      </c>
      <c r="I467" s="1">
        <v>0</v>
      </c>
      <c r="J467" s="1">
        <v>0</v>
      </c>
      <c r="K467" s="1">
        <f t="shared" si="14"/>
        <v>0</v>
      </c>
      <c r="L467" s="176">
        <v>0</v>
      </c>
      <c r="M467" s="176" t="e">
        <f t="shared" si="15"/>
        <v>#DIV/0!</v>
      </c>
      <c r="N467" s="70">
        <v>0</v>
      </c>
      <c r="O467" s="70">
        <v>0</v>
      </c>
      <c r="P467" s="70">
        <v>0</v>
      </c>
      <c r="Q467" s="70">
        <v>0</v>
      </c>
      <c r="R467" s="70">
        <v>0</v>
      </c>
      <c r="S467" s="70">
        <v>0</v>
      </c>
      <c r="T467" s="70">
        <v>0</v>
      </c>
      <c r="U467" s="70">
        <v>0</v>
      </c>
      <c r="V467" s="70">
        <v>0</v>
      </c>
      <c r="W467" s="68" t="s">
        <v>64</v>
      </c>
      <c r="X467" s="68">
        <v>0</v>
      </c>
      <c r="Y467" s="68">
        <v>1</v>
      </c>
      <c r="Z467" s="68">
        <v>1</v>
      </c>
      <c r="AA467" s="68" t="s">
        <v>63</v>
      </c>
      <c r="AB467" s="68">
        <v>0</v>
      </c>
      <c r="AC467" s="1">
        <v>0</v>
      </c>
      <c r="AD467" s="1">
        <v>0</v>
      </c>
      <c r="AE467" s="68">
        <v>0</v>
      </c>
      <c r="AF467" s="68">
        <v>0</v>
      </c>
      <c r="AG467" s="1">
        <v>0</v>
      </c>
      <c r="AH467" s="68">
        <v>0</v>
      </c>
      <c r="AI467" s="176">
        <v>0</v>
      </c>
      <c r="AJ467" s="1">
        <v>0</v>
      </c>
      <c r="AK467" s="70">
        <v>0</v>
      </c>
      <c r="AL467" s="70"/>
    </row>
    <row r="468" spans="1:38" customFormat="1" ht="19.95" customHeight="1" x14ac:dyDescent="0.25">
      <c r="A468" s="68">
        <v>65693</v>
      </c>
      <c r="B468" s="68" t="s">
        <v>254</v>
      </c>
      <c r="C468" s="68" t="s">
        <v>89</v>
      </c>
      <c r="D468" s="68" t="s">
        <v>88</v>
      </c>
      <c r="E468" s="68" t="s">
        <v>60</v>
      </c>
      <c r="F468" s="68">
        <v>2</v>
      </c>
      <c r="G468" s="1">
        <v>252</v>
      </c>
      <c r="H468" s="1">
        <v>21</v>
      </c>
      <c r="I468" s="1">
        <v>2</v>
      </c>
      <c r="J468" s="1">
        <v>275</v>
      </c>
      <c r="K468" s="1">
        <f t="shared" si="14"/>
        <v>273</v>
      </c>
      <c r="L468" s="176">
        <v>137.5</v>
      </c>
      <c r="M468" s="176">
        <f t="shared" si="15"/>
        <v>136.5</v>
      </c>
      <c r="N468" s="70">
        <v>1402</v>
      </c>
      <c r="O468" s="70">
        <v>178.75</v>
      </c>
      <c r="P468" s="70">
        <v>0</v>
      </c>
      <c r="Q468" s="70">
        <v>0</v>
      </c>
      <c r="R468" s="70">
        <v>0</v>
      </c>
      <c r="S468" s="70">
        <v>178.75</v>
      </c>
      <c r="T468" s="70">
        <v>1223.25</v>
      </c>
      <c r="U468" s="70">
        <v>1223.25</v>
      </c>
      <c r="V468" s="70">
        <v>0</v>
      </c>
      <c r="W468" s="68" t="s">
        <v>64</v>
      </c>
      <c r="X468" s="68">
        <v>1</v>
      </c>
      <c r="Y468" s="68">
        <v>0</v>
      </c>
      <c r="Z468" s="68">
        <v>1</v>
      </c>
      <c r="AA468" s="68" t="s">
        <v>63</v>
      </c>
      <c r="AB468" s="68">
        <v>1</v>
      </c>
      <c r="AC468" s="1">
        <v>0</v>
      </c>
      <c r="AD468" s="1">
        <v>5</v>
      </c>
      <c r="AE468" s="68">
        <v>0</v>
      </c>
      <c r="AF468" s="68">
        <v>1</v>
      </c>
      <c r="AG468" s="1">
        <v>1</v>
      </c>
      <c r="AH468" s="68">
        <v>136</v>
      </c>
      <c r="AI468" s="176">
        <v>142</v>
      </c>
      <c r="AJ468" s="1">
        <v>142</v>
      </c>
      <c r="AK468" s="70">
        <v>726</v>
      </c>
      <c r="AL468" s="70"/>
    </row>
    <row r="469" spans="1:38" customFormat="1" ht="19.95" customHeight="1" x14ac:dyDescent="0.25">
      <c r="A469" s="68">
        <v>90491</v>
      </c>
      <c r="B469" s="68" t="s">
        <v>254</v>
      </c>
      <c r="C469" s="68" t="s">
        <v>89</v>
      </c>
      <c r="D469" s="68" t="s">
        <v>88</v>
      </c>
      <c r="E469" s="68" t="s">
        <v>60</v>
      </c>
      <c r="F469" s="68">
        <v>1</v>
      </c>
      <c r="G469" s="1">
        <v>504</v>
      </c>
      <c r="H469" s="1">
        <v>2159</v>
      </c>
      <c r="I469" s="1">
        <v>21</v>
      </c>
      <c r="J469" s="1">
        <v>2684</v>
      </c>
      <c r="K469" s="1">
        <f t="shared" si="14"/>
        <v>2663</v>
      </c>
      <c r="L469" s="176">
        <v>2684</v>
      </c>
      <c r="M469" s="176">
        <f t="shared" si="15"/>
        <v>2663</v>
      </c>
      <c r="N469" s="70">
        <v>13704</v>
      </c>
      <c r="O469" s="70">
        <v>1744.6</v>
      </c>
      <c r="P469" s="70">
        <v>0</v>
      </c>
      <c r="Q469" s="70">
        <v>0</v>
      </c>
      <c r="R469" s="70">
        <v>-1744.6</v>
      </c>
      <c r="S469" s="70">
        <v>0</v>
      </c>
      <c r="T469" s="70">
        <v>13704</v>
      </c>
      <c r="U469" s="70">
        <v>6287</v>
      </c>
      <c r="V469" s="70">
        <v>7417</v>
      </c>
      <c r="W469" s="68" t="s">
        <v>63</v>
      </c>
      <c r="X469" s="68">
        <v>1</v>
      </c>
      <c r="Y469" s="68">
        <v>0</v>
      </c>
      <c r="Z469" s="68">
        <v>1</v>
      </c>
      <c r="AA469" s="68" t="s">
        <v>63</v>
      </c>
      <c r="AB469" s="68">
        <v>1</v>
      </c>
      <c r="AC469" s="1">
        <v>0</v>
      </c>
      <c r="AD469" s="1">
        <v>48</v>
      </c>
      <c r="AE469" s="68">
        <v>0</v>
      </c>
      <c r="AF469" s="68">
        <v>21</v>
      </c>
      <c r="AG469" s="1">
        <v>21</v>
      </c>
      <c r="AH469" s="68">
        <v>1158</v>
      </c>
      <c r="AI469" s="176">
        <v>1227</v>
      </c>
      <c r="AJ469" s="1">
        <v>1227</v>
      </c>
      <c r="AK469" s="70">
        <v>6287</v>
      </c>
      <c r="AL469" s="70"/>
    </row>
    <row r="470" spans="1:38" customFormat="1" ht="19.95" customHeight="1" x14ac:dyDescent="0.25">
      <c r="A470" s="68">
        <v>46114</v>
      </c>
      <c r="B470" s="68" t="s">
        <v>254</v>
      </c>
      <c r="C470" s="68" t="s">
        <v>87</v>
      </c>
      <c r="D470" s="68" t="s">
        <v>86</v>
      </c>
      <c r="E470" s="68" t="s">
        <v>60</v>
      </c>
      <c r="F470" s="68">
        <v>8</v>
      </c>
      <c r="G470" s="1">
        <v>1596</v>
      </c>
      <c r="H470" s="1">
        <v>242</v>
      </c>
      <c r="I470" s="1">
        <v>1</v>
      </c>
      <c r="J470" s="1">
        <v>1839</v>
      </c>
      <c r="K470" s="1">
        <f t="shared" si="14"/>
        <v>1838</v>
      </c>
      <c r="L470" s="176">
        <v>229.875</v>
      </c>
      <c r="M470" s="176">
        <f t="shared" si="15"/>
        <v>229.8</v>
      </c>
      <c r="N470" s="70">
        <v>9461</v>
      </c>
      <c r="O470" s="70">
        <v>1195.3499999999999</v>
      </c>
      <c r="P470" s="70">
        <v>0</v>
      </c>
      <c r="Q470" s="70">
        <v>0</v>
      </c>
      <c r="R470" s="70">
        <v>36.78</v>
      </c>
      <c r="S470" s="70">
        <v>1232.1300000000001</v>
      </c>
      <c r="T470" s="70">
        <v>8228.8700000000008</v>
      </c>
      <c r="U470" s="70">
        <v>8228.8700000000008</v>
      </c>
      <c r="V470" s="70">
        <v>0</v>
      </c>
      <c r="W470" s="68" t="s">
        <v>64</v>
      </c>
      <c r="X470" s="68">
        <v>1</v>
      </c>
      <c r="Y470" s="68">
        <v>0</v>
      </c>
      <c r="Z470" s="68">
        <v>1</v>
      </c>
      <c r="AA470" s="68" t="s">
        <v>63</v>
      </c>
      <c r="AB470" s="68">
        <v>5</v>
      </c>
      <c r="AC470" s="1">
        <v>0</v>
      </c>
      <c r="AD470" s="1">
        <v>21</v>
      </c>
      <c r="AE470" s="68">
        <v>0</v>
      </c>
      <c r="AF470" s="68">
        <v>1</v>
      </c>
      <c r="AG470" s="1">
        <v>1</v>
      </c>
      <c r="AH470" s="68">
        <v>214</v>
      </c>
      <c r="AI470" s="176">
        <v>47.2</v>
      </c>
      <c r="AJ470" s="1">
        <v>236</v>
      </c>
      <c r="AK470" s="70">
        <v>1212</v>
      </c>
      <c r="AL470" s="70"/>
    </row>
    <row r="471" spans="1:38" customFormat="1" ht="19.95" customHeight="1" x14ac:dyDescent="0.25">
      <c r="A471" s="68">
        <v>46141</v>
      </c>
      <c r="B471" s="68" t="s">
        <v>254</v>
      </c>
      <c r="C471" s="68" t="s">
        <v>87</v>
      </c>
      <c r="D471" s="68" t="s">
        <v>86</v>
      </c>
      <c r="E471" s="68" t="s">
        <v>60</v>
      </c>
      <c r="F471" s="68">
        <v>10</v>
      </c>
      <c r="G471" s="1">
        <v>2508</v>
      </c>
      <c r="H471" s="1">
        <v>167</v>
      </c>
      <c r="I471" s="1">
        <v>4</v>
      </c>
      <c r="J471" s="1">
        <v>2679</v>
      </c>
      <c r="K471" s="1">
        <f t="shared" si="14"/>
        <v>2675</v>
      </c>
      <c r="L471" s="176">
        <v>267.89999999999998</v>
      </c>
      <c r="M471" s="176">
        <f t="shared" si="15"/>
        <v>267.5</v>
      </c>
      <c r="N471" s="70">
        <v>13837</v>
      </c>
      <c r="O471" s="70">
        <v>1741.35</v>
      </c>
      <c r="P471" s="70">
        <v>0</v>
      </c>
      <c r="Q471" s="70">
        <v>0</v>
      </c>
      <c r="R471" s="70">
        <v>53.58</v>
      </c>
      <c r="S471" s="70">
        <v>1794.93</v>
      </c>
      <c r="T471" s="70">
        <v>12042.07</v>
      </c>
      <c r="U471" s="70">
        <v>12042.07</v>
      </c>
      <c r="V471" s="70">
        <v>0</v>
      </c>
      <c r="W471" s="68" t="s">
        <v>64</v>
      </c>
      <c r="X471" s="68">
        <v>1</v>
      </c>
      <c r="Y471" s="68">
        <v>0</v>
      </c>
      <c r="Z471" s="68">
        <v>1</v>
      </c>
      <c r="AA471" s="68" t="s">
        <v>63</v>
      </c>
      <c r="AB471" s="68">
        <v>5</v>
      </c>
      <c r="AC471" s="1">
        <v>0</v>
      </c>
      <c r="AD471" s="1">
        <v>43</v>
      </c>
      <c r="AE471" s="68">
        <v>0</v>
      </c>
      <c r="AF471" s="68">
        <v>4</v>
      </c>
      <c r="AG471" s="1">
        <v>4</v>
      </c>
      <c r="AH471" s="68">
        <v>480</v>
      </c>
      <c r="AI471" s="176">
        <v>105.4</v>
      </c>
      <c r="AJ471" s="1">
        <v>527</v>
      </c>
      <c r="AK471" s="70">
        <v>2707</v>
      </c>
      <c r="AL471" s="70"/>
    </row>
    <row r="472" spans="1:38" customFormat="1" ht="19.95" customHeight="1" x14ac:dyDescent="0.25">
      <c r="A472" s="68">
        <v>46411</v>
      </c>
      <c r="B472" s="68" t="s">
        <v>254</v>
      </c>
      <c r="C472" s="68" t="s">
        <v>87</v>
      </c>
      <c r="D472" s="68" t="s">
        <v>86</v>
      </c>
      <c r="E472" s="68" t="s">
        <v>60</v>
      </c>
      <c r="F472" s="68">
        <v>4</v>
      </c>
      <c r="G472" s="1">
        <v>420</v>
      </c>
      <c r="H472" s="1">
        <v>280</v>
      </c>
      <c r="I472" s="1">
        <v>0</v>
      </c>
      <c r="J472" s="1">
        <v>700</v>
      </c>
      <c r="K472" s="1">
        <f t="shared" si="14"/>
        <v>700</v>
      </c>
      <c r="L472" s="176">
        <v>175</v>
      </c>
      <c r="M472" s="176">
        <f t="shared" si="15"/>
        <v>175</v>
      </c>
      <c r="N472" s="70">
        <v>3580</v>
      </c>
      <c r="O472" s="70">
        <v>455</v>
      </c>
      <c r="P472" s="70">
        <v>0</v>
      </c>
      <c r="Q472" s="70">
        <v>0</v>
      </c>
      <c r="R472" s="70">
        <v>14</v>
      </c>
      <c r="S472" s="70">
        <v>469</v>
      </c>
      <c r="T472" s="70">
        <v>3111</v>
      </c>
      <c r="U472" s="70">
        <v>3111</v>
      </c>
      <c r="V472" s="70">
        <v>0</v>
      </c>
      <c r="W472" s="68" t="s">
        <v>64</v>
      </c>
      <c r="X472" s="68">
        <v>1</v>
      </c>
      <c r="Y472" s="68">
        <v>0</v>
      </c>
      <c r="Z472" s="68">
        <v>1</v>
      </c>
      <c r="AA472" s="68" t="s">
        <v>63</v>
      </c>
      <c r="AB472" s="68">
        <v>2</v>
      </c>
      <c r="AC472" s="1">
        <v>0</v>
      </c>
      <c r="AD472" s="1">
        <v>0</v>
      </c>
      <c r="AE472" s="68">
        <v>0</v>
      </c>
      <c r="AF472" s="68">
        <v>0</v>
      </c>
      <c r="AG472" s="1">
        <v>0</v>
      </c>
      <c r="AH472" s="68">
        <v>63</v>
      </c>
      <c r="AI472" s="176">
        <v>31.5</v>
      </c>
      <c r="AJ472" s="1">
        <v>63</v>
      </c>
      <c r="AK472" s="70">
        <v>319</v>
      </c>
      <c r="AL472" s="70"/>
    </row>
    <row r="473" spans="1:38" customFormat="1" ht="19.95" customHeight="1" x14ac:dyDescent="0.25">
      <c r="A473" s="68">
        <v>90413</v>
      </c>
      <c r="B473" s="68" t="s">
        <v>254</v>
      </c>
      <c r="C473" s="68" t="s">
        <v>87</v>
      </c>
      <c r="D473" s="68" t="s">
        <v>86</v>
      </c>
      <c r="E473" s="68" t="s">
        <v>60</v>
      </c>
      <c r="F473" s="68">
        <v>0</v>
      </c>
      <c r="G473" s="1">
        <v>0</v>
      </c>
      <c r="H473" s="1">
        <v>0</v>
      </c>
      <c r="I473" s="1">
        <v>0</v>
      </c>
      <c r="J473" s="1">
        <v>0</v>
      </c>
      <c r="K473" s="1">
        <f t="shared" si="14"/>
        <v>0</v>
      </c>
      <c r="L473" s="176">
        <v>0</v>
      </c>
      <c r="M473" s="176" t="e">
        <f t="shared" si="15"/>
        <v>#DIV/0!</v>
      </c>
      <c r="N473" s="70">
        <v>0</v>
      </c>
      <c r="O473" s="70">
        <v>0</v>
      </c>
      <c r="P473" s="70">
        <v>0</v>
      </c>
      <c r="Q473" s="70">
        <v>0</v>
      </c>
      <c r="R473" s="70">
        <v>0</v>
      </c>
      <c r="S473" s="70">
        <v>0</v>
      </c>
      <c r="T473" s="70">
        <v>0</v>
      </c>
      <c r="U473" s="70">
        <v>0</v>
      </c>
      <c r="V473" s="70">
        <v>0</v>
      </c>
      <c r="W473" s="68" t="s">
        <v>64</v>
      </c>
      <c r="X473" s="68">
        <v>0</v>
      </c>
      <c r="Y473" s="68">
        <v>1</v>
      </c>
      <c r="Z473" s="68">
        <v>1</v>
      </c>
      <c r="AA473" s="68" t="s">
        <v>63</v>
      </c>
      <c r="AB473" s="68">
        <v>0</v>
      </c>
      <c r="AC473" s="1">
        <v>0</v>
      </c>
      <c r="AD473" s="1">
        <v>0</v>
      </c>
      <c r="AE473" s="68">
        <v>0</v>
      </c>
      <c r="AF473" s="68">
        <v>0</v>
      </c>
      <c r="AG473" s="1">
        <v>0</v>
      </c>
      <c r="AH473" s="68">
        <v>0</v>
      </c>
      <c r="AI473" s="176">
        <v>0</v>
      </c>
      <c r="AJ473" s="1">
        <v>0</v>
      </c>
      <c r="AK473" s="70">
        <v>0</v>
      </c>
      <c r="AL473" s="70"/>
    </row>
    <row r="474" spans="1:38" customFormat="1" ht="19.95" customHeight="1" x14ac:dyDescent="0.25">
      <c r="A474" s="68">
        <v>20713</v>
      </c>
      <c r="B474" s="68" t="s">
        <v>256</v>
      </c>
      <c r="C474" s="68" t="s">
        <v>85</v>
      </c>
      <c r="D474" s="68" t="s">
        <v>84</v>
      </c>
      <c r="E474" s="68" t="s">
        <v>18</v>
      </c>
      <c r="F474" s="68">
        <v>2</v>
      </c>
      <c r="G474" s="1">
        <v>192</v>
      </c>
      <c r="H474" s="1">
        <v>16</v>
      </c>
      <c r="I474" s="1">
        <v>0</v>
      </c>
      <c r="J474" s="1">
        <v>208</v>
      </c>
      <c r="K474" s="1">
        <f t="shared" si="14"/>
        <v>208</v>
      </c>
      <c r="L474" s="176">
        <v>104</v>
      </c>
      <c r="M474" s="176">
        <f t="shared" si="15"/>
        <v>104</v>
      </c>
      <c r="N474" s="70">
        <v>1052</v>
      </c>
      <c r="O474" s="70">
        <v>135.19999999999999</v>
      </c>
      <c r="P474" s="70">
        <v>0</v>
      </c>
      <c r="Q474" s="70">
        <v>0</v>
      </c>
      <c r="R474" s="70">
        <v>4.16</v>
      </c>
      <c r="S474" s="70">
        <v>139.36000000000001</v>
      </c>
      <c r="T474" s="70">
        <v>912.64</v>
      </c>
      <c r="U474" s="70">
        <v>912.64</v>
      </c>
      <c r="V474" s="70">
        <v>0</v>
      </c>
      <c r="W474" s="68" t="s">
        <v>64</v>
      </c>
      <c r="X474" s="68">
        <v>1</v>
      </c>
      <c r="Y474" s="68">
        <v>0</v>
      </c>
      <c r="Z474" s="68">
        <v>1</v>
      </c>
      <c r="AA474" s="68" t="s">
        <v>63</v>
      </c>
      <c r="AB474" s="68">
        <v>0</v>
      </c>
      <c r="AC474" s="1">
        <v>0</v>
      </c>
      <c r="AD474" s="1">
        <v>0</v>
      </c>
      <c r="AE474" s="68">
        <v>0</v>
      </c>
      <c r="AF474" s="68">
        <v>0</v>
      </c>
      <c r="AG474" s="1">
        <v>0</v>
      </c>
      <c r="AH474" s="68">
        <v>0</v>
      </c>
      <c r="AI474" s="176">
        <v>0</v>
      </c>
      <c r="AJ474" s="1">
        <v>0</v>
      </c>
      <c r="AK474" s="70">
        <v>0</v>
      </c>
      <c r="AL474" s="70"/>
    </row>
    <row r="475" spans="1:38" customFormat="1" ht="19.95" customHeight="1" x14ac:dyDescent="0.25">
      <c r="A475" s="68">
        <v>20906</v>
      </c>
      <c r="B475" s="68" t="s">
        <v>256</v>
      </c>
      <c r="C475" s="68" t="s">
        <v>85</v>
      </c>
      <c r="D475" s="68" t="s">
        <v>84</v>
      </c>
      <c r="E475" s="68" t="s">
        <v>19</v>
      </c>
      <c r="F475" s="68">
        <v>5</v>
      </c>
      <c r="G475" s="1">
        <v>780</v>
      </c>
      <c r="H475" s="1">
        <v>-35</v>
      </c>
      <c r="I475" s="1">
        <v>0</v>
      </c>
      <c r="J475" s="1">
        <v>745</v>
      </c>
      <c r="K475" s="1">
        <f t="shared" si="14"/>
        <v>745</v>
      </c>
      <c r="L475" s="176">
        <v>149</v>
      </c>
      <c r="M475" s="176">
        <f t="shared" si="15"/>
        <v>149</v>
      </c>
      <c r="N475" s="70">
        <v>3795</v>
      </c>
      <c r="O475" s="70">
        <v>484.25</v>
      </c>
      <c r="P475" s="70">
        <v>0</v>
      </c>
      <c r="Q475" s="70">
        <v>0</v>
      </c>
      <c r="R475" s="70">
        <v>14.9</v>
      </c>
      <c r="S475" s="70">
        <v>499.15</v>
      </c>
      <c r="T475" s="70">
        <v>3295.85</v>
      </c>
      <c r="U475" s="70">
        <v>3295.85</v>
      </c>
      <c r="V475" s="70">
        <v>0</v>
      </c>
      <c r="W475" s="68" t="s">
        <v>64</v>
      </c>
      <c r="X475" s="68">
        <v>1</v>
      </c>
      <c r="Y475" s="68">
        <v>0</v>
      </c>
      <c r="Z475" s="68">
        <v>1</v>
      </c>
      <c r="AA475" s="68" t="s">
        <v>63</v>
      </c>
      <c r="AB475" s="68">
        <v>5</v>
      </c>
      <c r="AC475" s="1">
        <v>0</v>
      </c>
      <c r="AD475" s="1">
        <v>38</v>
      </c>
      <c r="AE475" s="68">
        <v>0</v>
      </c>
      <c r="AF475" s="68">
        <v>0</v>
      </c>
      <c r="AG475" s="1">
        <v>0</v>
      </c>
      <c r="AH475" s="68">
        <v>92</v>
      </c>
      <c r="AI475" s="176">
        <v>26</v>
      </c>
      <c r="AJ475" s="1">
        <v>130</v>
      </c>
      <c r="AK475" s="70">
        <v>669</v>
      </c>
      <c r="AL475" s="70"/>
    </row>
    <row r="476" spans="1:38" customFormat="1" ht="19.95" customHeight="1" x14ac:dyDescent="0.25">
      <c r="A476" s="68">
        <v>30705</v>
      </c>
      <c r="B476" s="68" t="s">
        <v>256</v>
      </c>
      <c r="C476" s="68" t="s">
        <v>85</v>
      </c>
      <c r="D476" s="68" t="s">
        <v>84</v>
      </c>
      <c r="E476" s="68" t="s">
        <v>60</v>
      </c>
      <c r="F476" s="68">
        <v>9</v>
      </c>
      <c r="G476" s="1">
        <v>1800</v>
      </c>
      <c r="H476" s="1">
        <v>135</v>
      </c>
      <c r="I476" s="1">
        <v>19</v>
      </c>
      <c r="J476" s="1">
        <v>1954</v>
      </c>
      <c r="K476" s="1">
        <f t="shared" si="14"/>
        <v>1935</v>
      </c>
      <c r="L476" s="176">
        <v>217.11109999999999</v>
      </c>
      <c r="M476" s="176">
        <f t="shared" si="15"/>
        <v>215</v>
      </c>
      <c r="N476" s="70">
        <v>9936</v>
      </c>
      <c r="O476" s="70">
        <v>1270.0999999999999</v>
      </c>
      <c r="P476" s="70">
        <v>0</v>
      </c>
      <c r="Q476" s="70">
        <v>0</v>
      </c>
      <c r="R476" s="70">
        <v>39.08</v>
      </c>
      <c r="S476" s="70">
        <v>1309.18</v>
      </c>
      <c r="T476" s="70">
        <v>8626.82</v>
      </c>
      <c r="U476" s="70">
        <v>8626.82</v>
      </c>
      <c r="V476" s="70">
        <v>0</v>
      </c>
      <c r="W476" s="68" t="s">
        <v>64</v>
      </c>
      <c r="X476" s="68">
        <v>1</v>
      </c>
      <c r="Y476" s="68">
        <v>0</v>
      </c>
      <c r="Z476" s="68">
        <v>1</v>
      </c>
      <c r="AA476" s="68" t="s">
        <v>63</v>
      </c>
      <c r="AB476" s="68">
        <v>8</v>
      </c>
      <c r="AC476" s="1">
        <v>0</v>
      </c>
      <c r="AD476" s="1">
        <v>30</v>
      </c>
      <c r="AE476" s="68">
        <v>0</v>
      </c>
      <c r="AF476" s="68">
        <v>19</v>
      </c>
      <c r="AG476" s="1">
        <v>19</v>
      </c>
      <c r="AH476" s="68">
        <v>292</v>
      </c>
      <c r="AI476" s="176">
        <v>42.625</v>
      </c>
      <c r="AJ476" s="1">
        <v>341</v>
      </c>
      <c r="AK476" s="70">
        <v>1729</v>
      </c>
      <c r="AL476" s="70"/>
    </row>
    <row r="477" spans="1:38" customFormat="1" ht="19.95" customHeight="1" x14ac:dyDescent="0.25">
      <c r="A477" s="68">
        <v>90264</v>
      </c>
      <c r="B477" s="68" t="s">
        <v>256</v>
      </c>
      <c r="C477" s="68" t="s">
        <v>85</v>
      </c>
      <c r="D477" s="68" t="s">
        <v>84</v>
      </c>
      <c r="E477" s="68" t="s">
        <v>60</v>
      </c>
      <c r="F477" s="68">
        <v>0</v>
      </c>
      <c r="G477" s="1">
        <v>0</v>
      </c>
      <c r="H477" s="1">
        <v>0</v>
      </c>
      <c r="I477" s="1">
        <v>0</v>
      </c>
      <c r="J477" s="1">
        <v>0</v>
      </c>
      <c r="K477" s="1">
        <f t="shared" si="14"/>
        <v>0</v>
      </c>
      <c r="L477" s="176">
        <v>0</v>
      </c>
      <c r="M477" s="176" t="e">
        <f t="shared" si="15"/>
        <v>#DIV/0!</v>
      </c>
      <c r="N477" s="70">
        <v>0</v>
      </c>
      <c r="O477" s="70">
        <v>0</v>
      </c>
      <c r="P477" s="70">
        <v>0</v>
      </c>
      <c r="Q477" s="70">
        <v>0</v>
      </c>
      <c r="R477" s="70">
        <v>0</v>
      </c>
      <c r="S477" s="70">
        <v>0</v>
      </c>
      <c r="T477" s="70">
        <v>0</v>
      </c>
      <c r="U477" s="70">
        <v>0</v>
      </c>
      <c r="V477" s="70">
        <v>0</v>
      </c>
      <c r="W477" s="68" t="s">
        <v>64</v>
      </c>
      <c r="X477" s="68">
        <v>0</v>
      </c>
      <c r="Y477" s="68">
        <v>1</v>
      </c>
      <c r="Z477" s="68">
        <v>1</v>
      </c>
      <c r="AA477" s="68" t="s">
        <v>63</v>
      </c>
      <c r="AB477" s="68">
        <v>0</v>
      </c>
      <c r="AC477" s="1">
        <v>0</v>
      </c>
      <c r="AD477" s="1">
        <v>0</v>
      </c>
      <c r="AE477" s="68">
        <v>0</v>
      </c>
      <c r="AF477" s="68">
        <v>0</v>
      </c>
      <c r="AG477" s="1">
        <v>0</v>
      </c>
      <c r="AH477" s="68">
        <v>0</v>
      </c>
      <c r="AI477" s="176">
        <v>0</v>
      </c>
      <c r="AJ477" s="1">
        <v>0</v>
      </c>
      <c r="AK477" s="70">
        <v>0</v>
      </c>
      <c r="AL477" s="70"/>
    </row>
    <row r="478" spans="1:38" customFormat="1" ht="19.95" customHeight="1" x14ac:dyDescent="0.25">
      <c r="A478" s="68">
        <v>30017</v>
      </c>
      <c r="B478" s="68" t="s">
        <v>252</v>
      </c>
      <c r="C478" s="68" t="s">
        <v>269</v>
      </c>
      <c r="D478" s="68" t="s">
        <v>100</v>
      </c>
      <c r="E478" s="68" t="s">
        <v>60</v>
      </c>
      <c r="F478" s="68">
        <v>5</v>
      </c>
      <c r="G478" s="1">
        <v>1260</v>
      </c>
      <c r="H478" s="1">
        <v>747</v>
      </c>
      <c r="I478" s="1">
        <v>20</v>
      </c>
      <c r="J478" s="1">
        <v>2027</v>
      </c>
      <c r="K478" s="1">
        <f t="shared" si="14"/>
        <v>2007</v>
      </c>
      <c r="L478" s="176">
        <v>405.4</v>
      </c>
      <c r="M478" s="176">
        <f t="shared" si="15"/>
        <v>401.4</v>
      </c>
      <c r="N478" s="70">
        <v>10514</v>
      </c>
      <c r="O478" s="70">
        <v>1317.55</v>
      </c>
      <c r="P478" s="70">
        <v>0</v>
      </c>
      <c r="Q478" s="70">
        <v>0</v>
      </c>
      <c r="R478" s="70">
        <v>0</v>
      </c>
      <c r="S478" s="70">
        <v>1317.55</v>
      </c>
      <c r="T478" s="70">
        <v>9196.4500000000007</v>
      </c>
      <c r="U478" s="70">
        <v>9196.4500000000007</v>
      </c>
      <c r="V478" s="70">
        <v>0</v>
      </c>
      <c r="W478" s="68" t="s">
        <v>64</v>
      </c>
      <c r="X478" s="68">
        <v>1</v>
      </c>
      <c r="Y478" s="68">
        <v>0</v>
      </c>
      <c r="Z478" s="68">
        <v>1</v>
      </c>
      <c r="AA478" s="68" t="s">
        <v>63</v>
      </c>
      <c r="AB478" s="68">
        <v>4</v>
      </c>
      <c r="AC478" s="1">
        <v>0</v>
      </c>
      <c r="AD478" s="1">
        <v>18</v>
      </c>
      <c r="AE478" s="68">
        <v>0</v>
      </c>
      <c r="AF478" s="68">
        <v>9</v>
      </c>
      <c r="AG478" s="1">
        <v>9</v>
      </c>
      <c r="AH478" s="68">
        <v>414</v>
      </c>
      <c r="AI478" s="176">
        <v>110.25</v>
      </c>
      <c r="AJ478" s="1">
        <v>441</v>
      </c>
      <c r="AK478" s="70">
        <v>2277</v>
      </c>
      <c r="AL478" s="70"/>
    </row>
    <row r="479" spans="1:38" customFormat="1" ht="19.95" customHeight="1" x14ac:dyDescent="0.25">
      <c r="A479" s="68">
        <v>30040</v>
      </c>
      <c r="B479" s="68" t="s">
        <v>252</v>
      </c>
      <c r="C479" s="68" t="s">
        <v>269</v>
      </c>
      <c r="D479" s="68" t="s">
        <v>100</v>
      </c>
      <c r="E479" s="68" t="s">
        <v>21</v>
      </c>
      <c r="F479" s="68">
        <v>0</v>
      </c>
      <c r="G479" s="1">
        <v>0</v>
      </c>
      <c r="H479" s="1">
        <v>0</v>
      </c>
      <c r="I479" s="1">
        <v>0</v>
      </c>
      <c r="J479" s="1">
        <v>0</v>
      </c>
      <c r="K479" s="1">
        <f t="shared" si="14"/>
        <v>0</v>
      </c>
      <c r="L479" s="176">
        <v>0</v>
      </c>
      <c r="M479" s="176" t="e">
        <f t="shared" si="15"/>
        <v>#DIV/0!</v>
      </c>
      <c r="N479" s="70">
        <v>0</v>
      </c>
      <c r="O479" s="70">
        <v>0</v>
      </c>
      <c r="P479" s="70">
        <v>0</v>
      </c>
      <c r="Q479" s="70">
        <v>0</v>
      </c>
      <c r="R479" s="70">
        <v>0</v>
      </c>
      <c r="S479" s="70">
        <v>0</v>
      </c>
      <c r="T479" s="70">
        <v>0</v>
      </c>
      <c r="U479" s="70">
        <v>0</v>
      </c>
      <c r="V479" s="70">
        <v>0</v>
      </c>
      <c r="W479" s="68" t="s">
        <v>64</v>
      </c>
      <c r="X479" s="68">
        <v>0</v>
      </c>
      <c r="Y479" s="68">
        <v>1</v>
      </c>
      <c r="Z479" s="68">
        <v>1</v>
      </c>
      <c r="AA479" s="68" t="s">
        <v>63</v>
      </c>
      <c r="AB479" s="68">
        <v>0</v>
      </c>
      <c r="AC479" s="1">
        <v>0</v>
      </c>
      <c r="AD479" s="1">
        <v>0</v>
      </c>
      <c r="AE479" s="68">
        <v>0</v>
      </c>
      <c r="AF479" s="68">
        <v>0</v>
      </c>
      <c r="AG479" s="1">
        <v>0</v>
      </c>
      <c r="AH479" s="68">
        <v>0</v>
      </c>
      <c r="AI479" s="176">
        <v>0</v>
      </c>
      <c r="AJ479" s="1">
        <v>0</v>
      </c>
      <c r="AK479" s="70">
        <v>0</v>
      </c>
      <c r="AL479" s="70"/>
    </row>
    <row r="480" spans="1:38" customFormat="1" ht="19.95" customHeight="1" x14ac:dyDescent="0.25">
      <c r="A480" s="68">
        <v>30056</v>
      </c>
      <c r="B480" s="68" t="s">
        <v>252</v>
      </c>
      <c r="C480" s="68" t="s">
        <v>269</v>
      </c>
      <c r="D480" s="68" t="s">
        <v>100</v>
      </c>
      <c r="E480" s="68" t="s">
        <v>21</v>
      </c>
      <c r="F480" s="68">
        <v>4</v>
      </c>
      <c r="G480" s="1">
        <v>1128</v>
      </c>
      <c r="H480" s="1">
        <v>516</v>
      </c>
      <c r="I480" s="1">
        <v>17</v>
      </c>
      <c r="J480" s="1">
        <v>1661</v>
      </c>
      <c r="K480" s="1">
        <f t="shared" si="14"/>
        <v>1644</v>
      </c>
      <c r="L480" s="176">
        <v>415.25</v>
      </c>
      <c r="M480" s="176">
        <f t="shared" si="15"/>
        <v>411</v>
      </c>
      <c r="N480" s="70">
        <v>8457</v>
      </c>
      <c r="O480" s="70">
        <v>1079.6500000000001</v>
      </c>
      <c r="P480" s="70">
        <v>0</v>
      </c>
      <c r="Q480" s="70">
        <v>0</v>
      </c>
      <c r="R480" s="70">
        <v>33.22</v>
      </c>
      <c r="S480" s="70">
        <v>1112.8699999999999</v>
      </c>
      <c r="T480" s="70">
        <v>7344.13</v>
      </c>
      <c r="U480" s="70">
        <v>7344.13</v>
      </c>
      <c r="V480" s="70">
        <v>0</v>
      </c>
      <c r="W480" s="68" t="s">
        <v>64</v>
      </c>
      <c r="X480" s="68">
        <v>1</v>
      </c>
      <c r="Y480" s="68">
        <v>0</v>
      </c>
      <c r="Z480" s="68">
        <v>1</v>
      </c>
      <c r="AA480" s="68" t="s">
        <v>63</v>
      </c>
      <c r="AB480" s="68">
        <v>3</v>
      </c>
      <c r="AC480" s="1">
        <v>0</v>
      </c>
      <c r="AD480" s="1">
        <v>16</v>
      </c>
      <c r="AE480" s="68">
        <v>0</v>
      </c>
      <c r="AF480" s="68">
        <v>7</v>
      </c>
      <c r="AG480" s="1">
        <v>7</v>
      </c>
      <c r="AH480" s="68">
        <v>625</v>
      </c>
      <c r="AI480" s="176">
        <v>216</v>
      </c>
      <c r="AJ480" s="1">
        <v>648</v>
      </c>
      <c r="AK480" s="70">
        <v>3310</v>
      </c>
      <c r="AL480" s="70"/>
    </row>
    <row r="481" spans="1:38" customFormat="1" ht="19.95" customHeight="1" x14ac:dyDescent="0.25">
      <c r="A481" s="68">
        <v>30133</v>
      </c>
      <c r="B481" s="68" t="s">
        <v>252</v>
      </c>
      <c r="C481" s="68" t="s">
        <v>269</v>
      </c>
      <c r="D481" s="68" t="s">
        <v>100</v>
      </c>
      <c r="E481" s="68" t="s">
        <v>60</v>
      </c>
      <c r="F481" s="68">
        <v>15</v>
      </c>
      <c r="G481" s="1">
        <v>3660</v>
      </c>
      <c r="H481" s="1">
        <v>1773</v>
      </c>
      <c r="I481" s="1">
        <v>51</v>
      </c>
      <c r="J481" s="1">
        <v>5484</v>
      </c>
      <c r="K481" s="1">
        <f t="shared" si="14"/>
        <v>5433</v>
      </c>
      <c r="L481" s="176">
        <v>365.6</v>
      </c>
      <c r="M481" s="176">
        <f t="shared" si="15"/>
        <v>362.2</v>
      </c>
      <c r="N481" s="70">
        <v>28082</v>
      </c>
      <c r="O481" s="70">
        <v>3564.6</v>
      </c>
      <c r="P481" s="70">
        <v>0</v>
      </c>
      <c r="Q481" s="70">
        <v>0</v>
      </c>
      <c r="R481" s="70">
        <v>0</v>
      </c>
      <c r="S481" s="70">
        <v>3564.6</v>
      </c>
      <c r="T481" s="70">
        <v>24517.4</v>
      </c>
      <c r="U481" s="70">
        <v>24517.4</v>
      </c>
      <c r="V481" s="70">
        <v>0</v>
      </c>
      <c r="W481" s="68" t="s">
        <v>64</v>
      </c>
      <c r="X481" s="68">
        <v>1</v>
      </c>
      <c r="Y481" s="68">
        <v>0</v>
      </c>
      <c r="Z481" s="68">
        <v>1</v>
      </c>
      <c r="AA481" s="68" t="s">
        <v>63</v>
      </c>
      <c r="AB481" s="68">
        <v>14</v>
      </c>
      <c r="AC481" s="1">
        <v>0</v>
      </c>
      <c r="AD481" s="1">
        <v>52</v>
      </c>
      <c r="AE481" s="68">
        <v>0</v>
      </c>
      <c r="AF481" s="68">
        <v>51</v>
      </c>
      <c r="AG481" s="1">
        <v>51</v>
      </c>
      <c r="AH481" s="68">
        <v>2513</v>
      </c>
      <c r="AI481" s="176">
        <v>186.8571</v>
      </c>
      <c r="AJ481" s="1">
        <v>2616</v>
      </c>
      <c r="AK481" s="70">
        <v>13420</v>
      </c>
      <c r="AL481" s="70"/>
    </row>
    <row r="482" spans="1:38" customFormat="1" ht="19.95" customHeight="1" x14ac:dyDescent="0.25">
      <c r="A482" s="68">
        <v>30215</v>
      </c>
      <c r="B482" s="68" t="s">
        <v>252</v>
      </c>
      <c r="C482" s="68" t="s">
        <v>269</v>
      </c>
      <c r="D482" s="68" t="s">
        <v>100</v>
      </c>
      <c r="E482" s="68" t="s">
        <v>24</v>
      </c>
      <c r="F482" s="68">
        <v>0</v>
      </c>
      <c r="G482" s="1">
        <v>0</v>
      </c>
      <c r="H482" s="1">
        <v>0</v>
      </c>
      <c r="I482" s="1">
        <v>0</v>
      </c>
      <c r="J482" s="1">
        <v>0</v>
      </c>
      <c r="K482" s="1">
        <f t="shared" si="14"/>
        <v>0</v>
      </c>
      <c r="L482" s="176">
        <v>0</v>
      </c>
      <c r="M482" s="176" t="e">
        <f t="shared" si="15"/>
        <v>#DIV/0!</v>
      </c>
      <c r="N482" s="70">
        <v>0</v>
      </c>
      <c r="O482" s="70">
        <v>0</v>
      </c>
      <c r="P482" s="70">
        <v>0</v>
      </c>
      <c r="Q482" s="70">
        <v>0</v>
      </c>
      <c r="R482" s="70">
        <v>0</v>
      </c>
      <c r="S482" s="70">
        <v>0</v>
      </c>
      <c r="T482" s="70">
        <v>0</v>
      </c>
      <c r="U482" s="70">
        <v>0</v>
      </c>
      <c r="V482" s="70">
        <v>0</v>
      </c>
      <c r="W482" s="68" t="s">
        <v>64</v>
      </c>
      <c r="X482" s="68">
        <v>0</v>
      </c>
      <c r="Y482" s="68">
        <v>1</v>
      </c>
      <c r="Z482" s="68">
        <v>1</v>
      </c>
      <c r="AA482" s="68" t="s">
        <v>63</v>
      </c>
      <c r="AB482" s="68">
        <v>0</v>
      </c>
      <c r="AC482" s="1">
        <v>0</v>
      </c>
      <c r="AD482" s="1">
        <v>0</v>
      </c>
      <c r="AE482" s="68">
        <v>0</v>
      </c>
      <c r="AF482" s="68">
        <v>0</v>
      </c>
      <c r="AG482" s="1">
        <v>0</v>
      </c>
      <c r="AH482" s="68">
        <v>0</v>
      </c>
      <c r="AI482" s="176">
        <v>0</v>
      </c>
      <c r="AJ482" s="1">
        <v>0</v>
      </c>
      <c r="AK482" s="70">
        <v>0</v>
      </c>
      <c r="AL482" s="70"/>
    </row>
    <row r="483" spans="1:38" customFormat="1" ht="19.95" customHeight="1" x14ac:dyDescent="0.25">
      <c r="A483" s="68">
        <v>30279</v>
      </c>
      <c r="B483" s="68" t="s">
        <v>252</v>
      </c>
      <c r="C483" s="68" t="s">
        <v>269</v>
      </c>
      <c r="D483" s="68" t="s">
        <v>100</v>
      </c>
      <c r="E483" s="68" t="s">
        <v>21</v>
      </c>
      <c r="F483" s="68">
        <v>2</v>
      </c>
      <c r="G483" s="1">
        <v>504</v>
      </c>
      <c r="H483" s="1">
        <v>130</v>
      </c>
      <c r="I483" s="1">
        <v>0</v>
      </c>
      <c r="J483" s="1">
        <v>634</v>
      </c>
      <c r="K483" s="1">
        <f t="shared" si="14"/>
        <v>634</v>
      </c>
      <c r="L483" s="176">
        <v>317</v>
      </c>
      <c r="M483" s="176">
        <f t="shared" si="15"/>
        <v>317</v>
      </c>
      <c r="N483" s="70">
        <v>3206</v>
      </c>
      <c r="O483" s="70">
        <v>412.1</v>
      </c>
      <c r="P483" s="70">
        <v>0</v>
      </c>
      <c r="Q483" s="70">
        <v>0</v>
      </c>
      <c r="R483" s="70">
        <v>12.68</v>
      </c>
      <c r="S483" s="70">
        <v>424.78</v>
      </c>
      <c r="T483" s="70">
        <v>2781.22</v>
      </c>
      <c r="U483" s="70">
        <v>2781.22</v>
      </c>
      <c r="V483" s="70">
        <v>0</v>
      </c>
      <c r="W483" s="68" t="s">
        <v>64</v>
      </c>
      <c r="X483" s="68">
        <v>1</v>
      </c>
      <c r="Y483" s="68">
        <v>0</v>
      </c>
      <c r="Z483" s="68">
        <v>1</v>
      </c>
      <c r="AA483" s="68" t="s">
        <v>63</v>
      </c>
      <c r="AB483" s="68">
        <v>1</v>
      </c>
      <c r="AC483" s="1">
        <v>0</v>
      </c>
      <c r="AD483" s="1">
        <v>0</v>
      </c>
      <c r="AE483" s="68">
        <v>0</v>
      </c>
      <c r="AF483" s="68">
        <v>0</v>
      </c>
      <c r="AG483" s="1">
        <v>0</v>
      </c>
      <c r="AH483" s="68">
        <v>104</v>
      </c>
      <c r="AI483" s="176">
        <v>104</v>
      </c>
      <c r="AJ483" s="1">
        <v>104</v>
      </c>
      <c r="AK483" s="70">
        <v>528</v>
      </c>
      <c r="AL483" s="70"/>
    </row>
    <row r="484" spans="1:38" customFormat="1" ht="19.95" customHeight="1" x14ac:dyDescent="0.25">
      <c r="A484" s="68">
        <v>30305</v>
      </c>
      <c r="B484" s="68" t="s">
        <v>252</v>
      </c>
      <c r="C484" s="68" t="s">
        <v>269</v>
      </c>
      <c r="D484" s="68" t="s">
        <v>100</v>
      </c>
      <c r="E484" s="68" t="s">
        <v>60</v>
      </c>
      <c r="F484" s="68">
        <v>5</v>
      </c>
      <c r="G484" s="1">
        <v>696</v>
      </c>
      <c r="H484" s="1">
        <v>136</v>
      </c>
      <c r="I484" s="1">
        <v>5</v>
      </c>
      <c r="J484" s="1">
        <v>837</v>
      </c>
      <c r="K484" s="1">
        <f t="shared" si="14"/>
        <v>832</v>
      </c>
      <c r="L484" s="176">
        <v>167.4</v>
      </c>
      <c r="M484" s="176">
        <f t="shared" si="15"/>
        <v>166.4</v>
      </c>
      <c r="N484" s="70">
        <v>4287</v>
      </c>
      <c r="O484" s="70">
        <v>544.04999999999995</v>
      </c>
      <c r="P484" s="70">
        <v>0</v>
      </c>
      <c r="Q484" s="70">
        <v>0</v>
      </c>
      <c r="R484" s="70">
        <v>0</v>
      </c>
      <c r="S484" s="70">
        <v>544.04999999999995</v>
      </c>
      <c r="T484" s="70">
        <v>3742.95</v>
      </c>
      <c r="U484" s="70">
        <v>3742.95</v>
      </c>
      <c r="V484" s="70">
        <v>0</v>
      </c>
      <c r="W484" s="68" t="s">
        <v>64</v>
      </c>
      <c r="X484" s="68">
        <v>1</v>
      </c>
      <c r="Y484" s="68">
        <v>0</v>
      </c>
      <c r="Z484" s="68">
        <v>1</v>
      </c>
      <c r="AA484" s="68" t="s">
        <v>63</v>
      </c>
      <c r="AB484" s="68">
        <v>4</v>
      </c>
      <c r="AC484" s="1">
        <v>0</v>
      </c>
      <c r="AD484" s="1">
        <v>4</v>
      </c>
      <c r="AE484" s="68">
        <v>0</v>
      </c>
      <c r="AF484" s="68">
        <v>5</v>
      </c>
      <c r="AG484" s="1">
        <v>5</v>
      </c>
      <c r="AH484" s="68">
        <v>357</v>
      </c>
      <c r="AI484" s="176">
        <v>91.5</v>
      </c>
      <c r="AJ484" s="1">
        <v>366</v>
      </c>
      <c r="AK484" s="70">
        <v>1879</v>
      </c>
      <c r="AL484" s="70"/>
    </row>
    <row r="485" spans="1:38" customFormat="1" ht="19.95" customHeight="1" x14ac:dyDescent="0.25">
      <c r="A485" s="68">
        <v>30315</v>
      </c>
      <c r="B485" s="68" t="s">
        <v>252</v>
      </c>
      <c r="C485" s="68" t="s">
        <v>269</v>
      </c>
      <c r="D485" s="68" t="s">
        <v>100</v>
      </c>
      <c r="E485" s="68" t="s">
        <v>18</v>
      </c>
      <c r="F485" s="68">
        <v>5</v>
      </c>
      <c r="G485" s="1">
        <v>2100</v>
      </c>
      <c r="H485" s="1">
        <v>1189</v>
      </c>
      <c r="I485" s="1">
        <v>16</v>
      </c>
      <c r="J485" s="1">
        <v>3305</v>
      </c>
      <c r="K485" s="1">
        <f t="shared" si="14"/>
        <v>3289</v>
      </c>
      <c r="L485" s="176">
        <v>661</v>
      </c>
      <c r="M485" s="176">
        <f t="shared" si="15"/>
        <v>657.8</v>
      </c>
      <c r="N485" s="70">
        <v>16812</v>
      </c>
      <c r="O485" s="70">
        <v>2148.25</v>
      </c>
      <c r="P485" s="70">
        <v>0</v>
      </c>
      <c r="Q485" s="70">
        <v>0</v>
      </c>
      <c r="R485" s="70">
        <v>66.099999999999994</v>
      </c>
      <c r="S485" s="70">
        <v>2214.35</v>
      </c>
      <c r="T485" s="70">
        <v>14597.65</v>
      </c>
      <c r="U485" s="70">
        <v>14597.65</v>
      </c>
      <c r="V485" s="70">
        <v>0</v>
      </c>
      <c r="W485" s="68" t="s">
        <v>64</v>
      </c>
      <c r="X485" s="68">
        <v>1</v>
      </c>
      <c r="Y485" s="68">
        <v>0</v>
      </c>
      <c r="Z485" s="68">
        <v>1</v>
      </c>
      <c r="AA485" s="68" t="s">
        <v>63</v>
      </c>
      <c r="AB485" s="68">
        <v>5</v>
      </c>
      <c r="AC485" s="1">
        <v>0</v>
      </c>
      <c r="AD485" s="1">
        <v>68</v>
      </c>
      <c r="AE485" s="68">
        <v>0</v>
      </c>
      <c r="AF485" s="68">
        <v>16</v>
      </c>
      <c r="AG485" s="1">
        <v>16</v>
      </c>
      <c r="AH485" s="68">
        <v>724</v>
      </c>
      <c r="AI485" s="176">
        <v>161.6</v>
      </c>
      <c r="AJ485" s="1">
        <v>808</v>
      </c>
      <c r="AK485" s="70">
        <v>4133</v>
      </c>
      <c r="AL485" s="70"/>
    </row>
    <row r="486" spans="1:38" customFormat="1" ht="19.95" customHeight="1" x14ac:dyDescent="0.25">
      <c r="A486" s="68">
        <v>30320</v>
      </c>
      <c r="B486" s="68" t="s">
        <v>252</v>
      </c>
      <c r="C486" s="68" t="s">
        <v>269</v>
      </c>
      <c r="D486" s="68" t="s">
        <v>100</v>
      </c>
      <c r="E486" s="68" t="s">
        <v>18</v>
      </c>
      <c r="F486" s="68">
        <v>4</v>
      </c>
      <c r="G486" s="1">
        <v>3492</v>
      </c>
      <c r="H486" s="1">
        <v>1092</v>
      </c>
      <c r="I486" s="1">
        <v>16</v>
      </c>
      <c r="J486" s="1">
        <v>4600</v>
      </c>
      <c r="K486" s="1">
        <f t="shared" si="14"/>
        <v>4584</v>
      </c>
      <c r="L486" s="176">
        <v>1150</v>
      </c>
      <c r="M486" s="176">
        <f t="shared" si="15"/>
        <v>1146</v>
      </c>
      <c r="N486" s="70">
        <v>23376</v>
      </c>
      <c r="O486" s="70">
        <v>2990</v>
      </c>
      <c r="P486" s="70">
        <v>0</v>
      </c>
      <c r="Q486" s="70">
        <v>0</v>
      </c>
      <c r="R486" s="70">
        <v>92</v>
      </c>
      <c r="S486" s="70">
        <v>3082</v>
      </c>
      <c r="T486" s="70">
        <v>20294</v>
      </c>
      <c r="U486" s="70">
        <v>20294</v>
      </c>
      <c r="V486" s="70">
        <v>0</v>
      </c>
      <c r="W486" s="68" t="s">
        <v>64</v>
      </c>
      <c r="X486" s="68">
        <v>1</v>
      </c>
      <c r="Y486" s="68">
        <v>0</v>
      </c>
      <c r="Z486" s="68">
        <v>1</v>
      </c>
      <c r="AA486" s="68" t="s">
        <v>63</v>
      </c>
      <c r="AB486" s="68">
        <v>4</v>
      </c>
      <c r="AC486" s="1">
        <v>0</v>
      </c>
      <c r="AD486" s="1">
        <v>29</v>
      </c>
      <c r="AE486" s="68">
        <v>0</v>
      </c>
      <c r="AF486" s="68">
        <v>4</v>
      </c>
      <c r="AG486" s="1">
        <v>4</v>
      </c>
      <c r="AH486" s="68">
        <v>848</v>
      </c>
      <c r="AI486" s="176">
        <v>220.25</v>
      </c>
      <c r="AJ486" s="1">
        <v>881</v>
      </c>
      <c r="AK486" s="70">
        <v>4494</v>
      </c>
      <c r="AL486" s="70"/>
    </row>
    <row r="487" spans="1:38" customFormat="1" ht="19.95" customHeight="1" x14ac:dyDescent="0.25">
      <c r="A487" s="68">
        <v>30416</v>
      </c>
      <c r="B487" s="68" t="s">
        <v>252</v>
      </c>
      <c r="C487" s="68" t="s">
        <v>269</v>
      </c>
      <c r="D487" s="68" t="s">
        <v>100</v>
      </c>
      <c r="E487" s="68" t="s">
        <v>60</v>
      </c>
      <c r="F487" s="68">
        <v>23</v>
      </c>
      <c r="G487" s="1">
        <v>6036</v>
      </c>
      <c r="H487" s="1">
        <v>4659</v>
      </c>
      <c r="I487" s="1">
        <v>75</v>
      </c>
      <c r="J487" s="1">
        <v>10770</v>
      </c>
      <c r="K487" s="1">
        <f t="shared" si="14"/>
        <v>10695</v>
      </c>
      <c r="L487" s="176">
        <v>468.26089999999999</v>
      </c>
      <c r="M487" s="176">
        <f t="shared" si="15"/>
        <v>465</v>
      </c>
      <c r="N487" s="70">
        <v>55320</v>
      </c>
      <c r="O487" s="70">
        <v>7000.5</v>
      </c>
      <c r="P487" s="70">
        <v>0</v>
      </c>
      <c r="Q487" s="70">
        <v>0</v>
      </c>
      <c r="R487" s="70">
        <v>215.4</v>
      </c>
      <c r="S487" s="70">
        <v>7215.9</v>
      </c>
      <c r="T487" s="70">
        <v>48104.1</v>
      </c>
      <c r="U487" s="70">
        <v>19142</v>
      </c>
      <c r="V487" s="70">
        <v>28962.1</v>
      </c>
      <c r="W487" s="68" t="s">
        <v>63</v>
      </c>
      <c r="X487" s="68">
        <v>1</v>
      </c>
      <c r="Y487" s="68">
        <v>0</v>
      </c>
      <c r="Z487" s="68">
        <v>1</v>
      </c>
      <c r="AA487" s="68" t="s">
        <v>63</v>
      </c>
      <c r="AB487" s="68">
        <v>19</v>
      </c>
      <c r="AC487" s="1">
        <v>0</v>
      </c>
      <c r="AD487" s="1">
        <v>182</v>
      </c>
      <c r="AE487" s="68">
        <v>0</v>
      </c>
      <c r="AF487" s="68">
        <v>71</v>
      </c>
      <c r="AG487" s="1">
        <v>71</v>
      </c>
      <c r="AH487" s="68">
        <v>3481</v>
      </c>
      <c r="AI487" s="176">
        <v>196.52629999999999</v>
      </c>
      <c r="AJ487" s="1">
        <v>3734</v>
      </c>
      <c r="AK487" s="70">
        <v>19142</v>
      </c>
      <c r="AL487" s="70"/>
    </row>
    <row r="488" spans="1:38" customFormat="1" ht="19.95" customHeight="1" x14ac:dyDescent="0.25">
      <c r="A488" s="68">
        <v>30555</v>
      </c>
      <c r="B488" s="68" t="s">
        <v>252</v>
      </c>
      <c r="C488" s="68" t="s">
        <v>269</v>
      </c>
      <c r="D488" s="68" t="s">
        <v>100</v>
      </c>
      <c r="E488" s="68" t="s">
        <v>18</v>
      </c>
      <c r="F488" s="68">
        <v>9</v>
      </c>
      <c r="G488" s="1">
        <v>2820</v>
      </c>
      <c r="H488" s="1">
        <v>1643</v>
      </c>
      <c r="I488" s="1">
        <v>37</v>
      </c>
      <c r="J488" s="1">
        <v>4500</v>
      </c>
      <c r="K488" s="1">
        <f t="shared" si="14"/>
        <v>4463</v>
      </c>
      <c r="L488" s="176">
        <v>500</v>
      </c>
      <c r="M488" s="176">
        <f t="shared" si="15"/>
        <v>495.9</v>
      </c>
      <c r="N488" s="70">
        <v>22954</v>
      </c>
      <c r="O488" s="70">
        <v>2925</v>
      </c>
      <c r="P488" s="70">
        <v>0</v>
      </c>
      <c r="Q488" s="70">
        <v>0</v>
      </c>
      <c r="R488" s="70">
        <v>90</v>
      </c>
      <c r="S488" s="70">
        <v>3015</v>
      </c>
      <c r="T488" s="70">
        <v>19939</v>
      </c>
      <c r="U488" s="70">
        <v>19939</v>
      </c>
      <c r="V488" s="70">
        <v>0</v>
      </c>
      <c r="W488" s="68" t="s">
        <v>64</v>
      </c>
      <c r="X488" s="68">
        <v>1</v>
      </c>
      <c r="Y488" s="68">
        <v>0</v>
      </c>
      <c r="Z488" s="68">
        <v>1</v>
      </c>
      <c r="AA488" s="68" t="s">
        <v>63</v>
      </c>
      <c r="AB488" s="68">
        <v>8</v>
      </c>
      <c r="AC488" s="1">
        <v>0</v>
      </c>
      <c r="AD488" s="1">
        <v>99</v>
      </c>
      <c r="AE488" s="68">
        <v>0</v>
      </c>
      <c r="AF488" s="68">
        <v>19</v>
      </c>
      <c r="AG488" s="1">
        <v>19</v>
      </c>
      <c r="AH488" s="68">
        <v>1326</v>
      </c>
      <c r="AI488" s="176">
        <v>180.5</v>
      </c>
      <c r="AJ488" s="1">
        <v>1444</v>
      </c>
      <c r="AK488" s="70">
        <v>7373</v>
      </c>
      <c r="AL488" s="70"/>
    </row>
    <row r="489" spans="1:38" customFormat="1" ht="19.95" customHeight="1" x14ac:dyDescent="0.25">
      <c r="A489" s="68">
        <v>30682</v>
      </c>
      <c r="B489" s="68" t="s">
        <v>252</v>
      </c>
      <c r="C489" s="68" t="s">
        <v>269</v>
      </c>
      <c r="D489" s="68" t="s">
        <v>100</v>
      </c>
      <c r="E489" s="68" t="s">
        <v>20</v>
      </c>
      <c r="F489" s="68">
        <v>7</v>
      </c>
      <c r="G489" s="1">
        <v>1752</v>
      </c>
      <c r="H489" s="1">
        <v>-62</v>
      </c>
      <c r="I489" s="1">
        <v>12</v>
      </c>
      <c r="J489" s="1">
        <v>1702</v>
      </c>
      <c r="K489" s="1">
        <f t="shared" si="14"/>
        <v>1690</v>
      </c>
      <c r="L489" s="176">
        <v>243.1429</v>
      </c>
      <c r="M489" s="176">
        <f t="shared" si="15"/>
        <v>241.4</v>
      </c>
      <c r="N489" s="70">
        <v>8732</v>
      </c>
      <c r="O489" s="70">
        <v>1106.3</v>
      </c>
      <c r="P489" s="70">
        <v>0</v>
      </c>
      <c r="Q489" s="70">
        <v>0</v>
      </c>
      <c r="R489" s="70">
        <v>34.04</v>
      </c>
      <c r="S489" s="70">
        <v>1140.3399999999999</v>
      </c>
      <c r="T489" s="70">
        <v>7591.66</v>
      </c>
      <c r="U489" s="70">
        <v>7591.66</v>
      </c>
      <c r="V489" s="70">
        <v>0</v>
      </c>
      <c r="W489" s="68" t="s">
        <v>64</v>
      </c>
      <c r="X489" s="68">
        <v>1</v>
      </c>
      <c r="Y489" s="68">
        <v>0</v>
      </c>
      <c r="Z489" s="68">
        <v>1</v>
      </c>
      <c r="AA489" s="68" t="s">
        <v>63</v>
      </c>
      <c r="AB489" s="68">
        <v>6</v>
      </c>
      <c r="AC489" s="1">
        <v>0</v>
      </c>
      <c r="AD489" s="1">
        <v>66</v>
      </c>
      <c r="AE489" s="68">
        <v>0</v>
      </c>
      <c r="AF489" s="68">
        <v>12</v>
      </c>
      <c r="AG489" s="1">
        <v>12</v>
      </c>
      <c r="AH489" s="68">
        <v>1010</v>
      </c>
      <c r="AI489" s="176">
        <v>181.33330000000001</v>
      </c>
      <c r="AJ489" s="1">
        <v>1088</v>
      </c>
      <c r="AK489" s="70">
        <v>5590</v>
      </c>
      <c r="AL489" s="70"/>
    </row>
    <row r="490" spans="1:38" customFormat="1" ht="19.95" customHeight="1" x14ac:dyDescent="0.25">
      <c r="A490" s="68">
        <v>30880</v>
      </c>
      <c r="B490" s="68" t="s">
        <v>252</v>
      </c>
      <c r="C490" s="68" t="s">
        <v>269</v>
      </c>
      <c r="D490" s="68" t="s">
        <v>100</v>
      </c>
      <c r="E490" s="68" t="s">
        <v>20</v>
      </c>
      <c r="F490" s="68">
        <v>8</v>
      </c>
      <c r="G490" s="1">
        <v>3720</v>
      </c>
      <c r="H490" s="1">
        <v>2725</v>
      </c>
      <c r="I490" s="1">
        <v>28</v>
      </c>
      <c r="J490" s="1">
        <v>6473</v>
      </c>
      <c r="K490" s="1">
        <f t="shared" si="14"/>
        <v>6445</v>
      </c>
      <c r="L490" s="176">
        <v>809.125</v>
      </c>
      <c r="M490" s="176">
        <f t="shared" si="15"/>
        <v>805.6</v>
      </c>
      <c r="N490" s="70">
        <v>33093</v>
      </c>
      <c r="O490" s="70">
        <v>4207.45</v>
      </c>
      <c r="P490" s="70">
        <v>0</v>
      </c>
      <c r="Q490" s="70">
        <v>0</v>
      </c>
      <c r="R490" s="70">
        <v>129.46</v>
      </c>
      <c r="S490" s="70">
        <v>4336.91</v>
      </c>
      <c r="T490" s="70">
        <v>28756.09</v>
      </c>
      <c r="U490" s="70">
        <v>28756.09</v>
      </c>
      <c r="V490" s="70">
        <v>0</v>
      </c>
      <c r="W490" s="68" t="s">
        <v>64</v>
      </c>
      <c r="X490" s="68">
        <v>1</v>
      </c>
      <c r="Y490" s="68">
        <v>0</v>
      </c>
      <c r="Z490" s="68">
        <v>1</v>
      </c>
      <c r="AA490" s="68" t="s">
        <v>63</v>
      </c>
      <c r="AB490" s="68">
        <v>6</v>
      </c>
      <c r="AC490" s="1">
        <v>0</v>
      </c>
      <c r="AD490" s="1">
        <v>58</v>
      </c>
      <c r="AE490" s="68">
        <v>0</v>
      </c>
      <c r="AF490" s="68">
        <v>16</v>
      </c>
      <c r="AG490" s="1">
        <v>16</v>
      </c>
      <c r="AH490" s="68">
        <v>1102</v>
      </c>
      <c r="AI490" s="176">
        <v>196</v>
      </c>
      <c r="AJ490" s="1">
        <v>1176</v>
      </c>
      <c r="AK490" s="70">
        <v>6037</v>
      </c>
      <c r="AL490" s="70"/>
    </row>
    <row r="491" spans="1:38" customFormat="1" ht="19.95" customHeight="1" x14ac:dyDescent="0.25">
      <c r="A491" s="68">
        <v>30892</v>
      </c>
      <c r="B491" s="68" t="s">
        <v>252</v>
      </c>
      <c r="C491" s="68" t="s">
        <v>269</v>
      </c>
      <c r="D491" s="68" t="s">
        <v>100</v>
      </c>
      <c r="E491" s="68" t="s">
        <v>60</v>
      </c>
      <c r="F491" s="68">
        <v>17</v>
      </c>
      <c r="G491" s="1">
        <v>6312</v>
      </c>
      <c r="H491" s="1">
        <v>1096</v>
      </c>
      <c r="I491" s="1">
        <v>97</v>
      </c>
      <c r="J491" s="1">
        <v>7505</v>
      </c>
      <c r="K491" s="1">
        <f t="shared" si="14"/>
        <v>7408</v>
      </c>
      <c r="L491" s="176">
        <v>441.47059999999999</v>
      </c>
      <c r="M491" s="176">
        <f t="shared" si="15"/>
        <v>435.8</v>
      </c>
      <c r="N491" s="70">
        <v>38322</v>
      </c>
      <c r="O491" s="70">
        <v>4878.25</v>
      </c>
      <c r="P491" s="70">
        <v>0</v>
      </c>
      <c r="Q491" s="70">
        <v>0</v>
      </c>
      <c r="R491" s="70">
        <v>150.1</v>
      </c>
      <c r="S491" s="70">
        <v>5028.3500000000004</v>
      </c>
      <c r="T491" s="70">
        <v>33293.65</v>
      </c>
      <c r="U491" s="70">
        <v>33293.65</v>
      </c>
      <c r="V491" s="70">
        <v>0</v>
      </c>
      <c r="W491" s="68" t="s">
        <v>64</v>
      </c>
      <c r="X491" s="68">
        <v>1</v>
      </c>
      <c r="Y491" s="68">
        <v>0</v>
      </c>
      <c r="Z491" s="68">
        <v>1</v>
      </c>
      <c r="AA491" s="68" t="s">
        <v>63</v>
      </c>
      <c r="AB491" s="68">
        <v>15</v>
      </c>
      <c r="AC491" s="1">
        <v>0</v>
      </c>
      <c r="AD491" s="1">
        <v>119</v>
      </c>
      <c r="AE491" s="68">
        <v>0</v>
      </c>
      <c r="AF491" s="68">
        <v>55</v>
      </c>
      <c r="AG491" s="1">
        <v>55</v>
      </c>
      <c r="AH491" s="68">
        <v>2476</v>
      </c>
      <c r="AI491" s="176">
        <v>176.66669999999999</v>
      </c>
      <c r="AJ491" s="1">
        <v>2650</v>
      </c>
      <c r="AK491" s="70">
        <v>13545</v>
      </c>
      <c r="AL491" s="70"/>
    </row>
    <row r="492" spans="1:38" customFormat="1" ht="19.95" customHeight="1" x14ac:dyDescent="0.25">
      <c r="A492" s="68">
        <v>30970</v>
      </c>
      <c r="B492" s="68" t="s">
        <v>252</v>
      </c>
      <c r="C492" s="68" t="s">
        <v>269</v>
      </c>
      <c r="D492" s="68" t="s">
        <v>100</v>
      </c>
      <c r="E492" s="68" t="s">
        <v>60</v>
      </c>
      <c r="F492" s="68">
        <v>11</v>
      </c>
      <c r="G492" s="1">
        <v>6000</v>
      </c>
      <c r="H492" s="1">
        <v>994</v>
      </c>
      <c r="I492" s="1">
        <v>54</v>
      </c>
      <c r="J492" s="1">
        <v>7048</v>
      </c>
      <c r="K492" s="1">
        <f t="shared" si="14"/>
        <v>6994</v>
      </c>
      <c r="L492" s="176">
        <v>640.72730000000001</v>
      </c>
      <c r="M492" s="176">
        <f t="shared" si="15"/>
        <v>635.79999999999995</v>
      </c>
      <c r="N492" s="70">
        <v>36069</v>
      </c>
      <c r="O492" s="70">
        <v>4581.2</v>
      </c>
      <c r="P492" s="70">
        <v>0</v>
      </c>
      <c r="Q492" s="70">
        <v>0</v>
      </c>
      <c r="R492" s="70">
        <v>140.96</v>
      </c>
      <c r="S492" s="70">
        <v>4722.16</v>
      </c>
      <c r="T492" s="70">
        <v>31346.84</v>
      </c>
      <c r="U492" s="70">
        <v>31346.84</v>
      </c>
      <c r="V492" s="70">
        <v>0</v>
      </c>
      <c r="W492" s="68" t="s">
        <v>64</v>
      </c>
      <c r="X492" s="68">
        <v>1</v>
      </c>
      <c r="Y492" s="68">
        <v>0</v>
      </c>
      <c r="Z492" s="68">
        <v>1</v>
      </c>
      <c r="AA492" s="68" t="s">
        <v>63</v>
      </c>
      <c r="AB492" s="68">
        <v>11</v>
      </c>
      <c r="AC492" s="1">
        <v>0</v>
      </c>
      <c r="AD492" s="1">
        <v>74</v>
      </c>
      <c r="AE492" s="68">
        <v>0</v>
      </c>
      <c r="AF492" s="68">
        <v>18</v>
      </c>
      <c r="AG492" s="1">
        <v>18</v>
      </c>
      <c r="AH492" s="68">
        <v>1820</v>
      </c>
      <c r="AI492" s="176">
        <v>173.81819999999999</v>
      </c>
      <c r="AJ492" s="1">
        <v>1912</v>
      </c>
      <c r="AK492" s="70">
        <v>9762</v>
      </c>
      <c r="AL492" s="70"/>
    </row>
    <row r="493" spans="1:38" customFormat="1" ht="19.95" customHeight="1" x14ac:dyDescent="0.25">
      <c r="A493" s="68">
        <v>31026</v>
      </c>
      <c r="B493" s="68" t="s">
        <v>252</v>
      </c>
      <c r="C493" s="68" t="s">
        <v>269</v>
      </c>
      <c r="D493" s="68" t="s">
        <v>100</v>
      </c>
      <c r="E493" s="68" t="s">
        <v>19</v>
      </c>
      <c r="F493" s="68">
        <v>6</v>
      </c>
      <c r="G493" s="1">
        <v>6168</v>
      </c>
      <c r="H493" s="1">
        <v>1541</v>
      </c>
      <c r="I493" s="1">
        <v>78</v>
      </c>
      <c r="J493" s="1">
        <v>7787</v>
      </c>
      <c r="K493" s="1">
        <f t="shared" si="14"/>
        <v>7709</v>
      </c>
      <c r="L493" s="176">
        <v>1297.8333</v>
      </c>
      <c r="M493" s="176">
        <f t="shared" si="15"/>
        <v>1284.8</v>
      </c>
      <c r="N493" s="70">
        <v>39788</v>
      </c>
      <c r="O493" s="70">
        <v>5061.55</v>
      </c>
      <c r="P493" s="70">
        <v>0</v>
      </c>
      <c r="Q493" s="70">
        <v>0</v>
      </c>
      <c r="R493" s="70">
        <v>0</v>
      </c>
      <c r="S493" s="70">
        <v>5061.55</v>
      </c>
      <c r="T493" s="70">
        <v>34726.449999999997</v>
      </c>
      <c r="U493" s="70">
        <v>34726.449999999997</v>
      </c>
      <c r="V493" s="70">
        <v>0</v>
      </c>
      <c r="W493" s="68" t="s">
        <v>64</v>
      </c>
      <c r="X493" s="68">
        <v>1</v>
      </c>
      <c r="Y493" s="68">
        <v>0</v>
      </c>
      <c r="Z493" s="68">
        <v>1</v>
      </c>
      <c r="AA493" s="68" t="s">
        <v>63</v>
      </c>
      <c r="AB493" s="68">
        <v>6</v>
      </c>
      <c r="AC493" s="1">
        <v>0</v>
      </c>
      <c r="AD493" s="1">
        <v>112</v>
      </c>
      <c r="AE493" s="68">
        <v>0</v>
      </c>
      <c r="AF493" s="68">
        <v>82</v>
      </c>
      <c r="AG493" s="1">
        <v>82</v>
      </c>
      <c r="AH493" s="68">
        <v>3341</v>
      </c>
      <c r="AI493" s="176">
        <v>589.16669999999999</v>
      </c>
      <c r="AJ493" s="1">
        <v>3535</v>
      </c>
      <c r="AK493" s="70">
        <v>18088</v>
      </c>
      <c r="AL493" s="70"/>
    </row>
    <row r="494" spans="1:38" customFormat="1" ht="19.95" customHeight="1" x14ac:dyDescent="0.25">
      <c r="A494" s="68">
        <v>31034</v>
      </c>
      <c r="B494" s="68" t="s">
        <v>252</v>
      </c>
      <c r="C494" s="68" t="s">
        <v>269</v>
      </c>
      <c r="D494" s="68" t="s">
        <v>100</v>
      </c>
      <c r="E494" s="68" t="s">
        <v>18</v>
      </c>
      <c r="F494" s="68">
        <v>0</v>
      </c>
      <c r="G494" s="1">
        <v>0</v>
      </c>
      <c r="H494" s="1">
        <v>0</v>
      </c>
      <c r="I494" s="1">
        <v>0</v>
      </c>
      <c r="J494" s="1">
        <v>0</v>
      </c>
      <c r="K494" s="1">
        <f t="shared" si="14"/>
        <v>0</v>
      </c>
      <c r="L494" s="176">
        <v>0</v>
      </c>
      <c r="M494" s="176" t="e">
        <f t="shared" si="15"/>
        <v>#DIV/0!</v>
      </c>
      <c r="N494" s="70">
        <v>0</v>
      </c>
      <c r="O494" s="70">
        <v>0</v>
      </c>
      <c r="P494" s="70">
        <v>0</v>
      </c>
      <c r="Q494" s="70">
        <v>0</v>
      </c>
      <c r="R494" s="70">
        <v>0</v>
      </c>
      <c r="S494" s="70">
        <v>0</v>
      </c>
      <c r="T494" s="70">
        <v>0</v>
      </c>
      <c r="U494" s="70">
        <v>0</v>
      </c>
      <c r="V494" s="70">
        <v>0</v>
      </c>
      <c r="W494" s="68" t="s">
        <v>64</v>
      </c>
      <c r="X494" s="68">
        <v>0</v>
      </c>
      <c r="Y494" s="68">
        <v>1</v>
      </c>
      <c r="Z494" s="68">
        <v>1</v>
      </c>
      <c r="AA494" s="68" t="s">
        <v>63</v>
      </c>
      <c r="AB494" s="68">
        <v>0</v>
      </c>
      <c r="AC494" s="1">
        <v>0</v>
      </c>
      <c r="AD494" s="1">
        <v>0</v>
      </c>
      <c r="AE494" s="68">
        <v>0</v>
      </c>
      <c r="AF494" s="68">
        <v>0</v>
      </c>
      <c r="AG494" s="1">
        <v>0</v>
      </c>
      <c r="AH494" s="68">
        <v>0</v>
      </c>
      <c r="AI494" s="176">
        <v>0</v>
      </c>
      <c r="AJ494" s="1">
        <v>0</v>
      </c>
      <c r="AK494" s="70">
        <v>0</v>
      </c>
      <c r="AL494" s="70"/>
    </row>
    <row r="495" spans="1:38" customFormat="1" ht="19.95" customHeight="1" x14ac:dyDescent="0.25">
      <c r="A495" s="68">
        <v>33001</v>
      </c>
      <c r="B495" s="68" t="s">
        <v>252</v>
      </c>
      <c r="C495" s="68" t="s">
        <v>269</v>
      </c>
      <c r="D495" s="68" t="s">
        <v>100</v>
      </c>
      <c r="E495" s="68" t="s">
        <v>60</v>
      </c>
      <c r="F495" s="68">
        <v>7</v>
      </c>
      <c r="G495" s="1">
        <v>4824</v>
      </c>
      <c r="H495" s="1">
        <v>-2628</v>
      </c>
      <c r="I495" s="1">
        <v>70</v>
      </c>
      <c r="J495" s="1">
        <v>2266</v>
      </c>
      <c r="K495" s="1">
        <f t="shared" si="14"/>
        <v>2196</v>
      </c>
      <c r="L495" s="176">
        <v>323.71429999999998</v>
      </c>
      <c r="M495" s="176">
        <f t="shared" si="15"/>
        <v>313.7</v>
      </c>
      <c r="N495" s="70">
        <v>11590</v>
      </c>
      <c r="O495" s="70">
        <v>1472.9</v>
      </c>
      <c r="P495" s="70">
        <v>0</v>
      </c>
      <c r="Q495" s="70">
        <v>0</v>
      </c>
      <c r="R495" s="70">
        <v>45.32</v>
      </c>
      <c r="S495" s="70">
        <v>1518.22</v>
      </c>
      <c r="T495" s="70">
        <v>10071.780000000001</v>
      </c>
      <c r="U495" s="70">
        <v>10071.780000000001</v>
      </c>
      <c r="V495" s="70">
        <v>0</v>
      </c>
      <c r="W495" s="68" t="s">
        <v>64</v>
      </c>
      <c r="X495" s="68">
        <v>1</v>
      </c>
      <c r="Y495" s="68">
        <v>0</v>
      </c>
      <c r="Z495" s="68">
        <v>1</v>
      </c>
      <c r="AA495" s="68" t="s">
        <v>63</v>
      </c>
      <c r="AB495" s="68">
        <v>5</v>
      </c>
      <c r="AC495" s="1">
        <v>0</v>
      </c>
      <c r="AD495" s="1">
        <v>106</v>
      </c>
      <c r="AE495" s="68">
        <v>0</v>
      </c>
      <c r="AF495" s="68">
        <v>63</v>
      </c>
      <c r="AG495" s="1">
        <v>63</v>
      </c>
      <c r="AH495" s="68">
        <v>949</v>
      </c>
      <c r="AI495" s="176">
        <v>223.6</v>
      </c>
      <c r="AJ495" s="1">
        <v>1118</v>
      </c>
      <c r="AK495" s="70">
        <v>5712</v>
      </c>
      <c r="AL495" s="70"/>
    </row>
    <row r="496" spans="1:38" customFormat="1" ht="19.95" customHeight="1" x14ac:dyDescent="0.25">
      <c r="A496" s="68">
        <v>33003</v>
      </c>
      <c r="B496" s="68" t="s">
        <v>252</v>
      </c>
      <c r="C496" s="68" t="s">
        <v>269</v>
      </c>
      <c r="D496" s="68" t="s">
        <v>100</v>
      </c>
      <c r="E496" s="68" t="s">
        <v>60</v>
      </c>
      <c r="F496" s="68">
        <v>11</v>
      </c>
      <c r="G496" s="1">
        <v>2400</v>
      </c>
      <c r="H496" s="1">
        <v>773</v>
      </c>
      <c r="I496" s="1">
        <v>75</v>
      </c>
      <c r="J496" s="1">
        <v>3248</v>
      </c>
      <c r="K496" s="1">
        <f t="shared" si="14"/>
        <v>3173</v>
      </c>
      <c r="L496" s="176">
        <v>295.27269999999999</v>
      </c>
      <c r="M496" s="176">
        <f t="shared" si="15"/>
        <v>288.5</v>
      </c>
      <c r="N496" s="70">
        <v>16617</v>
      </c>
      <c r="O496" s="70">
        <v>2111.1999999999998</v>
      </c>
      <c r="P496" s="70">
        <v>0</v>
      </c>
      <c r="Q496" s="70">
        <v>0</v>
      </c>
      <c r="R496" s="70">
        <v>64.959999999999994</v>
      </c>
      <c r="S496" s="70">
        <v>2176.16</v>
      </c>
      <c r="T496" s="70">
        <v>14440.84</v>
      </c>
      <c r="U496" s="70">
        <v>14440.84</v>
      </c>
      <c r="V496" s="70">
        <v>0</v>
      </c>
      <c r="W496" s="68" t="s">
        <v>64</v>
      </c>
      <c r="X496" s="68">
        <v>1</v>
      </c>
      <c r="Y496" s="68">
        <v>0</v>
      </c>
      <c r="Z496" s="68">
        <v>1</v>
      </c>
      <c r="AA496" s="68" t="s">
        <v>63</v>
      </c>
      <c r="AB496" s="68">
        <v>11</v>
      </c>
      <c r="AC496" s="1">
        <v>0</v>
      </c>
      <c r="AD496" s="1">
        <v>188</v>
      </c>
      <c r="AE496" s="68">
        <v>0</v>
      </c>
      <c r="AF496" s="68">
        <v>69</v>
      </c>
      <c r="AG496" s="1">
        <v>69</v>
      </c>
      <c r="AH496" s="68">
        <v>1255</v>
      </c>
      <c r="AI496" s="176">
        <v>137.4545</v>
      </c>
      <c r="AJ496" s="1">
        <v>1512</v>
      </c>
      <c r="AK496" s="70">
        <v>7721</v>
      </c>
      <c r="AL496" s="70"/>
    </row>
    <row r="497" spans="1:38" customFormat="1" ht="19.95" customHeight="1" x14ac:dyDescent="0.25">
      <c r="A497" s="68">
        <v>33009</v>
      </c>
      <c r="B497" s="68" t="s">
        <v>252</v>
      </c>
      <c r="C497" s="68" t="s">
        <v>269</v>
      </c>
      <c r="D497" s="68" t="s">
        <v>100</v>
      </c>
      <c r="E497" s="68" t="s">
        <v>22</v>
      </c>
      <c r="F497" s="68">
        <v>8</v>
      </c>
      <c r="G497" s="1">
        <v>2304</v>
      </c>
      <c r="H497" s="1">
        <v>1621</v>
      </c>
      <c r="I497" s="1">
        <v>50</v>
      </c>
      <c r="J497" s="1">
        <v>3975</v>
      </c>
      <c r="K497" s="1">
        <f t="shared" si="14"/>
        <v>3925</v>
      </c>
      <c r="L497" s="176">
        <v>496.875</v>
      </c>
      <c r="M497" s="176">
        <f t="shared" si="15"/>
        <v>490.6</v>
      </c>
      <c r="N497" s="70">
        <v>20441</v>
      </c>
      <c r="O497" s="70">
        <v>2583.75</v>
      </c>
      <c r="P497" s="70">
        <v>0</v>
      </c>
      <c r="Q497" s="70">
        <v>0</v>
      </c>
      <c r="R497" s="70">
        <v>79.5</v>
      </c>
      <c r="S497" s="70">
        <v>2663.25</v>
      </c>
      <c r="T497" s="70">
        <v>17777.75</v>
      </c>
      <c r="U497" s="70">
        <v>17777.75</v>
      </c>
      <c r="V497" s="70">
        <v>0</v>
      </c>
      <c r="W497" s="68" t="s">
        <v>64</v>
      </c>
      <c r="X497" s="68">
        <v>1</v>
      </c>
      <c r="Y497" s="68">
        <v>0</v>
      </c>
      <c r="Z497" s="68">
        <v>1</v>
      </c>
      <c r="AA497" s="68" t="s">
        <v>63</v>
      </c>
      <c r="AB497" s="68">
        <v>8</v>
      </c>
      <c r="AC497" s="1">
        <v>0</v>
      </c>
      <c r="AD497" s="1">
        <v>189</v>
      </c>
      <c r="AE497" s="68">
        <v>0</v>
      </c>
      <c r="AF497" s="68">
        <v>50</v>
      </c>
      <c r="AG497" s="1">
        <v>50</v>
      </c>
      <c r="AH497" s="68">
        <v>1864</v>
      </c>
      <c r="AI497" s="176">
        <v>262.875</v>
      </c>
      <c r="AJ497" s="1">
        <v>2103</v>
      </c>
      <c r="AK497" s="70">
        <v>10765</v>
      </c>
      <c r="AL497" s="70"/>
    </row>
    <row r="498" spans="1:38" customFormat="1" ht="19.95" customHeight="1" x14ac:dyDescent="0.25">
      <c r="A498" s="68">
        <v>33020</v>
      </c>
      <c r="B498" s="68" t="s">
        <v>252</v>
      </c>
      <c r="C498" s="68" t="s">
        <v>269</v>
      </c>
      <c r="D498" s="68" t="s">
        <v>100</v>
      </c>
      <c r="E498" s="68" t="s">
        <v>22</v>
      </c>
      <c r="F498" s="68">
        <v>7</v>
      </c>
      <c r="G498" s="1">
        <v>1932</v>
      </c>
      <c r="H498" s="1">
        <v>643</v>
      </c>
      <c r="I498" s="1">
        <v>18</v>
      </c>
      <c r="J498" s="1">
        <v>2593</v>
      </c>
      <c r="K498" s="1">
        <f t="shared" si="14"/>
        <v>2575</v>
      </c>
      <c r="L498" s="176">
        <v>370.42860000000002</v>
      </c>
      <c r="M498" s="176">
        <f t="shared" si="15"/>
        <v>367.9</v>
      </c>
      <c r="N498" s="70">
        <v>13241</v>
      </c>
      <c r="O498" s="70">
        <v>1685.45</v>
      </c>
      <c r="P498" s="70">
        <v>0</v>
      </c>
      <c r="Q498" s="70">
        <v>0</v>
      </c>
      <c r="R498" s="70">
        <v>0</v>
      </c>
      <c r="S498" s="70">
        <v>1685.45</v>
      </c>
      <c r="T498" s="70">
        <v>11555.55</v>
      </c>
      <c r="U498" s="70">
        <v>11555.55</v>
      </c>
      <c r="V498" s="70">
        <v>0</v>
      </c>
      <c r="W498" s="68" t="s">
        <v>64</v>
      </c>
      <c r="X498" s="68">
        <v>1</v>
      </c>
      <c r="Y498" s="68">
        <v>0</v>
      </c>
      <c r="Z498" s="68">
        <v>1</v>
      </c>
      <c r="AA498" s="68" t="s">
        <v>63</v>
      </c>
      <c r="AB498" s="68">
        <v>7</v>
      </c>
      <c r="AC498" s="1">
        <v>0</v>
      </c>
      <c r="AD498" s="1">
        <v>54</v>
      </c>
      <c r="AE498" s="68">
        <v>0</v>
      </c>
      <c r="AF498" s="68">
        <v>18</v>
      </c>
      <c r="AG498" s="1">
        <v>18</v>
      </c>
      <c r="AH498" s="68">
        <v>1381</v>
      </c>
      <c r="AI498" s="176">
        <v>207.57140000000001</v>
      </c>
      <c r="AJ498" s="1">
        <v>1453</v>
      </c>
      <c r="AK498" s="70">
        <v>7448</v>
      </c>
      <c r="AL498" s="70"/>
    </row>
    <row r="499" spans="1:38" customFormat="1" ht="19.95" customHeight="1" x14ac:dyDescent="0.25">
      <c r="A499" s="68">
        <v>33023</v>
      </c>
      <c r="B499" s="68" t="s">
        <v>252</v>
      </c>
      <c r="C499" s="68" t="s">
        <v>269</v>
      </c>
      <c r="D499" s="68" t="s">
        <v>100</v>
      </c>
      <c r="E499" s="68" t="s">
        <v>22</v>
      </c>
      <c r="F499" s="68">
        <v>0</v>
      </c>
      <c r="G499" s="1">
        <v>0</v>
      </c>
      <c r="H499" s="1">
        <v>0</v>
      </c>
      <c r="I499" s="1">
        <v>0</v>
      </c>
      <c r="J499" s="1">
        <v>0</v>
      </c>
      <c r="K499" s="1">
        <f t="shared" si="14"/>
        <v>0</v>
      </c>
      <c r="L499" s="176">
        <v>0</v>
      </c>
      <c r="M499" s="176" t="e">
        <f t="shared" si="15"/>
        <v>#DIV/0!</v>
      </c>
      <c r="N499" s="70">
        <v>0</v>
      </c>
      <c r="O499" s="70">
        <v>0</v>
      </c>
      <c r="P499" s="70">
        <v>0</v>
      </c>
      <c r="Q499" s="70">
        <v>0</v>
      </c>
      <c r="R499" s="70">
        <v>0</v>
      </c>
      <c r="S499" s="70">
        <v>0</v>
      </c>
      <c r="T499" s="70">
        <v>0</v>
      </c>
      <c r="U499" s="70">
        <v>0</v>
      </c>
      <c r="V499" s="70">
        <v>0</v>
      </c>
      <c r="W499" s="68" t="s">
        <v>64</v>
      </c>
      <c r="X499" s="68">
        <v>0</v>
      </c>
      <c r="Y499" s="68">
        <v>1</v>
      </c>
      <c r="Z499" s="68">
        <v>1</v>
      </c>
      <c r="AA499" s="68" t="s">
        <v>63</v>
      </c>
      <c r="AB499" s="68">
        <v>0</v>
      </c>
      <c r="AC499" s="1">
        <v>0</v>
      </c>
      <c r="AD499" s="1">
        <v>0</v>
      </c>
      <c r="AE499" s="68">
        <v>0</v>
      </c>
      <c r="AF499" s="68">
        <v>0</v>
      </c>
      <c r="AG499" s="1">
        <v>0</v>
      </c>
      <c r="AH499" s="68">
        <v>0</v>
      </c>
      <c r="AI499" s="176">
        <v>0</v>
      </c>
      <c r="AJ499" s="1">
        <v>0</v>
      </c>
      <c r="AK499" s="70">
        <v>0</v>
      </c>
      <c r="AL499" s="70"/>
    </row>
    <row r="500" spans="1:38" customFormat="1" ht="19.95" customHeight="1" x14ac:dyDescent="0.25">
      <c r="A500" s="68">
        <v>33028</v>
      </c>
      <c r="B500" s="68" t="s">
        <v>252</v>
      </c>
      <c r="C500" s="68" t="s">
        <v>269</v>
      </c>
      <c r="D500" s="68" t="s">
        <v>100</v>
      </c>
      <c r="E500" s="68" t="s">
        <v>60</v>
      </c>
      <c r="F500" s="68">
        <v>9</v>
      </c>
      <c r="G500" s="1">
        <v>3264</v>
      </c>
      <c r="H500" s="1">
        <v>1665</v>
      </c>
      <c r="I500" s="1">
        <v>74</v>
      </c>
      <c r="J500" s="1">
        <v>5003</v>
      </c>
      <c r="K500" s="1">
        <f t="shared" si="14"/>
        <v>4929</v>
      </c>
      <c r="L500" s="176">
        <v>555.88890000000004</v>
      </c>
      <c r="M500" s="176">
        <f t="shared" si="15"/>
        <v>547.70000000000005</v>
      </c>
      <c r="N500" s="70">
        <v>25566</v>
      </c>
      <c r="O500" s="70">
        <v>3251.95</v>
      </c>
      <c r="P500" s="70">
        <v>0</v>
      </c>
      <c r="Q500" s="70">
        <v>0</v>
      </c>
      <c r="R500" s="70">
        <v>0</v>
      </c>
      <c r="S500" s="70">
        <v>3251.95</v>
      </c>
      <c r="T500" s="70">
        <v>22314.05</v>
      </c>
      <c r="U500" s="70">
        <v>22314.05</v>
      </c>
      <c r="V500" s="70">
        <v>0</v>
      </c>
      <c r="W500" s="68" t="s">
        <v>64</v>
      </c>
      <c r="X500" s="68">
        <v>1</v>
      </c>
      <c r="Y500" s="68">
        <v>0</v>
      </c>
      <c r="Z500" s="68">
        <v>1</v>
      </c>
      <c r="AA500" s="68" t="s">
        <v>63</v>
      </c>
      <c r="AB500" s="68">
        <v>8</v>
      </c>
      <c r="AC500" s="1">
        <v>0</v>
      </c>
      <c r="AD500" s="1">
        <v>149</v>
      </c>
      <c r="AE500" s="68">
        <v>0</v>
      </c>
      <c r="AF500" s="68">
        <v>54</v>
      </c>
      <c r="AG500" s="1">
        <v>54</v>
      </c>
      <c r="AH500" s="68">
        <v>1749</v>
      </c>
      <c r="AI500" s="176">
        <v>244</v>
      </c>
      <c r="AJ500" s="1">
        <v>1952</v>
      </c>
      <c r="AK500" s="70">
        <v>9977</v>
      </c>
      <c r="AL500" s="70"/>
    </row>
    <row r="501" spans="1:38" customFormat="1" ht="19.95" customHeight="1" x14ac:dyDescent="0.25">
      <c r="A501" s="68">
        <v>33034</v>
      </c>
      <c r="B501" s="68" t="s">
        <v>252</v>
      </c>
      <c r="C501" s="68" t="s">
        <v>269</v>
      </c>
      <c r="D501" s="68" t="s">
        <v>100</v>
      </c>
      <c r="E501" s="68" t="s">
        <v>20</v>
      </c>
      <c r="F501" s="68">
        <v>6</v>
      </c>
      <c r="G501" s="1">
        <v>1524</v>
      </c>
      <c r="H501" s="1">
        <v>368</v>
      </c>
      <c r="I501" s="1">
        <v>16</v>
      </c>
      <c r="J501" s="1">
        <v>1908</v>
      </c>
      <c r="K501" s="1">
        <f t="shared" si="14"/>
        <v>1892</v>
      </c>
      <c r="L501" s="176">
        <v>318</v>
      </c>
      <c r="M501" s="176">
        <f t="shared" si="15"/>
        <v>315.3</v>
      </c>
      <c r="N501" s="70">
        <v>9774</v>
      </c>
      <c r="O501" s="70">
        <v>1240.2</v>
      </c>
      <c r="P501" s="70">
        <v>0</v>
      </c>
      <c r="Q501" s="70">
        <v>0</v>
      </c>
      <c r="R501" s="70">
        <v>0</v>
      </c>
      <c r="S501" s="70">
        <v>1240.2</v>
      </c>
      <c r="T501" s="70">
        <v>8533.7999999999993</v>
      </c>
      <c r="U501" s="70">
        <v>8533.7999999999993</v>
      </c>
      <c r="V501" s="70">
        <v>0</v>
      </c>
      <c r="W501" s="68" t="s">
        <v>64</v>
      </c>
      <c r="X501" s="68">
        <v>1</v>
      </c>
      <c r="Y501" s="68">
        <v>0</v>
      </c>
      <c r="Z501" s="68">
        <v>1</v>
      </c>
      <c r="AA501" s="68" t="s">
        <v>63</v>
      </c>
      <c r="AB501" s="68">
        <v>4</v>
      </c>
      <c r="AC501" s="1">
        <v>0</v>
      </c>
      <c r="AD501" s="1">
        <v>40</v>
      </c>
      <c r="AE501" s="68">
        <v>0</v>
      </c>
      <c r="AF501" s="68">
        <v>16</v>
      </c>
      <c r="AG501" s="1">
        <v>16</v>
      </c>
      <c r="AH501" s="68">
        <v>741</v>
      </c>
      <c r="AI501" s="176">
        <v>199.25</v>
      </c>
      <c r="AJ501" s="1">
        <v>797</v>
      </c>
      <c r="AK501" s="70">
        <v>4086</v>
      </c>
      <c r="AL501" s="70"/>
    </row>
    <row r="502" spans="1:38" customFormat="1" ht="19.95" customHeight="1" x14ac:dyDescent="0.25">
      <c r="A502" s="68">
        <v>34020</v>
      </c>
      <c r="B502" s="68" t="s">
        <v>252</v>
      </c>
      <c r="C502" s="68" t="s">
        <v>269</v>
      </c>
      <c r="D502" s="68" t="s">
        <v>100</v>
      </c>
      <c r="E502" s="68" t="s">
        <v>19</v>
      </c>
      <c r="F502" s="68">
        <v>0</v>
      </c>
      <c r="G502" s="1">
        <v>0</v>
      </c>
      <c r="H502" s="1">
        <v>0</v>
      </c>
      <c r="I502" s="1">
        <v>0</v>
      </c>
      <c r="J502" s="1">
        <v>0</v>
      </c>
      <c r="K502" s="1">
        <f t="shared" si="14"/>
        <v>0</v>
      </c>
      <c r="L502" s="176">
        <v>0</v>
      </c>
      <c r="M502" s="176" t="e">
        <f t="shared" si="15"/>
        <v>#DIV/0!</v>
      </c>
      <c r="N502" s="70">
        <v>0</v>
      </c>
      <c r="O502" s="70">
        <v>0</v>
      </c>
      <c r="P502" s="70">
        <v>0</v>
      </c>
      <c r="Q502" s="70">
        <v>0</v>
      </c>
      <c r="R502" s="70">
        <v>0</v>
      </c>
      <c r="S502" s="70">
        <v>0</v>
      </c>
      <c r="T502" s="70">
        <v>0</v>
      </c>
      <c r="U502" s="70">
        <v>0</v>
      </c>
      <c r="V502" s="70">
        <v>0</v>
      </c>
      <c r="W502" s="68" t="s">
        <v>64</v>
      </c>
      <c r="X502" s="68">
        <v>0</v>
      </c>
      <c r="Y502" s="68">
        <v>1</v>
      </c>
      <c r="Z502" s="68">
        <v>1</v>
      </c>
      <c r="AA502" s="68" t="s">
        <v>63</v>
      </c>
      <c r="AB502" s="68">
        <v>0</v>
      </c>
      <c r="AC502" s="1">
        <v>0</v>
      </c>
      <c r="AD502" s="1">
        <v>0</v>
      </c>
      <c r="AE502" s="68">
        <v>0</v>
      </c>
      <c r="AF502" s="68">
        <v>0</v>
      </c>
      <c r="AG502" s="1">
        <v>0</v>
      </c>
      <c r="AH502" s="68">
        <v>0</v>
      </c>
      <c r="AI502" s="176">
        <v>0</v>
      </c>
      <c r="AJ502" s="1">
        <v>0</v>
      </c>
      <c r="AK502" s="70">
        <v>0</v>
      </c>
      <c r="AL502" s="70"/>
    </row>
    <row r="503" spans="1:38" customFormat="1" ht="19.95" customHeight="1" x14ac:dyDescent="0.25">
      <c r="A503" s="68">
        <v>90295</v>
      </c>
      <c r="B503" s="68" t="s">
        <v>252</v>
      </c>
      <c r="C503" s="68" t="s">
        <v>269</v>
      </c>
      <c r="D503" s="68" t="s">
        <v>100</v>
      </c>
      <c r="E503" s="68" t="s">
        <v>60</v>
      </c>
      <c r="F503" s="68">
        <v>0</v>
      </c>
      <c r="G503" s="1">
        <v>0</v>
      </c>
      <c r="H503" s="1">
        <v>0</v>
      </c>
      <c r="I503" s="1">
        <v>0</v>
      </c>
      <c r="J503" s="1">
        <v>0</v>
      </c>
      <c r="K503" s="1">
        <f t="shared" si="14"/>
        <v>0</v>
      </c>
      <c r="L503" s="176">
        <v>0</v>
      </c>
      <c r="M503" s="176" t="e">
        <f t="shared" si="15"/>
        <v>#DIV/0!</v>
      </c>
      <c r="N503" s="70">
        <v>0</v>
      </c>
      <c r="O503" s="70">
        <v>0</v>
      </c>
      <c r="P503" s="70">
        <v>0</v>
      </c>
      <c r="Q503" s="70">
        <v>0</v>
      </c>
      <c r="R503" s="70">
        <v>0</v>
      </c>
      <c r="S503" s="70">
        <v>0</v>
      </c>
      <c r="T503" s="70">
        <v>0</v>
      </c>
      <c r="U503" s="70">
        <v>0</v>
      </c>
      <c r="V503" s="70">
        <v>0</v>
      </c>
      <c r="W503" s="68" t="s">
        <v>64</v>
      </c>
      <c r="X503" s="68">
        <v>0</v>
      </c>
      <c r="Y503" s="68">
        <v>1</v>
      </c>
      <c r="Z503" s="68">
        <v>1</v>
      </c>
      <c r="AA503" s="68" t="s">
        <v>63</v>
      </c>
      <c r="AB503" s="68">
        <v>0</v>
      </c>
      <c r="AC503" s="1">
        <v>0</v>
      </c>
      <c r="AD503" s="1">
        <v>0</v>
      </c>
      <c r="AE503" s="68">
        <v>0</v>
      </c>
      <c r="AF503" s="68">
        <v>0</v>
      </c>
      <c r="AG503" s="1">
        <v>0</v>
      </c>
      <c r="AH503" s="68">
        <v>0</v>
      </c>
      <c r="AI503" s="176">
        <v>0</v>
      </c>
      <c r="AJ503" s="1">
        <v>0</v>
      </c>
      <c r="AK503" s="70">
        <v>0</v>
      </c>
      <c r="AL503" s="70"/>
    </row>
    <row r="504" spans="1:38" customFormat="1" ht="19.95" customHeight="1" x14ac:dyDescent="0.25">
      <c r="A504" s="68">
        <v>40095</v>
      </c>
      <c r="B504" s="68" t="s">
        <v>257</v>
      </c>
      <c r="C504" s="68" t="s">
        <v>264</v>
      </c>
      <c r="D504" s="68" t="s">
        <v>83</v>
      </c>
      <c r="E504" s="68" t="s">
        <v>18</v>
      </c>
      <c r="F504" s="68">
        <v>0</v>
      </c>
      <c r="G504" s="1">
        <v>0</v>
      </c>
      <c r="H504" s="1">
        <v>0</v>
      </c>
      <c r="I504" s="1">
        <v>0</v>
      </c>
      <c r="J504" s="1">
        <v>0</v>
      </c>
      <c r="K504" s="1">
        <f t="shared" si="14"/>
        <v>0</v>
      </c>
      <c r="L504" s="176">
        <v>0</v>
      </c>
      <c r="M504" s="176" t="e">
        <f t="shared" si="15"/>
        <v>#DIV/0!</v>
      </c>
      <c r="N504" s="70">
        <v>0</v>
      </c>
      <c r="O504" s="70">
        <v>0</v>
      </c>
      <c r="P504" s="70">
        <v>0</v>
      </c>
      <c r="Q504" s="70">
        <v>0</v>
      </c>
      <c r="R504" s="70">
        <v>0</v>
      </c>
      <c r="S504" s="70">
        <v>0</v>
      </c>
      <c r="T504" s="70">
        <v>0</v>
      </c>
      <c r="U504" s="70">
        <v>0</v>
      </c>
      <c r="V504" s="70">
        <v>0</v>
      </c>
      <c r="W504" s="68" t="s">
        <v>64</v>
      </c>
      <c r="X504" s="68">
        <v>0</v>
      </c>
      <c r="Y504" s="68">
        <v>1</v>
      </c>
      <c r="Z504" s="68">
        <v>1</v>
      </c>
      <c r="AA504" s="68" t="s">
        <v>63</v>
      </c>
      <c r="AB504" s="68">
        <v>0</v>
      </c>
      <c r="AC504" s="1">
        <v>0</v>
      </c>
      <c r="AD504" s="1">
        <v>0</v>
      </c>
      <c r="AE504" s="68">
        <v>0</v>
      </c>
      <c r="AF504" s="68">
        <v>0</v>
      </c>
      <c r="AG504" s="1">
        <v>0</v>
      </c>
      <c r="AH504" s="68">
        <v>0</v>
      </c>
      <c r="AI504" s="176">
        <v>0</v>
      </c>
      <c r="AJ504" s="1">
        <v>0</v>
      </c>
      <c r="AK504" s="70">
        <v>0</v>
      </c>
      <c r="AL504" s="70"/>
    </row>
    <row r="505" spans="1:38" customFormat="1" ht="19.95" customHeight="1" x14ac:dyDescent="0.25">
      <c r="A505" s="68">
        <v>40259</v>
      </c>
      <c r="B505" s="68" t="s">
        <v>257</v>
      </c>
      <c r="C505" s="68" t="s">
        <v>264</v>
      </c>
      <c r="D505" s="68" t="s">
        <v>83</v>
      </c>
      <c r="E505" s="68" t="s">
        <v>18</v>
      </c>
      <c r="F505" s="68">
        <v>2</v>
      </c>
      <c r="G505" s="1">
        <v>240</v>
      </c>
      <c r="H505" s="1">
        <v>29</v>
      </c>
      <c r="I505" s="1">
        <v>4</v>
      </c>
      <c r="J505" s="1">
        <v>273</v>
      </c>
      <c r="K505" s="1">
        <f t="shared" si="14"/>
        <v>269</v>
      </c>
      <c r="L505" s="176">
        <v>136.5</v>
      </c>
      <c r="M505" s="176">
        <f t="shared" si="15"/>
        <v>134.5</v>
      </c>
      <c r="N505" s="70">
        <v>1426</v>
      </c>
      <c r="O505" s="70">
        <v>177.45</v>
      </c>
      <c r="P505" s="70">
        <v>0</v>
      </c>
      <c r="Q505" s="70">
        <v>0</v>
      </c>
      <c r="R505" s="70">
        <v>5.46</v>
      </c>
      <c r="S505" s="70">
        <v>182.91</v>
      </c>
      <c r="T505" s="70">
        <v>1243.0899999999999</v>
      </c>
      <c r="U505" s="70">
        <v>1243.0899999999999</v>
      </c>
      <c r="V505" s="70">
        <v>0</v>
      </c>
      <c r="W505" s="68" t="s">
        <v>64</v>
      </c>
      <c r="X505" s="68">
        <v>1</v>
      </c>
      <c r="Y505" s="68">
        <v>0</v>
      </c>
      <c r="Z505" s="68">
        <v>1</v>
      </c>
      <c r="AA505" s="68" t="s">
        <v>63</v>
      </c>
      <c r="AB505" s="68">
        <v>2</v>
      </c>
      <c r="AC505" s="1">
        <v>0</v>
      </c>
      <c r="AD505" s="1">
        <v>5</v>
      </c>
      <c r="AE505" s="68">
        <v>0</v>
      </c>
      <c r="AF505" s="68">
        <v>4</v>
      </c>
      <c r="AG505" s="1">
        <v>4</v>
      </c>
      <c r="AH505" s="68">
        <v>163</v>
      </c>
      <c r="AI505" s="176">
        <v>86</v>
      </c>
      <c r="AJ505" s="1">
        <v>172</v>
      </c>
      <c r="AK505" s="70">
        <v>899</v>
      </c>
      <c r="AL505" s="70"/>
    </row>
    <row r="506" spans="1:38" customFormat="1" ht="19.95" customHeight="1" x14ac:dyDescent="0.25">
      <c r="A506" s="68">
        <v>40724</v>
      </c>
      <c r="B506" s="68" t="s">
        <v>257</v>
      </c>
      <c r="C506" s="68" t="s">
        <v>264</v>
      </c>
      <c r="D506" s="68" t="s">
        <v>83</v>
      </c>
      <c r="E506" s="68" t="s">
        <v>20</v>
      </c>
      <c r="F506" s="68">
        <v>11</v>
      </c>
      <c r="G506" s="1">
        <v>3240</v>
      </c>
      <c r="H506" s="1">
        <v>552</v>
      </c>
      <c r="I506" s="1">
        <v>54</v>
      </c>
      <c r="J506" s="1">
        <v>3846</v>
      </c>
      <c r="K506" s="1">
        <f t="shared" si="14"/>
        <v>3792</v>
      </c>
      <c r="L506" s="176">
        <v>349.63639999999998</v>
      </c>
      <c r="M506" s="176">
        <f t="shared" si="15"/>
        <v>344.7</v>
      </c>
      <c r="N506" s="70">
        <v>19633</v>
      </c>
      <c r="O506" s="70">
        <v>2499.9</v>
      </c>
      <c r="P506" s="70">
        <v>0</v>
      </c>
      <c r="Q506" s="70">
        <v>0</v>
      </c>
      <c r="R506" s="70">
        <v>76.92</v>
      </c>
      <c r="S506" s="70">
        <v>2576.8200000000002</v>
      </c>
      <c r="T506" s="70">
        <v>17056.18</v>
      </c>
      <c r="U506" s="70">
        <v>17056.18</v>
      </c>
      <c r="V506" s="70">
        <v>0</v>
      </c>
      <c r="W506" s="68" t="s">
        <v>64</v>
      </c>
      <c r="X506" s="68">
        <v>1</v>
      </c>
      <c r="Y506" s="68">
        <v>0</v>
      </c>
      <c r="Z506" s="68">
        <v>1</v>
      </c>
      <c r="AA506" s="68" t="s">
        <v>63</v>
      </c>
      <c r="AB506" s="68">
        <v>9</v>
      </c>
      <c r="AC506" s="1">
        <v>0</v>
      </c>
      <c r="AD506" s="1">
        <v>82</v>
      </c>
      <c r="AE506" s="68">
        <v>0</v>
      </c>
      <c r="AF506" s="68">
        <v>41</v>
      </c>
      <c r="AG506" s="1">
        <v>41</v>
      </c>
      <c r="AH506" s="68">
        <v>1607</v>
      </c>
      <c r="AI506" s="176">
        <v>192.22219999999999</v>
      </c>
      <c r="AJ506" s="1">
        <v>1730</v>
      </c>
      <c r="AK506" s="70">
        <v>8867</v>
      </c>
      <c r="AL506" s="70"/>
    </row>
    <row r="507" spans="1:38" customFormat="1" ht="19.95" customHeight="1" x14ac:dyDescent="0.25">
      <c r="A507" s="68">
        <v>40731</v>
      </c>
      <c r="B507" s="68" t="s">
        <v>257</v>
      </c>
      <c r="C507" s="68" t="s">
        <v>264</v>
      </c>
      <c r="D507" s="68" t="s">
        <v>83</v>
      </c>
      <c r="E507" s="68" t="s">
        <v>20</v>
      </c>
      <c r="F507" s="68">
        <v>3</v>
      </c>
      <c r="G507" s="1">
        <v>1260</v>
      </c>
      <c r="H507" s="1">
        <v>525</v>
      </c>
      <c r="I507" s="1">
        <v>0</v>
      </c>
      <c r="J507" s="1">
        <v>1785</v>
      </c>
      <c r="K507" s="1">
        <f t="shared" si="14"/>
        <v>1785</v>
      </c>
      <c r="L507" s="176">
        <v>595</v>
      </c>
      <c r="M507" s="176">
        <f t="shared" si="15"/>
        <v>595</v>
      </c>
      <c r="N507" s="70">
        <v>9114</v>
      </c>
      <c r="O507" s="70">
        <v>1160.25</v>
      </c>
      <c r="P507" s="70">
        <v>0</v>
      </c>
      <c r="Q507" s="70">
        <v>0</v>
      </c>
      <c r="R507" s="70">
        <v>35.700000000000003</v>
      </c>
      <c r="S507" s="70">
        <v>1195.95</v>
      </c>
      <c r="T507" s="70">
        <v>7918.05</v>
      </c>
      <c r="U507" s="70">
        <v>7918.05</v>
      </c>
      <c r="V507" s="70">
        <v>0</v>
      </c>
      <c r="W507" s="68" t="s">
        <v>64</v>
      </c>
      <c r="X507" s="68">
        <v>1</v>
      </c>
      <c r="Y507" s="68">
        <v>0</v>
      </c>
      <c r="Z507" s="68">
        <v>1</v>
      </c>
      <c r="AA507" s="68" t="s">
        <v>63</v>
      </c>
      <c r="AB507" s="68">
        <v>3</v>
      </c>
      <c r="AC507" s="1">
        <v>0</v>
      </c>
      <c r="AD507" s="1">
        <v>34</v>
      </c>
      <c r="AE507" s="68">
        <v>0</v>
      </c>
      <c r="AF507" s="68">
        <v>0</v>
      </c>
      <c r="AG507" s="1">
        <v>0</v>
      </c>
      <c r="AH507" s="68">
        <v>358</v>
      </c>
      <c r="AI507" s="176">
        <v>130.66669999999999</v>
      </c>
      <c r="AJ507" s="1">
        <v>392</v>
      </c>
      <c r="AK507" s="70">
        <v>2001</v>
      </c>
      <c r="AL507" s="70"/>
    </row>
    <row r="508" spans="1:38" customFormat="1" ht="19.95" customHeight="1" x14ac:dyDescent="0.25">
      <c r="A508" s="68">
        <v>40743</v>
      </c>
      <c r="B508" s="68" t="s">
        <v>257</v>
      </c>
      <c r="C508" s="68" t="s">
        <v>264</v>
      </c>
      <c r="D508" s="68" t="s">
        <v>83</v>
      </c>
      <c r="E508" s="68" t="s">
        <v>20</v>
      </c>
      <c r="F508" s="68">
        <v>9</v>
      </c>
      <c r="G508" s="1">
        <v>996</v>
      </c>
      <c r="H508" s="1">
        <v>0</v>
      </c>
      <c r="I508" s="1">
        <v>1</v>
      </c>
      <c r="J508" s="1">
        <v>997</v>
      </c>
      <c r="K508" s="1">
        <f t="shared" si="14"/>
        <v>996</v>
      </c>
      <c r="L508" s="176">
        <v>110.7778</v>
      </c>
      <c r="M508" s="176">
        <f t="shared" si="15"/>
        <v>110.7</v>
      </c>
      <c r="N508" s="70">
        <v>5081</v>
      </c>
      <c r="O508" s="70">
        <v>648.04999999999995</v>
      </c>
      <c r="P508" s="70">
        <v>0</v>
      </c>
      <c r="Q508" s="70">
        <v>0</v>
      </c>
      <c r="R508" s="70">
        <v>19.940000000000001</v>
      </c>
      <c r="S508" s="70">
        <v>667.99</v>
      </c>
      <c r="T508" s="70">
        <v>4413.01</v>
      </c>
      <c r="U508" s="70">
        <v>4413.01</v>
      </c>
      <c r="V508" s="70">
        <v>0</v>
      </c>
      <c r="W508" s="68" t="s">
        <v>64</v>
      </c>
      <c r="X508" s="68">
        <v>1</v>
      </c>
      <c r="Y508" s="68">
        <v>0</v>
      </c>
      <c r="Z508" s="68">
        <v>1</v>
      </c>
      <c r="AA508" s="68" t="s">
        <v>63</v>
      </c>
      <c r="AB508" s="68">
        <v>1</v>
      </c>
      <c r="AC508" s="1">
        <v>0</v>
      </c>
      <c r="AD508" s="1">
        <v>0</v>
      </c>
      <c r="AE508" s="68">
        <v>0</v>
      </c>
      <c r="AF508" s="68">
        <v>0</v>
      </c>
      <c r="AG508" s="1">
        <v>0</v>
      </c>
      <c r="AH508" s="68">
        <v>8</v>
      </c>
      <c r="AI508" s="176">
        <v>8</v>
      </c>
      <c r="AJ508" s="1">
        <v>8</v>
      </c>
      <c r="AK508" s="70">
        <v>40</v>
      </c>
      <c r="AL508" s="70"/>
    </row>
    <row r="509" spans="1:38" customFormat="1" ht="19.95" customHeight="1" x14ac:dyDescent="0.25">
      <c r="A509" s="68">
        <v>40903</v>
      </c>
      <c r="B509" s="68" t="s">
        <v>257</v>
      </c>
      <c r="C509" s="68" t="s">
        <v>264</v>
      </c>
      <c r="D509" s="68" t="s">
        <v>83</v>
      </c>
      <c r="E509" s="68" t="s">
        <v>20</v>
      </c>
      <c r="F509" s="68">
        <v>8</v>
      </c>
      <c r="G509" s="1">
        <v>2268</v>
      </c>
      <c r="H509" s="1">
        <v>80</v>
      </c>
      <c r="I509" s="1">
        <v>5</v>
      </c>
      <c r="J509" s="1">
        <v>2353</v>
      </c>
      <c r="K509" s="1">
        <f t="shared" si="14"/>
        <v>2348</v>
      </c>
      <c r="L509" s="176">
        <v>294.125</v>
      </c>
      <c r="M509" s="176">
        <f t="shared" si="15"/>
        <v>293.5</v>
      </c>
      <c r="N509" s="70">
        <v>12047</v>
      </c>
      <c r="O509" s="70">
        <v>1529.45</v>
      </c>
      <c r="P509" s="70">
        <v>0</v>
      </c>
      <c r="Q509" s="70">
        <v>0</v>
      </c>
      <c r="R509" s="70">
        <v>47.06</v>
      </c>
      <c r="S509" s="70">
        <v>1576.51</v>
      </c>
      <c r="T509" s="70">
        <v>10470.49</v>
      </c>
      <c r="U509" s="70">
        <v>10470.49</v>
      </c>
      <c r="V509" s="70">
        <v>0</v>
      </c>
      <c r="W509" s="68" t="s">
        <v>64</v>
      </c>
      <c r="X509" s="68">
        <v>1</v>
      </c>
      <c r="Y509" s="68">
        <v>0</v>
      </c>
      <c r="Z509" s="68">
        <v>1</v>
      </c>
      <c r="AA509" s="68" t="s">
        <v>63</v>
      </c>
      <c r="AB509" s="68">
        <v>7</v>
      </c>
      <c r="AC509" s="1">
        <v>0</v>
      </c>
      <c r="AD509" s="1">
        <v>63</v>
      </c>
      <c r="AE509" s="68">
        <v>0</v>
      </c>
      <c r="AF509" s="68">
        <v>5</v>
      </c>
      <c r="AG509" s="1">
        <v>5</v>
      </c>
      <c r="AH509" s="68">
        <v>504</v>
      </c>
      <c r="AI509" s="176">
        <v>81.714299999999994</v>
      </c>
      <c r="AJ509" s="1">
        <v>572</v>
      </c>
      <c r="AK509" s="70">
        <v>2951</v>
      </c>
      <c r="AL509" s="70"/>
    </row>
    <row r="510" spans="1:38" customFormat="1" ht="19.95" customHeight="1" x14ac:dyDescent="0.25">
      <c r="A510" s="68">
        <v>40923</v>
      </c>
      <c r="B510" s="68" t="s">
        <v>257</v>
      </c>
      <c r="C510" s="68" t="s">
        <v>264</v>
      </c>
      <c r="D510" s="68" t="s">
        <v>83</v>
      </c>
      <c r="E510" s="68" t="s">
        <v>60</v>
      </c>
      <c r="F510" s="68">
        <v>12</v>
      </c>
      <c r="G510" s="1">
        <v>4632</v>
      </c>
      <c r="H510" s="1">
        <v>753</v>
      </c>
      <c r="I510" s="1">
        <v>54</v>
      </c>
      <c r="J510" s="1">
        <v>5439</v>
      </c>
      <c r="K510" s="1">
        <f t="shared" si="14"/>
        <v>5385</v>
      </c>
      <c r="L510" s="176">
        <v>453.25</v>
      </c>
      <c r="M510" s="176">
        <f t="shared" si="15"/>
        <v>448.8</v>
      </c>
      <c r="N510" s="70">
        <v>27750</v>
      </c>
      <c r="O510" s="70">
        <v>3535.35</v>
      </c>
      <c r="P510" s="70">
        <v>0</v>
      </c>
      <c r="Q510" s="70">
        <v>0</v>
      </c>
      <c r="R510" s="70">
        <v>0</v>
      </c>
      <c r="S510" s="70">
        <v>3535.35</v>
      </c>
      <c r="T510" s="70">
        <v>24214.65</v>
      </c>
      <c r="U510" s="70">
        <v>24214.65</v>
      </c>
      <c r="V510" s="70">
        <v>0</v>
      </c>
      <c r="W510" s="68" t="s">
        <v>64</v>
      </c>
      <c r="X510" s="68">
        <v>1</v>
      </c>
      <c r="Y510" s="68">
        <v>0</v>
      </c>
      <c r="Z510" s="68">
        <v>1</v>
      </c>
      <c r="AA510" s="68" t="s">
        <v>63</v>
      </c>
      <c r="AB510" s="68">
        <v>11</v>
      </c>
      <c r="AC510" s="1">
        <v>0</v>
      </c>
      <c r="AD510" s="1">
        <v>152</v>
      </c>
      <c r="AE510" s="68">
        <v>0</v>
      </c>
      <c r="AF510" s="68">
        <v>18</v>
      </c>
      <c r="AG510" s="1">
        <v>18</v>
      </c>
      <c r="AH510" s="68">
        <v>1656</v>
      </c>
      <c r="AI510" s="176">
        <v>166</v>
      </c>
      <c r="AJ510" s="1">
        <v>1826</v>
      </c>
      <c r="AK510" s="70">
        <v>9338</v>
      </c>
      <c r="AL510" s="70"/>
    </row>
    <row r="511" spans="1:38" customFormat="1" ht="19.95" customHeight="1" x14ac:dyDescent="0.25">
      <c r="A511" s="68">
        <v>40931</v>
      </c>
      <c r="B511" s="68" t="s">
        <v>257</v>
      </c>
      <c r="C511" s="68" t="s">
        <v>264</v>
      </c>
      <c r="D511" s="68" t="s">
        <v>83</v>
      </c>
      <c r="E511" s="68" t="s">
        <v>18</v>
      </c>
      <c r="F511" s="68">
        <v>3</v>
      </c>
      <c r="G511" s="1">
        <v>1668</v>
      </c>
      <c r="H511" s="1">
        <v>469</v>
      </c>
      <c r="I511" s="1">
        <v>23</v>
      </c>
      <c r="J511" s="1">
        <v>2160</v>
      </c>
      <c r="K511" s="1">
        <f t="shared" si="14"/>
        <v>2137</v>
      </c>
      <c r="L511" s="176">
        <v>720</v>
      </c>
      <c r="M511" s="176">
        <f t="shared" si="15"/>
        <v>712.3</v>
      </c>
      <c r="N511" s="70">
        <v>11016</v>
      </c>
      <c r="O511" s="70">
        <v>1404</v>
      </c>
      <c r="P511" s="70">
        <v>0</v>
      </c>
      <c r="Q511" s="70">
        <v>0</v>
      </c>
      <c r="R511" s="70">
        <v>43.2</v>
      </c>
      <c r="S511" s="70">
        <v>1447.2</v>
      </c>
      <c r="T511" s="70">
        <v>9568.7999999999993</v>
      </c>
      <c r="U511" s="70">
        <v>9568.7999999999993</v>
      </c>
      <c r="V511" s="70">
        <v>0</v>
      </c>
      <c r="W511" s="68" t="s">
        <v>64</v>
      </c>
      <c r="X511" s="68">
        <v>1</v>
      </c>
      <c r="Y511" s="68">
        <v>0</v>
      </c>
      <c r="Z511" s="68">
        <v>1</v>
      </c>
      <c r="AA511" s="68" t="s">
        <v>63</v>
      </c>
      <c r="AB511" s="68">
        <v>2</v>
      </c>
      <c r="AC511" s="1">
        <v>0</v>
      </c>
      <c r="AD511" s="1">
        <v>6</v>
      </c>
      <c r="AE511" s="68">
        <v>0</v>
      </c>
      <c r="AF511" s="68">
        <v>0</v>
      </c>
      <c r="AG511" s="1">
        <v>0</v>
      </c>
      <c r="AH511" s="68">
        <v>474</v>
      </c>
      <c r="AI511" s="176">
        <v>240</v>
      </c>
      <c r="AJ511" s="1">
        <v>480</v>
      </c>
      <c r="AK511" s="70">
        <v>2442</v>
      </c>
      <c r="AL511" s="70"/>
    </row>
    <row r="512" spans="1:38" customFormat="1" ht="19.95" customHeight="1" x14ac:dyDescent="0.25">
      <c r="A512" s="68">
        <v>40939</v>
      </c>
      <c r="B512" s="68" t="s">
        <v>257</v>
      </c>
      <c r="C512" s="68" t="s">
        <v>264</v>
      </c>
      <c r="D512" s="68" t="s">
        <v>83</v>
      </c>
      <c r="E512" s="68" t="s">
        <v>22</v>
      </c>
      <c r="F512" s="68">
        <v>12</v>
      </c>
      <c r="G512" s="1">
        <v>1680</v>
      </c>
      <c r="H512" s="1">
        <v>1226</v>
      </c>
      <c r="I512" s="1">
        <v>67</v>
      </c>
      <c r="J512" s="1">
        <v>2973</v>
      </c>
      <c r="K512" s="1">
        <f t="shared" si="14"/>
        <v>2906</v>
      </c>
      <c r="L512" s="176">
        <v>247.75</v>
      </c>
      <c r="M512" s="176">
        <f t="shared" si="15"/>
        <v>242.2</v>
      </c>
      <c r="N512" s="70">
        <v>15214</v>
      </c>
      <c r="O512" s="70">
        <v>1932.45</v>
      </c>
      <c r="P512" s="70">
        <v>0</v>
      </c>
      <c r="Q512" s="70">
        <v>0</v>
      </c>
      <c r="R512" s="70">
        <v>0</v>
      </c>
      <c r="S512" s="70">
        <v>1932.45</v>
      </c>
      <c r="T512" s="70">
        <v>13281.55</v>
      </c>
      <c r="U512" s="70">
        <v>13281.55</v>
      </c>
      <c r="V512" s="70">
        <v>0</v>
      </c>
      <c r="W512" s="68" t="s">
        <v>64</v>
      </c>
      <c r="X512" s="68">
        <v>1</v>
      </c>
      <c r="Y512" s="68">
        <v>0</v>
      </c>
      <c r="Z512" s="68">
        <v>1</v>
      </c>
      <c r="AA512" s="68" t="s">
        <v>63</v>
      </c>
      <c r="AB512" s="68">
        <v>10</v>
      </c>
      <c r="AC512" s="1">
        <v>0</v>
      </c>
      <c r="AD512" s="1">
        <v>87</v>
      </c>
      <c r="AE512" s="68">
        <v>0</v>
      </c>
      <c r="AF512" s="68">
        <v>40</v>
      </c>
      <c r="AG512" s="1">
        <v>40</v>
      </c>
      <c r="AH512" s="68">
        <v>1422</v>
      </c>
      <c r="AI512" s="176">
        <v>154.9</v>
      </c>
      <c r="AJ512" s="1">
        <v>1549</v>
      </c>
      <c r="AK512" s="70">
        <v>7941</v>
      </c>
      <c r="AL512" s="70"/>
    </row>
    <row r="513" spans="1:38" customFormat="1" ht="19.95" customHeight="1" x14ac:dyDescent="0.25">
      <c r="A513" s="68">
        <v>41200</v>
      </c>
      <c r="B513" s="68" t="s">
        <v>257</v>
      </c>
      <c r="C513" s="68" t="s">
        <v>264</v>
      </c>
      <c r="D513" s="68" t="s">
        <v>83</v>
      </c>
      <c r="E513" s="68" t="s">
        <v>20</v>
      </c>
      <c r="F513" s="68">
        <v>8</v>
      </c>
      <c r="G513" s="1">
        <v>2064</v>
      </c>
      <c r="H513" s="1">
        <v>645</v>
      </c>
      <c r="I513" s="1">
        <v>102</v>
      </c>
      <c r="J513" s="1">
        <v>2811</v>
      </c>
      <c r="K513" s="1">
        <f t="shared" si="14"/>
        <v>2709</v>
      </c>
      <c r="L513" s="176">
        <v>351.375</v>
      </c>
      <c r="M513" s="176">
        <f t="shared" si="15"/>
        <v>338.6</v>
      </c>
      <c r="N513" s="70">
        <v>14371</v>
      </c>
      <c r="O513" s="70">
        <v>1827.15</v>
      </c>
      <c r="P513" s="70">
        <v>0</v>
      </c>
      <c r="Q513" s="70">
        <v>0</v>
      </c>
      <c r="R513" s="70">
        <v>56.22</v>
      </c>
      <c r="S513" s="70">
        <v>1883.37</v>
      </c>
      <c r="T513" s="70">
        <v>12487.63</v>
      </c>
      <c r="U513" s="70">
        <v>12487.63</v>
      </c>
      <c r="V513" s="70">
        <v>0</v>
      </c>
      <c r="W513" s="68" t="s">
        <v>64</v>
      </c>
      <c r="X513" s="68">
        <v>1</v>
      </c>
      <c r="Y513" s="68">
        <v>0</v>
      </c>
      <c r="Z513" s="68">
        <v>1</v>
      </c>
      <c r="AA513" s="68" t="s">
        <v>63</v>
      </c>
      <c r="AB513" s="68">
        <v>7</v>
      </c>
      <c r="AC513" s="1">
        <v>0</v>
      </c>
      <c r="AD513" s="1">
        <v>84</v>
      </c>
      <c r="AE513" s="68">
        <v>0</v>
      </c>
      <c r="AF513" s="68">
        <v>71</v>
      </c>
      <c r="AG513" s="1">
        <v>71</v>
      </c>
      <c r="AH513" s="68">
        <v>1191</v>
      </c>
      <c r="AI513" s="176">
        <v>192.28569999999999</v>
      </c>
      <c r="AJ513" s="1">
        <v>1346</v>
      </c>
      <c r="AK513" s="70">
        <v>6876</v>
      </c>
      <c r="AL513" s="70"/>
    </row>
    <row r="514" spans="1:38" customFormat="1" ht="19.95" customHeight="1" x14ac:dyDescent="0.25">
      <c r="A514" s="68">
        <v>41207</v>
      </c>
      <c r="B514" s="68" t="s">
        <v>257</v>
      </c>
      <c r="C514" s="68" t="s">
        <v>264</v>
      </c>
      <c r="D514" s="68" t="s">
        <v>83</v>
      </c>
      <c r="E514" s="68" t="s">
        <v>19</v>
      </c>
      <c r="F514" s="68">
        <v>15</v>
      </c>
      <c r="G514" s="1">
        <v>3384</v>
      </c>
      <c r="H514" s="1">
        <v>2339</v>
      </c>
      <c r="I514" s="1">
        <v>138</v>
      </c>
      <c r="J514" s="1">
        <v>5861</v>
      </c>
      <c r="K514" s="1">
        <f t="shared" si="14"/>
        <v>5723</v>
      </c>
      <c r="L514" s="176">
        <v>390.73329999999999</v>
      </c>
      <c r="M514" s="176">
        <f t="shared" si="15"/>
        <v>381.5</v>
      </c>
      <c r="N514" s="70">
        <v>29900</v>
      </c>
      <c r="O514" s="70">
        <v>3809.65</v>
      </c>
      <c r="P514" s="70">
        <v>0</v>
      </c>
      <c r="Q514" s="70">
        <v>0</v>
      </c>
      <c r="R514" s="70">
        <v>117.22</v>
      </c>
      <c r="S514" s="70">
        <v>3926.87</v>
      </c>
      <c r="T514" s="70">
        <v>25973.13</v>
      </c>
      <c r="U514" s="70">
        <v>25973.13</v>
      </c>
      <c r="V514" s="70">
        <v>0</v>
      </c>
      <c r="W514" s="68" t="s">
        <v>64</v>
      </c>
      <c r="X514" s="68">
        <v>1</v>
      </c>
      <c r="Y514" s="68">
        <v>0</v>
      </c>
      <c r="Z514" s="68">
        <v>1</v>
      </c>
      <c r="AA514" s="68" t="s">
        <v>63</v>
      </c>
      <c r="AB514" s="68">
        <v>14</v>
      </c>
      <c r="AC514" s="1">
        <v>0</v>
      </c>
      <c r="AD514" s="1">
        <v>159</v>
      </c>
      <c r="AE514" s="68">
        <v>0</v>
      </c>
      <c r="AF514" s="68">
        <v>65</v>
      </c>
      <c r="AG514" s="1">
        <v>65</v>
      </c>
      <c r="AH514" s="68">
        <v>2756</v>
      </c>
      <c r="AI514" s="176">
        <v>212.8571</v>
      </c>
      <c r="AJ514" s="1">
        <v>2980</v>
      </c>
      <c r="AK514" s="70">
        <v>15199</v>
      </c>
      <c r="AL514" s="70"/>
    </row>
    <row r="515" spans="1:38" customFormat="1" ht="19.95" customHeight="1" x14ac:dyDescent="0.25">
      <c r="A515" s="68">
        <v>41426</v>
      </c>
      <c r="B515" s="68" t="s">
        <v>257</v>
      </c>
      <c r="C515" s="68" t="s">
        <v>264</v>
      </c>
      <c r="D515" s="68" t="s">
        <v>83</v>
      </c>
      <c r="E515" s="68" t="s">
        <v>19</v>
      </c>
      <c r="F515" s="68">
        <v>14</v>
      </c>
      <c r="G515" s="1">
        <v>3504</v>
      </c>
      <c r="H515" s="1">
        <v>2181</v>
      </c>
      <c r="I515" s="1">
        <v>29</v>
      </c>
      <c r="J515" s="1">
        <v>5714</v>
      </c>
      <c r="K515" s="1">
        <f t="shared" si="14"/>
        <v>5685</v>
      </c>
      <c r="L515" s="176">
        <v>408.1429</v>
      </c>
      <c r="M515" s="176">
        <f t="shared" si="15"/>
        <v>406.1</v>
      </c>
      <c r="N515" s="70">
        <v>29172</v>
      </c>
      <c r="O515" s="70">
        <v>3714.1</v>
      </c>
      <c r="P515" s="70">
        <v>0</v>
      </c>
      <c r="Q515" s="70">
        <v>0</v>
      </c>
      <c r="R515" s="70">
        <v>0</v>
      </c>
      <c r="S515" s="70">
        <v>3714.1</v>
      </c>
      <c r="T515" s="70">
        <v>25457.9</v>
      </c>
      <c r="U515" s="70">
        <v>25457.9</v>
      </c>
      <c r="V515" s="70">
        <v>0</v>
      </c>
      <c r="W515" s="68" t="s">
        <v>64</v>
      </c>
      <c r="X515" s="68">
        <v>1</v>
      </c>
      <c r="Y515" s="68">
        <v>0</v>
      </c>
      <c r="Z515" s="68">
        <v>1</v>
      </c>
      <c r="AA515" s="68" t="s">
        <v>63</v>
      </c>
      <c r="AB515" s="68">
        <v>11</v>
      </c>
      <c r="AC515" s="1">
        <v>0</v>
      </c>
      <c r="AD515" s="1">
        <v>16</v>
      </c>
      <c r="AE515" s="68">
        <v>0</v>
      </c>
      <c r="AF515" s="68">
        <v>25</v>
      </c>
      <c r="AG515" s="1">
        <v>25</v>
      </c>
      <c r="AH515" s="68">
        <v>2125</v>
      </c>
      <c r="AI515" s="176">
        <v>196.9091</v>
      </c>
      <c r="AJ515" s="1">
        <v>2166</v>
      </c>
      <c r="AK515" s="70">
        <v>11085</v>
      </c>
      <c r="AL515" s="70"/>
    </row>
    <row r="516" spans="1:38" customFormat="1" ht="19.95" customHeight="1" x14ac:dyDescent="0.25">
      <c r="A516" s="68">
        <v>41451</v>
      </c>
      <c r="B516" s="68" t="s">
        <v>257</v>
      </c>
      <c r="C516" s="68" t="s">
        <v>264</v>
      </c>
      <c r="D516" s="68" t="s">
        <v>83</v>
      </c>
      <c r="E516" s="68" t="s">
        <v>22</v>
      </c>
      <c r="F516" s="68">
        <v>10</v>
      </c>
      <c r="G516" s="1">
        <v>2304</v>
      </c>
      <c r="H516" s="1">
        <v>375</v>
      </c>
      <c r="I516" s="1">
        <v>33</v>
      </c>
      <c r="J516" s="1">
        <v>2712</v>
      </c>
      <c r="K516" s="1">
        <f t="shared" si="14"/>
        <v>2679</v>
      </c>
      <c r="L516" s="176">
        <v>271.2</v>
      </c>
      <c r="M516" s="176">
        <f t="shared" si="15"/>
        <v>267.89999999999998</v>
      </c>
      <c r="N516" s="70">
        <v>13802</v>
      </c>
      <c r="O516" s="70">
        <v>1762.8</v>
      </c>
      <c r="P516" s="70">
        <v>0</v>
      </c>
      <c r="Q516" s="70">
        <v>0</v>
      </c>
      <c r="R516" s="70">
        <v>0</v>
      </c>
      <c r="S516" s="70">
        <v>1762.8</v>
      </c>
      <c r="T516" s="70">
        <v>12039.2</v>
      </c>
      <c r="U516" s="70">
        <v>12039.2</v>
      </c>
      <c r="V516" s="70">
        <v>0</v>
      </c>
      <c r="W516" s="68" t="s">
        <v>64</v>
      </c>
      <c r="X516" s="68">
        <v>1</v>
      </c>
      <c r="Y516" s="68">
        <v>0</v>
      </c>
      <c r="Z516" s="68">
        <v>1</v>
      </c>
      <c r="AA516" s="68" t="s">
        <v>63</v>
      </c>
      <c r="AB516" s="68">
        <v>8</v>
      </c>
      <c r="AC516" s="1">
        <v>0</v>
      </c>
      <c r="AD516" s="1">
        <v>55</v>
      </c>
      <c r="AE516" s="68">
        <v>0</v>
      </c>
      <c r="AF516" s="68">
        <v>33</v>
      </c>
      <c r="AG516" s="1">
        <v>33</v>
      </c>
      <c r="AH516" s="68">
        <v>738</v>
      </c>
      <c r="AI516" s="176">
        <v>103.25</v>
      </c>
      <c r="AJ516" s="1">
        <v>826</v>
      </c>
      <c r="AK516" s="70">
        <v>4189</v>
      </c>
      <c r="AL516" s="70"/>
    </row>
    <row r="517" spans="1:38" customFormat="1" ht="19.95" customHeight="1" x14ac:dyDescent="0.25">
      <c r="A517" s="68">
        <v>41454</v>
      </c>
      <c r="B517" s="68" t="s">
        <v>257</v>
      </c>
      <c r="C517" s="68" t="s">
        <v>264</v>
      </c>
      <c r="D517" s="68" t="s">
        <v>83</v>
      </c>
      <c r="E517" s="68" t="s">
        <v>19</v>
      </c>
      <c r="F517" s="68">
        <v>11</v>
      </c>
      <c r="G517" s="1">
        <v>2484</v>
      </c>
      <c r="H517" s="1">
        <v>425</v>
      </c>
      <c r="I517" s="1">
        <v>17</v>
      </c>
      <c r="J517" s="1">
        <v>2926</v>
      </c>
      <c r="K517" s="1">
        <f t="shared" si="14"/>
        <v>2909</v>
      </c>
      <c r="L517" s="176">
        <v>266</v>
      </c>
      <c r="M517" s="176">
        <f t="shared" si="15"/>
        <v>264.5</v>
      </c>
      <c r="N517" s="70">
        <v>14939</v>
      </c>
      <c r="O517" s="70">
        <v>1901.9</v>
      </c>
      <c r="P517" s="70">
        <v>0</v>
      </c>
      <c r="Q517" s="70">
        <v>0</v>
      </c>
      <c r="R517" s="70">
        <v>58.52</v>
      </c>
      <c r="S517" s="70">
        <v>1960.42</v>
      </c>
      <c r="T517" s="70">
        <v>12978.58</v>
      </c>
      <c r="U517" s="70">
        <v>12978.58</v>
      </c>
      <c r="V517" s="70">
        <v>0</v>
      </c>
      <c r="W517" s="68" t="s">
        <v>64</v>
      </c>
      <c r="X517" s="68">
        <v>1</v>
      </c>
      <c r="Y517" s="68">
        <v>0</v>
      </c>
      <c r="Z517" s="68">
        <v>1</v>
      </c>
      <c r="AA517" s="68" t="s">
        <v>63</v>
      </c>
      <c r="AB517" s="68">
        <v>10</v>
      </c>
      <c r="AC517" s="1">
        <v>0</v>
      </c>
      <c r="AD517" s="1">
        <v>63</v>
      </c>
      <c r="AE517" s="68">
        <v>0</v>
      </c>
      <c r="AF517" s="68">
        <v>17</v>
      </c>
      <c r="AG517" s="1">
        <v>17</v>
      </c>
      <c r="AH517" s="68">
        <v>1056</v>
      </c>
      <c r="AI517" s="176">
        <v>113.6</v>
      </c>
      <c r="AJ517" s="1">
        <v>1136</v>
      </c>
      <c r="AK517" s="70">
        <v>5824</v>
      </c>
      <c r="AL517" s="70"/>
    </row>
    <row r="518" spans="1:38" customFormat="1" ht="19.95" customHeight="1" x14ac:dyDescent="0.25">
      <c r="A518" s="68">
        <v>41457</v>
      </c>
      <c r="B518" s="68" t="s">
        <v>257</v>
      </c>
      <c r="C518" s="68" t="s">
        <v>264</v>
      </c>
      <c r="D518" s="68" t="s">
        <v>83</v>
      </c>
      <c r="E518" s="68" t="s">
        <v>22</v>
      </c>
      <c r="F518" s="68">
        <v>11</v>
      </c>
      <c r="G518" s="1">
        <v>2040</v>
      </c>
      <c r="H518" s="1">
        <v>779</v>
      </c>
      <c r="I518" s="1">
        <v>15</v>
      </c>
      <c r="J518" s="1">
        <v>2834</v>
      </c>
      <c r="K518" s="1">
        <f t="shared" si="14"/>
        <v>2819</v>
      </c>
      <c r="L518" s="176">
        <v>257.63639999999998</v>
      </c>
      <c r="M518" s="176">
        <f t="shared" si="15"/>
        <v>256.3</v>
      </c>
      <c r="N518" s="70">
        <v>14510</v>
      </c>
      <c r="O518" s="70">
        <v>1842.1</v>
      </c>
      <c r="P518" s="70">
        <v>0</v>
      </c>
      <c r="Q518" s="70">
        <v>0</v>
      </c>
      <c r="R518" s="70">
        <v>56.68</v>
      </c>
      <c r="S518" s="70">
        <v>1898.78</v>
      </c>
      <c r="T518" s="70">
        <v>12611.22</v>
      </c>
      <c r="U518" s="70">
        <v>12611.22</v>
      </c>
      <c r="V518" s="70">
        <v>0</v>
      </c>
      <c r="W518" s="68" t="s">
        <v>64</v>
      </c>
      <c r="X518" s="68">
        <v>1</v>
      </c>
      <c r="Y518" s="68">
        <v>0</v>
      </c>
      <c r="Z518" s="68">
        <v>1</v>
      </c>
      <c r="AA518" s="68" t="s">
        <v>63</v>
      </c>
      <c r="AB518" s="68">
        <v>10</v>
      </c>
      <c r="AC518" s="1">
        <v>0</v>
      </c>
      <c r="AD518" s="1">
        <v>104</v>
      </c>
      <c r="AE518" s="68">
        <v>0</v>
      </c>
      <c r="AF518" s="68">
        <v>14</v>
      </c>
      <c r="AG518" s="1">
        <v>14</v>
      </c>
      <c r="AH518" s="68">
        <v>1427</v>
      </c>
      <c r="AI518" s="176">
        <v>154.5</v>
      </c>
      <c r="AJ518" s="1">
        <v>1545</v>
      </c>
      <c r="AK518" s="70">
        <v>7895</v>
      </c>
      <c r="AL518" s="70"/>
    </row>
    <row r="519" spans="1:38" customFormat="1" ht="19.95" customHeight="1" x14ac:dyDescent="0.25">
      <c r="A519" s="68">
        <v>42115</v>
      </c>
      <c r="B519" s="68" t="s">
        <v>257</v>
      </c>
      <c r="C519" s="68" t="s">
        <v>264</v>
      </c>
      <c r="D519" s="68" t="s">
        <v>83</v>
      </c>
      <c r="E519" s="68" t="s">
        <v>19</v>
      </c>
      <c r="F519" s="68">
        <v>0</v>
      </c>
      <c r="G519" s="1">
        <v>0</v>
      </c>
      <c r="H519" s="1">
        <v>0</v>
      </c>
      <c r="I519" s="1">
        <v>0</v>
      </c>
      <c r="J519" s="1">
        <v>0</v>
      </c>
      <c r="K519" s="1">
        <f t="shared" ref="K519:K582" si="16">SUM(J519-I519)</f>
        <v>0</v>
      </c>
      <c r="L519" s="176">
        <v>0</v>
      </c>
      <c r="M519" s="176" t="e">
        <f t="shared" ref="M519:M582" si="17">ROUND(K519/F519,1)</f>
        <v>#DIV/0!</v>
      </c>
      <c r="N519" s="70">
        <v>0</v>
      </c>
      <c r="O519" s="70">
        <v>0</v>
      </c>
      <c r="P519" s="70">
        <v>0</v>
      </c>
      <c r="Q519" s="70">
        <v>0</v>
      </c>
      <c r="R519" s="70">
        <v>0</v>
      </c>
      <c r="S519" s="70">
        <v>0</v>
      </c>
      <c r="T519" s="70">
        <v>0</v>
      </c>
      <c r="U519" s="70">
        <v>0</v>
      </c>
      <c r="V519" s="70">
        <v>0</v>
      </c>
      <c r="W519" s="68" t="s">
        <v>64</v>
      </c>
      <c r="X519" s="68">
        <v>0</v>
      </c>
      <c r="Y519" s="68">
        <v>1</v>
      </c>
      <c r="Z519" s="68">
        <v>1</v>
      </c>
      <c r="AA519" s="68" t="s">
        <v>63</v>
      </c>
      <c r="AB519" s="68">
        <v>0</v>
      </c>
      <c r="AC519" s="1">
        <v>0</v>
      </c>
      <c r="AD519" s="1">
        <v>0</v>
      </c>
      <c r="AE519" s="68">
        <v>0</v>
      </c>
      <c r="AF519" s="68">
        <v>0</v>
      </c>
      <c r="AG519" s="1">
        <v>0</v>
      </c>
      <c r="AH519" s="68">
        <v>0</v>
      </c>
      <c r="AI519" s="176">
        <v>0</v>
      </c>
      <c r="AJ519" s="1">
        <v>0</v>
      </c>
      <c r="AK519" s="70">
        <v>0</v>
      </c>
      <c r="AL519" s="70"/>
    </row>
    <row r="520" spans="1:38" customFormat="1" ht="19.95" customHeight="1" x14ac:dyDescent="0.25">
      <c r="A520" s="68">
        <v>42117</v>
      </c>
      <c r="B520" s="68" t="s">
        <v>257</v>
      </c>
      <c r="C520" s="68" t="s">
        <v>264</v>
      </c>
      <c r="D520" s="68" t="s">
        <v>83</v>
      </c>
      <c r="E520" s="68" t="s">
        <v>20</v>
      </c>
      <c r="F520" s="68">
        <v>0</v>
      </c>
      <c r="G520" s="1">
        <v>0</v>
      </c>
      <c r="H520" s="1">
        <v>0</v>
      </c>
      <c r="I520" s="1">
        <v>0</v>
      </c>
      <c r="J520" s="1">
        <v>0</v>
      </c>
      <c r="K520" s="1">
        <f t="shared" si="16"/>
        <v>0</v>
      </c>
      <c r="L520" s="176">
        <v>0</v>
      </c>
      <c r="M520" s="176" t="e">
        <f t="shared" si="17"/>
        <v>#DIV/0!</v>
      </c>
      <c r="N520" s="70">
        <v>0</v>
      </c>
      <c r="O520" s="70">
        <v>0</v>
      </c>
      <c r="P520" s="70">
        <v>0</v>
      </c>
      <c r="Q520" s="70">
        <v>0</v>
      </c>
      <c r="R520" s="70">
        <v>0</v>
      </c>
      <c r="S520" s="70">
        <v>0</v>
      </c>
      <c r="T520" s="70">
        <v>0</v>
      </c>
      <c r="U520" s="70">
        <v>0</v>
      </c>
      <c r="V520" s="70">
        <v>0</v>
      </c>
      <c r="W520" s="68" t="s">
        <v>64</v>
      </c>
      <c r="X520" s="68">
        <v>0</v>
      </c>
      <c r="Y520" s="68">
        <v>1</v>
      </c>
      <c r="Z520" s="68">
        <v>1</v>
      </c>
      <c r="AA520" s="68" t="s">
        <v>63</v>
      </c>
      <c r="AB520" s="68">
        <v>0</v>
      </c>
      <c r="AC520" s="1">
        <v>0</v>
      </c>
      <c r="AD520" s="1">
        <v>0</v>
      </c>
      <c r="AE520" s="68">
        <v>0</v>
      </c>
      <c r="AF520" s="68">
        <v>0</v>
      </c>
      <c r="AG520" s="1">
        <v>0</v>
      </c>
      <c r="AH520" s="68">
        <v>0</v>
      </c>
      <c r="AI520" s="176">
        <v>0</v>
      </c>
      <c r="AJ520" s="1">
        <v>0</v>
      </c>
      <c r="AK520" s="70">
        <v>0</v>
      </c>
      <c r="AL520" s="70"/>
    </row>
    <row r="521" spans="1:38" customFormat="1" ht="19.95" customHeight="1" x14ac:dyDescent="0.25">
      <c r="A521" s="68">
        <v>44209</v>
      </c>
      <c r="B521" s="68" t="s">
        <v>257</v>
      </c>
      <c r="C521" s="68" t="s">
        <v>264</v>
      </c>
      <c r="D521" s="68" t="s">
        <v>83</v>
      </c>
      <c r="E521" s="68" t="s">
        <v>22</v>
      </c>
      <c r="F521" s="68">
        <v>8</v>
      </c>
      <c r="G521" s="1">
        <v>540</v>
      </c>
      <c r="H521" s="1">
        <v>796</v>
      </c>
      <c r="I521" s="1">
        <v>19</v>
      </c>
      <c r="J521" s="1">
        <v>1355</v>
      </c>
      <c r="K521" s="1">
        <f t="shared" si="16"/>
        <v>1336</v>
      </c>
      <c r="L521" s="176">
        <v>169.375</v>
      </c>
      <c r="M521" s="176">
        <f t="shared" si="17"/>
        <v>167</v>
      </c>
      <c r="N521" s="70">
        <v>6940</v>
      </c>
      <c r="O521" s="70">
        <v>880.75</v>
      </c>
      <c r="P521" s="70">
        <v>0</v>
      </c>
      <c r="Q521" s="70">
        <v>0</v>
      </c>
      <c r="R521" s="70">
        <v>0</v>
      </c>
      <c r="S521" s="70">
        <v>880.75</v>
      </c>
      <c r="T521" s="70">
        <v>6059.25</v>
      </c>
      <c r="U521" s="70">
        <v>6059.25</v>
      </c>
      <c r="V521" s="70">
        <v>0</v>
      </c>
      <c r="W521" s="68" t="s">
        <v>64</v>
      </c>
      <c r="X521" s="68">
        <v>1</v>
      </c>
      <c r="Y521" s="68">
        <v>0</v>
      </c>
      <c r="Z521" s="68">
        <v>1</v>
      </c>
      <c r="AA521" s="68" t="s">
        <v>63</v>
      </c>
      <c r="AB521" s="68">
        <v>4</v>
      </c>
      <c r="AC521" s="1">
        <v>0</v>
      </c>
      <c r="AD521" s="1">
        <v>10</v>
      </c>
      <c r="AE521" s="68">
        <v>0</v>
      </c>
      <c r="AF521" s="68">
        <v>19</v>
      </c>
      <c r="AG521" s="1">
        <v>19</v>
      </c>
      <c r="AH521" s="68">
        <v>342</v>
      </c>
      <c r="AI521" s="176">
        <v>92.75</v>
      </c>
      <c r="AJ521" s="1">
        <v>371</v>
      </c>
      <c r="AK521" s="70">
        <v>1888</v>
      </c>
      <c r="AL521" s="70"/>
    </row>
    <row r="522" spans="1:38" customFormat="1" ht="19.95" customHeight="1" x14ac:dyDescent="0.25">
      <c r="A522" s="68">
        <v>50565</v>
      </c>
      <c r="B522" s="68" t="s">
        <v>257</v>
      </c>
      <c r="C522" s="68" t="s">
        <v>264</v>
      </c>
      <c r="D522" s="68" t="s">
        <v>83</v>
      </c>
      <c r="E522" s="68" t="s">
        <v>18</v>
      </c>
      <c r="F522" s="68">
        <v>2</v>
      </c>
      <c r="G522" s="1">
        <v>0</v>
      </c>
      <c r="H522" s="1">
        <v>116</v>
      </c>
      <c r="I522" s="1">
        <v>0</v>
      </c>
      <c r="J522" s="1">
        <v>116</v>
      </c>
      <c r="K522" s="1">
        <f t="shared" si="16"/>
        <v>116</v>
      </c>
      <c r="L522" s="176">
        <v>58</v>
      </c>
      <c r="M522" s="176">
        <f t="shared" si="17"/>
        <v>58</v>
      </c>
      <c r="N522" s="70">
        <v>593</v>
      </c>
      <c r="O522" s="70">
        <v>75.400000000000006</v>
      </c>
      <c r="P522" s="70">
        <v>0</v>
      </c>
      <c r="Q522" s="70">
        <v>0</v>
      </c>
      <c r="R522" s="70">
        <v>2.3199999999999998</v>
      </c>
      <c r="S522" s="70">
        <v>77.72</v>
      </c>
      <c r="T522" s="70">
        <v>515.28</v>
      </c>
      <c r="U522" s="70">
        <v>515.28</v>
      </c>
      <c r="V522" s="70">
        <v>0</v>
      </c>
      <c r="W522" s="68" t="s">
        <v>64</v>
      </c>
      <c r="X522" s="68">
        <v>1</v>
      </c>
      <c r="Y522" s="68">
        <v>0</v>
      </c>
      <c r="Z522" s="68">
        <v>1</v>
      </c>
      <c r="AA522" s="68" t="s">
        <v>63</v>
      </c>
      <c r="AB522" s="68">
        <v>2</v>
      </c>
      <c r="AC522" s="1">
        <v>0</v>
      </c>
      <c r="AD522" s="1">
        <v>0</v>
      </c>
      <c r="AE522" s="68">
        <v>0</v>
      </c>
      <c r="AF522" s="68">
        <v>0</v>
      </c>
      <c r="AG522" s="1">
        <v>0</v>
      </c>
      <c r="AH522" s="68">
        <v>85</v>
      </c>
      <c r="AI522" s="176">
        <v>42.5</v>
      </c>
      <c r="AJ522" s="1">
        <v>85</v>
      </c>
      <c r="AK522" s="70">
        <v>432</v>
      </c>
      <c r="AL522" s="70"/>
    </row>
    <row r="523" spans="1:38" customFormat="1" ht="19.95" customHeight="1" x14ac:dyDescent="0.25">
      <c r="A523" s="68">
        <v>50582</v>
      </c>
      <c r="B523" s="68" t="s">
        <v>257</v>
      </c>
      <c r="C523" s="68" t="s">
        <v>264</v>
      </c>
      <c r="D523" s="68" t="s">
        <v>83</v>
      </c>
      <c r="E523" s="68" t="s">
        <v>24</v>
      </c>
      <c r="F523" s="68">
        <v>2</v>
      </c>
      <c r="G523" s="1">
        <v>312</v>
      </c>
      <c r="H523" s="1">
        <v>39</v>
      </c>
      <c r="I523" s="1">
        <v>0</v>
      </c>
      <c r="J523" s="1">
        <v>351</v>
      </c>
      <c r="K523" s="1">
        <f t="shared" si="16"/>
        <v>351</v>
      </c>
      <c r="L523" s="176">
        <v>175.5</v>
      </c>
      <c r="M523" s="176">
        <f t="shared" si="17"/>
        <v>175.5</v>
      </c>
      <c r="N523" s="70">
        <v>1792</v>
      </c>
      <c r="O523" s="70">
        <v>228.15</v>
      </c>
      <c r="P523" s="70">
        <v>0</v>
      </c>
      <c r="Q523" s="70">
        <v>0</v>
      </c>
      <c r="R523" s="70">
        <v>7.02</v>
      </c>
      <c r="S523" s="70">
        <v>235.17</v>
      </c>
      <c r="T523" s="70">
        <v>1556.83</v>
      </c>
      <c r="U523" s="70">
        <v>1556.83</v>
      </c>
      <c r="V523" s="70">
        <v>0</v>
      </c>
      <c r="W523" s="68" t="s">
        <v>64</v>
      </c>
      <c r="X523" s="68">
        <v>1</v>
      </c>
      <c r="Y523" s="68">
        <v>0</v>
      </c>
      <c r="Z523" s="68">
        <v>1</v>
      </c>
      <c r="AA523" s="68" t="s">
        <v>63</v>
      </c>
      <c r="AB523" s="68">
        <v>1</v>
      </c>
      <c r="AC523" s="1">
        <v>0</v>
      </c>
      <c r="AD523" s="1">
        <v>7</v>
      </c>
      <c r="AE523" s="68">
        <v>0</v>
      </c>
      <c r="AF523" s="68">
        <v>0</v>
      </c>
      <c r="AG523" s="1">
        <v>0</v>
      </c>
      <c r="AH523" s="68">
        <v>46</v>
      </c>
      <c r="AI523" s="176">
        <v>53</v>
      </c>
      <c r="AJ523" s="1">
        <v>53</v>
      </c>
      <c r="AK523" s="70">
        <v>271</v>
      </c>
      <c r="AL523" s="70"/>
    </row>
    <row r="524" spans="1:38" customFormat="1" ht="19.95" customHeight="1" x14ac:dyDescent="0.25">
      <c r="A524" s="68">
        <v>50622</v>
      </c>
      <c r="B524" s="68" t="s">
        <v>257</v>
      </c>
      <c r="C524" s="68" t="s">
        <v>264</v>
      </c>
      <c r="D524" s="68" t="s">
        <v>83</v>
      </c>
      <c r="E524" s="68" t="s">
        <v>24</v>
      </c>
      <c r="F524" s="68">
        <v>3</v>
      </c>
      <c r="G524" s="1">
        <v>780</v>
      </c>
      <c r="H524" s="1">
        <v>-11</v>
      </c>
      <c r="I524" s="1">
        <v>15</v>
      </c>
      <c r="J524" s="1">
        <v>784</v>
      </c>
      <c r="K524" s="1">
        <f t="shared" si="16"/>
        <v>769</v>
      </c>
      <c r="L524" s="176">
        <v>261.33330000000001</v>
      </c>
      <c r="M524" s="176">
        <f t="shared" si="17"/>
        <v>256.3</v>
      </c>
      <c r="N524" s="70">
        <v>4028</v>
      </c>
      <c r="O524" s="70">
        <v>509.6</v>
      </c>
      <c r="P524" s="70">
        <v>0</v>
      </c>
      <c r="Q524" s="70">
        <v>0</v>
      </c>
      <c r="R524" s="70">
        <v>15.68</v>
      </c>
      <c r="S524" s="70">
        <v>525.28</v>
      </c>
      <c r="T524" s="70">
        <v>3502.72</v>
      </c>
      <c r="U524" s="70">
        <v>3502.72</v>
      </c>
      <c r="V524" s="70">
        <v>0</v>
      </c>
      <c r="W524" s="68" t="s">
        <v>64</v>
      </c>
      <c r="X524" s="68">
        <v>1</v>
      </c>
      <c r="Y524" s="68">
        <v>0</v>
      </c>
      <c r="Z524" s="68">
        <v>1</v>
      </c>
      <c r="AA524" s="68" t="s">
        <v>63</v>
      </c>
      <c r="AB524" s="68">
        <v>3</v>
      </c>
      <c r="AC524" s="1">
        <v>0</v>
      </c>
      <c r="AD524" s="1">
        <v>10</v>
      </c>
      <c r="AE524" s="68">
        <v>0</v>
      </c>
      <c r="AF524" s="68">
        <v>8</v>
      </c>
      <c r="AG524" s="1">
        <v>8</v>
      </c>
      <c r="AH524" s="68">
        <v>283</v>
      </c>
      <c r="AI524" s="176">
        <v>100.33329999999999</v>
      </c>
      <c r="AJ524" s="1">
        <v>301</v>
      </c>
      <c r="AK524" s="70">
        <v>1546</v>
      </c>
      <c r="AL524" s="70"/>
    </row>
    <row r="525" spans="1:38" customFormat="1" ht="19.95" customHeight="1" x14ac:dyDescent="0.25">
      <c r="A525" s="68">
        <v>54321</v>
      </c>
      <c r="B525" s="68" t="s">
        <v>257</v>
      </c>
      <c r="C525" s="68" t="s">
        <v>264</v>
      </c>
      <c r="D525" s="68" t="s">
        <v>83</v>
      </c>
      <c r="E525" s="68" t="s">
        <v>19</v>
      </c>
      <c r="F525" s="68">
        <v>10</v>
      </c>
      <c r="G525" s="1">
        <v>2520</v>
      </c>
      <c r="H525" s="1">
        <v>940</v>
      </c>
      <c r="I525" s="1">
        <v>76</v>
      </c>
      <c r="J525" s="1">
        <v>3536</v>
      </c>
      <c r="K525" s="1">
        <f t="shared" si="16"/>
        <v>3460</v>
      </c>
      <c r="L525" s="176">
        <v>353.6</v>
      </c>
      <c r="M525" s="176">
        <f t="shared" si="17"/>
        <v>346</v>
      </c>
      <c r="N525" s="70">
        <v>18120</v>
      </c>
      <c r="O525" s="70">
        <v>2298.4</v>
      </c>
      <c r="P525" s="70">
        <v>0</v>
      </c>
      <c r="Q525" s="70">
        <v>0</v>
      </c>
      <c r="R525" s="70">
        <v>70.72</v>
      </c>
      <c r="S525" s="70">
        <v>2369.12</v>
      </c>
      <c r="T525" s="70">
        <v>15750.88</v>
      </c>
      <c r="U525" s="70">
        <v>15750.88</v>
      </c>
      <c r="V525" s="70">
        <v>0</v>
      </c>
      <c r="W525" s="68" t="s">
        <v>64</v>
      </c>
      <c r="X525" s="68">
        <v>1</v>
      </c>
      <c r="Y525" s="68">
        <v>0</v>
      </c>
      <c r="Z525" s="68">
        <v>1</v>
      </c>
      <c r="AA525" s="68" t="s">
        <v>63</v>
      </c>
      <c r="AB525" s="68">
        <v>10</v>
      </c>
      <c r="AC525" s="1">
        <v>0</v>
      </c>
      <c r="AD525" s="1">
        <v>152</v>
      </c>
      <c r="AE525" s="68">
        <v>0</v>
      </c>
      <c r="AF525" s="68">
        <v>63</v>
      </c>
      <c r="AG525" s="1">
        <v>63</v>
      </c>
      <c r="AH525" s="68">
        <v>1741</v>
      </c>
      <c r="AI525" s="176">
        <v>195.6</v>
      </c>
      <c r="AJ525" s="1">
        <v>1956</v>
      </c>
      <c r="AK525" s="70">
        <v>10008</v>
      </c>
      <c r="AL525" s="70"/>
    </row>
    <row r="526" spans="1:38" customFormat="1" ht="19.95" customHeight="1" x14ac:dyDescent="0.25">
      <c r="A526" s="68">
        <v>90487</v>
      </c>
      <c r="B526" s="68" t="s">
        <v>257</v>
      </c>
      <c r="C526" s="68" t="s">
        <v>264</v>
      </c>
      <c r="D526" s="68" t="s">
        <v>83</v>
      </c>
      <c r="E526" s="68" t="s">
        <v>60</v>
      </c>
      <c r="F526" s="68">
        <v>2</v>
      </c>
      <c r="G526" s="1">
        <v>300</v>
      </c>
      <c r="H526" s="1">
        <v>321</v>
      </c>
      <c r="I526" s="1">
        <v>5</v>
      </c>
      <c r="J526" s="1">
        <v>626</v>
      </c>
      <c r="K526" s="1">
        <f t="shared" si="16"/>
        <v>621</v>
      </c>
      <c r="L526" s="176">
        <v>313</v>
      </c>
      <c r="M526" s="176">
        <f t="shared" si="17"/>
        <v>310.5</v>
      </c>
      <c r="N526" s="70">
        <v>3205</v>
      </c>
      <c r="O526" s="70">
        <v>406.9</v>
      </c>
      <c r="P526" s="70">
        <v>0</v>
      </c>
      <c r="Q526" s="70">
        <v>0</v>
      </c>
      <c r="R526" s="70">
        <v>-406.9</v>
      </c>
      <c r="S526" s="70">
        <v>0</v>
      </c>
      <c r="T526" s="70">
        <v>3205</v>
      </c>
      <c r="U526" s="70">
        <v>512</v>
      </c>
      <c r="V526" s="70">
        <v>2693</v>
      </c>
      <c r="W526" s="68" t="s">
        <v>63</v>
      </c>
      <c r="X526" s="68">
        <v>1</v>
      </c>
      <c r="Y526" s="68">
        <v>0</v>
      </c>
      <c r="Z526" s="68">
        <v>1</v>
      </c>
      <c r="AA526" s="68" t="s">
        <v>63</v>
      </c>
      <c r="AB526" s="68">
        <v>1</v>
      </c>
      <c r="AC526" s="1">
        <v>0</v>
      </c>
      <c r="AD526" s="1">
        <v>49</v>
      </c>
      <c r="AE526" s="68">
        <v>0</v>
      </c>
      <c r="AF526" s="68">
        <v>5</v>
      </c>
      <c r="AG526" s="1">
        <v>5</v>
      </c>
      <c r="AH526" s="68">
        <v>46</v>
      </c>
      <c r="AI526" s="176">
        <v>100</v>
      </c>
      <c r="AJ526" s="1">
        <v>100</v>
      </c>
      <c r="AK526" s="70">
        <v>512</v>
      </c>
      <c r="AL526" s="70"/>
    </row>
    <row r="527" spans="1:38" customFormat="1" ht="19.95" customHeight="1" x14ac:dyDescent="0.25">
      <c r="A527" s="68">
        <v>20021</v>
      </c>
      <c r="B527" s="68" t="s">
        <v>256</v>
      </c>
      <c r="C527" s="68" t="s">
        <v>81</v>
      </c>
      <c r="D527" s="68" t="s">
        <v>80</v>
      </c>
      <c r="E527" s="68" t="s">
        <v>21</v>
      </c>
      <c r="F527" s="68">
        <v>0</v>
      </c>
      <c r="G527" s="1">
        <v>0</v>
      </c>
      <c r="H527" s="1">
        <v>0</v>
      </c>
      <c r="I527" s="1">
        <v>0</v>
      </c>
      <c r="J527" s="1">
        <v>0</v>
      </c>
      <c r="K527" s="1">
        <f t="shared" si="16"/>
        <v>0</v>
      </c>
      <c r="L527" s="176">
        <v>0</v>
      </c>
      <c r="M527" s="176" t="e">
        <f t="shared" si="17"/>
        <v>#DIV/0!</v>
      </c>
      <c r="N527" s="70">
        <v>0</v>
      </c>
      <c r="O527" s="70">
        <v>0</v>
      </c>
      <c r="P527" s="70">
        <v>0</v>
      </c>
      <c r="Q527" s="70">
        <v>0</v>
      </c>
      <c r="R527" s="70">
        <v>0</v>
      </c>
      <c r="S527" s="70">
        <v>0</v>
      </c>
      <c r="T527" s="70">
        <v>0</v>
      </c>
      <c r="U527" s="70">
        <v>0</v>
      </c>
      <c r="V527" s="70">
        <v>0</v>
      </c>
      <c r="W527" s="68" t="s">
        <v>64</v>
      </c>
      <c r="X527" s="68">
        <v>0</v>
      </c>
      <c r="Y527" s="68">
        <v>1</v>
      </c>
      <c r="Z527" s="68">
        <v>1</v>
      </c>
      <c r="AA527" s="68" t="s">
        <v>63</v>
      </c>
      <c r="AB527" s="68">
        <v>0</v>
      </c>
      <c r="AC527" s="1">
        <v>0</v>
      </c>
      <c r="AD527" s="1">
        <v>0</v>
      </c>
      <c r="AE527" s="68">
        <v>0</v>
      </c>
      <c r="AF527" s="68">
        <v>0</v>
      </c>
      <c r="AG527" s="1">
        <v>0</v>
      </c>
      <c r="AH527" s="68">
        <v>0</v>
      </c>
      <c r="AI527" s="176">
        <v>0</v>
      </c>
      <c r="AJ527" s="1">
        <v>0</v>
      </c>
      <c r="AK527" s="70">
        <v>0</v>
      </c>
      <c r="AL527" s="70"/>
    </row>
    <row r="528" spans="1:38" customFormat="1" ht="19.95" customHeight="1" x14ac:dyDescent="0.25">
      <c r="A528" s="68">
        <v>20253</v>
      </c>
      <c r="B528" s="68" t="s">
        <v>256</v>
      </c>
      <c r="C528" s="68" t="s">
        <v>81</v>
      </c>
      <c r="D528" s="68" t="s">
        <v>80</v>
      </c>
      <c r="E528" s="68" t="s">
        <v>18</v>
      </c>
      <c r="F528" s="68">
        <v>2</v>
      </c>
      <c r="G528" s="1">
        <v>1440</v>
      </c>
      <c r="H528" s="1">
        <v>6</v>
      </c>
      <c r="I528" s="1">
        <v>0</v>
      </c>
      <c r="J528" s="1">
        <v>1446</v>
      </c>
      <c r="K528" s="1">
        <f t="shared" si="16"/>
        <v>1446</v>
      </c>
      <c r="L528" s="176">
        <v>723</v>
      </c>
      <c r="M528" s="176">
        <f t="shared" si="17"/>
        <v>723</v>
      </c>
      <c r="N528" s="70">
        <v>7350</v>
      </c>
      <c r="O528" s="70">
        <v>939.9</v>
      </c>
      <c r="P528" s="70">
        <v>0</v>
      </c>
      <c r="Q528" s="70">
        <v>0</v>
      </c>
      <c r="R528" s="70">
        <v>28.92</v>
      </c>
      <c r="S528" s="70">
        <v>968.82</v>
      </c>
      <c r="T528" s="70">
        <v>6381.18</v>
      </c>
      <c r="U528" s="70">
        <v>6381.18</v>
      </c>
      <c r="V528" s="70">
        <v>0</v>
      </c>
      <c r="W528" s="68" t="s">
        <v>64</v>
      </c>
      <c r="X528" s="68">
        <v>1</v>
      </c>
      <c r="Y528" s="68">
        <v>0</v>
      </c>
      <c r="Z528" s="68">
        <v>1</v>
      </c>
      <c r="AA528" s="68" t="s">
        <v>63</v>
      </c>
      <c r="AB528" s="68">
        <v>2</v>
      </c>
      <c r="AC528" s="1">
        <v>0</v>
      </c>
      <c r="AD528" s="1">
        <v>6</v>
      </c>
      <c r="AE528" s="68">
        <v>0</v>
      </c>
      <c r="AF528" s="68">
        <v>0</v>
      </c>
      <c r="AG528" s="1">
        <v>0</v>
      </c>
      <c r="AH528" s="68">
        <v>160</v>
      </c>
      <c r="AI528" s="176">
        <v>83</v>
      </c>
      <c r="AJ528" s="1">
        <v>166</v>
      </c>
      <c r="AK528" s="70">
        <v>846</v>
      </c>
      <c r="AL528" s="70"/>
    </row>
    <row r="529" spans="1:38" customFormat="1" ht="19.95" customHeight="1" x14ac:dyDescent="0.25">
      <c r="A529" s="68">
        <v>20329</v>
      </c>
      <c r="B529" s="68" t="s">
        <v>256</v>
      </c>
      <c r="C529" s="68" t="s">
        <v>81</v>
      </c>
      <c r="D529" s="68" t="s">
        <v>80</v>
      </c>
      <c r="E529" s="68" t="s">
        <v>60</v>
      </c>
      <c r="F529" s="68">
        <v>3</v>
      </c>
      <c r="G529" s="1">
        <v>708</v>
      </c>
      <c r="H529" s="1">
        <v>0</v>
      </c>
      <c r="I529" s="1">
        <v>0</v>
      </c>
      <c r="J529" s="1">
        <v>708</v>
      </c>
      <c r="K529" s="1">
        <f t="shared" si="16"/>
        <v>708</v>
      </c>
      <c r="L529" s="176">
        <v>236</v>
      </c>
      <c r="M529" s="176">
        <f t="shared" si="17"/>
        <v>236</v>
      </c>
      <c r="N529" s="70">
        <v>3576</v>
      </c>
      <c r="O529" s="70">
        <v>460.2</v>
      </c>
      <c r="P529" s="70">
        <v>0</v>
      </c>
      <c r="Q529" s="70">
        <v>0</v>
      </c>
      <c r="R529" s="70">
        <v>0</v>
      </c>
      <c r="S529" s="70">
        <v>460.2</v>
      </c>
      <c r="T529" s="70">
        <v>3115.8</v>
      </c>
      <c r="U529" s="70">
        <v>3115.8</v>
      </c>
      <c r="V529" s="70">
        <v>0</v>
      </c>
      <c r="W529" s="68" t="s">
        <v>64</v>
      </c>
      <c r="X529" s="68">
        <v>1</v>
      </c>
      <c r="Y529" s="68">
        <v>0</v>
      </c>
      <c r="Z529" s="68">
        <v>1</v>
      </c>
      <c r="AA529" s="68" t="s">
        <v>63</v>
      </c>
      <c r="AB529" s="68">
        <v>1</v>
      </c>
      <c r="AC529" s="1">
        <v>0</v>
      </c>
      <c r="AD529" s="1">
        <v>0</v>
      </c>
      <c r="AE529" s="68">
        <v>0</v>
      </c>
      <c r="AF529" s="68">
        <v>0</v>
      </c>
      <c r="AG529" s="1">
        <v>0</v>
      </c>
      <c r="AH529" s="68">
        <v>35</v>
      </c>
      <c r="AI529" s="176">
        <v>35</v>
      </c>
      <c r="AJ529" s="1">
        <v>35</v>
      </c>
      <c r="AK529" s="70">
        <v>179</v>
      </c>
      <c r="AL529" s="70"/>
    </row>
    <row r="530" spans="1:38" customFormat="1" ht="19.95" customHeight="1" x14ac:dyDescent="0.25">
      <c r="A530" s="68">
        <v>20558</v>
      </c>
      <c r="B530" s="68" t="s">
        <v>256</v>
      </c>
      <c r="C530" s="68" t="s">
        <v>81</v>
      </c>
      <c r="D530" s="68" t="s">
        <v>80</v>
      </c>
      <c r="E530" s="68" t="s">
        <v>60</v>
      </c>
      <c r="F530" s="68">
        <v>2</v>
      </c>
      <c r="G530" s="1">
        <v>756</v>
      </c>
      <c r="H530" s="1">
        <v>16</v>
      </c>
      <c r="I530" s="1">
        <v>0</v>
      </c>
      <c r="J530" s="1">
        <v>772</v>
      </c>
      <c r="K530" s="1">
        <f t="shared" si="16"/>
        <v>772</v>
      </c>
      <c r="L530" s="176">
        <v>386</v>
      </c>
      <c r="M530" s="176">
        <f t="shared" si="17"/>
        <v>386</v>
      </c>
      <c r="N530" s="70">
        <v>3910</v>
      </c>
      <c r="O530" s="70">
        <v>501.8</v>
      </c>
      <c r="P530" s="70">
        <v>0</v>
      </c>
      <c r="Q530" s="70">
        <v>0</v>
      </c>
      <c r="R530" s="70">
        <v>0</v>
      </c>
      <c r="S530" s="70">
        <v>501.8</v>
      </c>
      <c r="T530" s="70">
        <v>3408.2</v>
      </c>
      <c r="U530" s="70">
        <v>3408.2</v>
      </c>
      <c r="V530" s="70">
        <v>0</v>
      </c>
      <c r="W530" s="68" t="s">
        <v>64</v>
      </c>
      <c r="X530" s="68">
        <v>1</v>
      </c>
      <c r="Y530" s="68">
        <v>0</v>
      </c>
      <c r="Z530" s="68">
        <v>1</v>
      </c>
      <c r="AA530" s="68" t="s">
        <v>63</v>
      </c>
      <c r="AB530" s="68">
        <v>1</v>
      </c>
      <c r="AC530" s="1">
        <v>0</v>
      </c>
      <c r="AD530" s="1">
        <v>16</v>
      </c>
      <c r="AE530" s="68">
        <v>0</v>
      </c>
      <c r="AF530" s="68">
        <v>0</v>
      </c>
      <c r="AG530" s="1">
        <v>0</v>
      </c>
      <c r="AH530" s="68">
        <v>34</v>
      </c>
      <c r="AI530" s="176">
        <v>50</v>
      </c>
      <c r="AJ530" s="1">
        <v>50</v>
      </c>
      <c r="AK530" s="70">
        <v>252</v>
      </c>
      <c r="AL530" s="70"/>
    </row>
    <row r="531" spans="1:38" customFormat="1" ht="19.95" customHeight="1" x14ac:dyDescent="0.25">
      <c r="A531" s="68">
        <v>20908</v>
      </c>
      <c r="B531" s="68" t="s">
        <v>256</v>
      </c>
      <c r="C531" s="68" t="s">
        <v>81</v>
      </c>
      <c r="D531" s="68" t="s">
        <v>80</v>
      </c>
      <c r="E531" s="68" t="s">
        <v>19</v>
      </c>
      <c r="F531" s="68">
        <v>9</v>
      </c>
      <c r="G531" s="1">
        <v>1680</v>
      </c>
      <c r="H531" s="1">
        <v>408</v>
      </c>
      <c r="I531" s="1">
        <v>0</v>
      </c>
      <c r="J531" s="1">
        <v>2088</v>
      </c>
      <c r="K531" s="1">
        <f t="shared" si="16"/>
        <v>2088</v>
      </c>
      <c r="L531" s="176">
        <v>232</v>
      </c>
      <c r="M531" s="176">
        <f t="shared" si="17"/>
        <v>232</v>
      </c>
      <c r="N531" s="70">
        <v>10692</v>
      </c>
      <c r="O531" s="70">
        <v>1357.2</v>
      </c>
      <c r="P531" s="70">
        <v>0</v>
      </c>
      <c r="Q531" s="70">
        <v>0</v>
      </c>
      <c r="R531" s="70">
        <v>41.76</v>
      </c>
      <c r="S531" s="70">
        <v>1398.96</v>
      </c>
      <c r="T531" s="70">
        <v>9293.0400000000009</v>
      </c>
      <c r="U531" s="70">
        <v>9293.0400000000009</v>
      </c>
      <c r="V531" s="70">
        <v>0</v>
      </c>
      <c r="W531" s="68" t="s">
        <v>64</v>
      </c>
      <c r="X531" s="68">
        <v>1</v>
      </c>
      <c r="Y531" s="68">
        <v>0</v>
      </c>
      <c r="Z531" s="68">
        <v>1</v>
      </c>
      <c r="AA531" s="68" t="s">
        <v>63</v>
      </c>
      <c r="AB531" s="68">
        <v>2</v>
      </c>
      <c r="AC531" s="1">
        <v>0</v>
      </c>
      <c r="AD531" s="1">
        <v>0</v>
      </c>
      <c r="AE531" s="68">
        <v>0</v>
      </c>
      <c r="AF531" s="68">
        <v>0</v>
      </c>
      <c r="AG531" s="1">
        <v>0</v>
      </c>
      <c r="AH531" s="68">
        <v>123</v>
      </c>
      <c r="AI531" s="176">
        <v>61.5</v>
      </c>
      <c r="AJ531" s="1">
        <v>123</v>
      </c>
      <c r="AK531" s="70">
        <v>622</v>
      </c>
      <c r="AL531" s="70"/>
    </row>
    <row r="532" spans="1:38" customFormat="1" ht="19.95" customHeight="1" x14ac:dyDescent="0.25">
      <c r="A532" s="68">
        <v>90267</v>
      </c>
      <c r="B532" s="68" t="s">
        <v>256</v>
      </c>
      <c r="C532" s="68" t="s">
        <v>81</v>
      </c>
      <c r="D532" s="68" t="s">
        <v>80</v>
      </c>
      <c r="E532" s="68" t="s">
        <v>60</v>
      </c>
      <c r="F532" s="68">
        <v>0</v>
      </c>
      <c r="G532" s="1">
        <v>0</v>
      </c>
      <c r="H532" s="1">
        <v>0</v>
      </c>
      <c r="I532" s="1">
        <v>0</v>
      </c>
      <c r="J532" s="1">
        <v>0</v>
      </c>
      <c r="K532" s="1">
        <f t="shared" si="16"/>
        <v>0</v>
      </c>
      <c r="L532" s="176">
        <v>0</v>
      </c>
      <c r="M532" s="176" t="e">
        <f t="shared" si="17"/>
        <v>#DIV/0!</v>
      </c>
      <c r="N532" s="70">
        <v>0</v>
      </c>
      <c r="O532" s="70">
        <v>0</v>
      </c>
      <c r="P532" s="70">
        <v>0</v>
      </c>
      <c r="Q532" s="70">
        <v>0</v>
      </c>
      <c r="R532" s="70">
        <v>0</v>
      </c>
      <c r="S532" s="70">
        <v>0</v>
      </c>
      <c r="T532" s="70">
        <v>0</v>
      </c>
      <c r="U532" s="70">
        <v>0</v>
      </c>
      <c r="V532" s="70">
        <v>0</v>
      </c>
      <c r="W532" s="68" t="s">
        <v>64</v>
      </c>
      <c r="X532" s="68">
        <v>0</v>
      </c>
      <c r="Y532" s="68">
        <v>1</v>
      </c>
      <c r="Z532" s="68">
        <v>1</v>
      </c>
      <c r="AA532" s="68" t="s">
        <v>63</v>
      </c>
      <c r="AB532" s="68">
        <v>0</v>
      </c>
      <c r="AC532" s="1">
        <v>0</v>
      </c>
      <c r="AD532" s="1">
        <v>0</v>
      </c>
      <c r="AE532" s="68">
        <v>0</v>
      </c>
      <c r="AF532" s="68">
        <v>0</v>
      </c>
      <c r="AG532" s="1">
        <v>0</v>
      </c>
      <c r="AH532" s="68">
        <v>0</v>
      </c>
      <c r="AI532" s="176">
        <v>0</v>
      </c>
      <c r="AJ532" s="1">
        <v>0</v>
      </c>
      <c r="AK532" s="70">
        <v>0</v>
      </c>
      <c r="AL532" s="70"/>
    </row>
    <row r="533" spans="1:38" customFormat="1" ht="19.95" customHeight="1" x14ac:dyDescent="0.25">
      <c r="A533" s="68">
        <v>70007</v>
      </c>
      <c r="B533" s="68" t="s">
        <v>255</v>
      </c>
      <c r="C533" s="68" t="s">
        <v>79</v>
      </c>
      <c r="D533" s="68" t="s">
        <v>78</v>
      </c>
      <c r="E533" s="68" t="s">
        <v>60</v>
      </c>
      <c r="F533" s="68">
        <v>17</v>
      </c>
      <c r="G533" s="1">
        <v>4260</v>
      </c>
      <c r="H533" s="1">
        <v>401</v>
      </c>
      <c r="I533" s="1">
        <v>45</v>
      </c>
      <c r="J533" s="1">
        <v>4706</v>
      </c>
      <c r="K533" s="1">
        <f t="shared" si="16"/>
        <v>4661</v>
      </c>
      <c r="L533" s="176">
        <v>276.82350000000002</v>
      </c>
      <c r="M533" s="176">
        <f t="shared" si="17"/>
        <v>274.2</v>
      </c>
      <c r="N533" s="70">
        <v>24062</v>
      </c>
      <c r="O533" s="70">
        <v>3058.9</v>
      </c>
      <c r="P533" s="70">
        <v>0</v>
      </c>
      <c r="Q533" s="70">
        <v>0</v>
      </c>
      <c r="R533" s="70">
        <v>94.12</v>
      </c>
      <c r="S533" s="70">
        <v>3153.02</v>
      </c>
      <c r="T533" s="70">
        <v>20908.98</v>
      </c>
      <c r="U533" s="70">
        <v>20908.98</v>
      </c>
      <c r="V533" s="70">
        <v>0</v>
      </c>
      <c r="W533" s="68" t="s">
        <v>64</v>
      </c>
      <c r="X533" s="68">
        <v>1</v>
      </c>
      <c r="Y533" s="68">
        <v>0</v>
      </c>
      <c r="Z533" s="68">
        <v>1</v>
      </c>
      <c r="AA533" s="68" t="s">
        <v>63</v>
      </c>
      <c r="AB533" s="68">
        <v>13</v>
      </c>
      <c r="AC533" s="1">
        <v>0</v>
      </c>
      <c r="AD533" s="1">
        <v>137</v>
      </c>
      <c r="AE533" s="68">
        <v>0</v>
      </c>
      <c r="AF533" s="68">
        <v>31</v>
      </c>
      <c r="AG533" s="1">
        <v>31</v>
      </c>
      <c r="AH533" s="68">
        <v>1081</v>
      </c>
      <c r="AI533" s="176">
        <v>96.076899999999995</v>
      </c>
      <c r="AJ533" s="1">
        <v>1249</v>
      </c>
      <c r="AK533" s="70">
        <v>6371</v>
      </c>
      <c r="AL533" s="70"/>
    </row>
    <row r="534" spans="1:38" customFormat="1" ht="19.95" customHeight="1" x14ac:dyDescent="0.25">
      <c r="A534" s="68">
        <v>70023</v>
      </c>
      <c r="B534" s="68" t="s">
        <v>255</v>
      </c>
      <c r="C534" s="68" t="s">
        <v>79</v>
      </c>
      <c r="D534" s="68" t="s">
        <v>78</v>
      </c>
      <c r="E534" s="68" t="s">
        <v>22</v>
      </c>
      <c r="F534" s="68">
        <v>13</v>
      </c>
      <c r="G534" s="1">
        <v>3300</v>
      </c>
      <c r="H534" s="1">
        <v>630</v>
      </c>
      <c r="I534" s="1">
        <v>112</v>
      </c>
      <c r="J534" s="1">
        <v>4042</v>
      </c>
      <c r="K534" s="1">
        <f t="shared" si="16"/>
        <v>3930</v>
      </c>
      <c r="L534" s="176">
        <v>310.92309999999998</v>
      </c>
      <c r="M534" s="176">
        <f t="shared" si="17"/>
        <v>302.3</v>
      </c>
      <c r="N534" s="70">
        <v>20643</v>
      </c>
      <c r="O534" s="70">
        <v>2627.3</v>
      </c>
      <c r="P534" s="70">
        <v>0</v>
      </c>
      <c r="Q534" s="70">
        <v>0</v>
      </c>
      <c r="R534" s="70">
        <v>0</v>
      </c>
      <c r="S534" s="70">
        <v>2627.3</v>
      </c>
      <c r="T534" s="70">
        <v>18015.7</v>
      </c>
      <c r="U534" s="70">
        <v>18015.7</v>
      </c>
      <c r="V534" s="70">
        <v>0</v>
      </c>
      <c r="W534" s="68" t="s">
        <v>64</v>
      </c>
      <c r="X534" s="68">
        <v>1</v>
      </c>
      <c r="Y534" s="68">
        <v>0</v>
      </c>
      <c r="Z534" s="68">
        <v>1</v>
      </c>
      <c r="AA534" s="68" t="s">
        <v>63</v>
      </c>
      <c r="AB534" s="68">
        <v>13</v>
      </c>
      <c r="AC534" s="1">
        <v>0</v>
      </c>
      <c r="AD534" s="1">
        <v>164</v>
      </c>
      <c r="AE534" s="68">
        <v>0</v>
      </c>
      <c r="AF534" s="68">
        <v>83</v>
      </c>
      <c r="AG534" s="1">
        <v>83</v>
      </c>
      <c r="AH534" s="68">
        <v>1378</v>
      </c>
      <c r="AI534" s="176">
        <v>125</v>
      </c>
      <c r="AJ534" s="1">
        <v>1625</v>
      </c>
      <c r="AK534" s="70">
        <v>8305</v>
      </c>
      <c r="AL534" s="70"/>
    </row>
    <row r="535" spans="1:38" customFormat="1" ht="19.95" customHeight="1" x14ac:dyDescent="0.25">
      <c r="A535" s="68">
        <v>70026</v>
      </c>
      <c r="B535" s="68" t="s">
        <v>255</v>
      </c>
      <c r="C535" s="68" t="s">
        <v>79</v>
      </c>
      <c r="D535" s="68" t="s">
        <v>78</v>
      </c>
      <c r="E535" s="68" t="s">
        <v>19</v>
      </c>
      <c r="F535" s="68">
        <v>8</v>
      </c>
      <c r="G535" s="1">
        <v>4788</v>
      </c>
      <c r="H535" s="1">
        <v>82</v>
      </c>
      <c r="I535" s="1">
        <v>27</v>
      </c>
      <c r="J535" s="1">
        <v>4897</v>
      </c>
      <c r="K535" s="1">
        <f t="shared" si="16"/>
        <v>4870</v>
      </c>
      <c r="L535" s="176">
        <v>612.125</v>
      </c>
      <c r="M535" s="176">
        <f t="shared" si="17"/>
        <v>608.79999999999995</v>
      </c>
      <c r="N535" s="70">
        <v>25074</v>
      </c>
      <c r="O535" s="70">
        <v>3183.05</v>
      </c>
      <c r="P535" s="70">
        <v>0</v>
      </c>
      <c r="Q535" s="70">
        <v>0</v>
      </c>
      <c r="R535" s="70">
        <v>97.94</v>
      </c>
      <c r="S535" s="70">
        <v>3280.99</v>
      </c>
      <c r="T535" s="70">
        <v>21793.01</v>
      </c>
      <c r="U535" s="70">
        <v>21793.01</v>
      </c>
      <c r="V535" s="70">
        <v>0</v>
      </c>
      <c r="W535" s="68" t="s">
        <v>64</v>
      </c>
      <c r="X535" s="68">
        <v>1</v>
      </c>
      <c r="Y535" s="68">
        <v>0</v>
      </c>
      <c r="Z535" s="68">
        <v>1</v>
      </c>
      <c r="AA535" s="68" t="s">
        <v>63</v>
      </c>
      <c r="AB535" s="68">
        <v>7</v>
      </c>
      <c r="AC535" s="1">
        <v>0</v>
      </c>
      <c r="AD535" s="1">
        <v>82</v>
      </c>
      <c r="AE535" s="68">
        <v>0</v>
      </c>
      <c r="AF535" s="68">
        <v>25</v>
      </c>
      <c r="AG535" s="1">
        <v>25</v>
      </c>
      <c r="AH535" s="68">
        <v>1311</v>
      </c>
      <c r="AI535" s="176">
        <v>202.57140000000001</v>
      </c>
      <c r="AJ535" s="1">
        <v>1418</v>
      </c>
      <c r="AK535" s="70">
        <v>7242</v>
      </c>
      <c r="AL535" s="70"/>
    </row>
    <row r="536" spans="1:38" customFormat="1" ht="19.95" customHeight="1" x14ac:dyDescent="0.25">
      <c r="A536" s="68">
        <v>70032</v>
      </c>
      <c r="B536" s="68" t="s">
        <v>255</v>
      </c>
      <c r="C536" s="68" t="s">
        <v>79</v>
      </c>
      <c r="D536" s="68" t="s">
        <v>78</v>
      </c>
      <c r="E536" s="68" t="s">
        <v>19</v>
      </c>
      <c r="F536" s="68">
        <v>6</v>
      </c>
      <c r="G536" s="1">
        <v>1980</v>
      </c>
      <c r="H536" s="1">
        <v>-142</v>
      </c>
      <c r="I536" s="1">
        <v>7</v>
      </c>
      <c r="J536" s="1">
        <v>1845</v>
      </c>
      <c r="K536" s="1">
        <f t="shared" si="16"/>
        <v>1838</v>
      </c>
      <c r="L536" s="176">
        <v>307.5</v>
      </c>
      <c r="M536" s="176">
        <f t="shared" si="17"/>
        <v>306.3</v>
      </c>
      <c r="N536" s="70">
        <v>9566</v>
      </c>
      <c r="O536" s="70">
        <v>1199.25</v>
      </c>
      <c r="P536" s="70">
        <v>0</v>
      </c>
      <c r="Q536" s="70">
        <v>0</v>
      </c>
      <c r="R536" s="70">
        <v>36.9</v>
      </c>
      <c r="S536" s="70">
        <v>1236.1500000000001</v>
      </c>
      <c r="T536" s="70">
        <v>8329.85</v>
      </c>
      <c r="U536" s="70">
        <v>8167.75</v>
      </c>
      <c r="V536" s="70">
        <v>162.1</v>
      </c>
      <c r="W536" s="68" t="s">
        <v>63</v>
      </c>
      <c r="X536" s="68">
        <v>1</v>
      </c>
      <c r="Y536" s="68">
        <v>0</v>
      </c>
      <c r="Z536" s="68">
        <v>1</v>
      </c>
      <c r="AA536" s="68" t="s">
        <v>63</v>
      </c>
      <c r="AB536" s="68">
        <v>6</v>
      </c>
      <c r="AC536" s="1">
        <v>0</v>
      </c>
      <c r="AD536" s="1">
        <v>4</v>
      </c>
      <c r="AE536" s="68">
        <v>0</v>
      </c>
      <c r="AF536" s="68">
        <v>7</v>
      </c>
      <c r="AG536" s="1">
        <v>7</v>
      </c>
      <c r="AH536" s="68">
        <v>761</v>
      </c>
      <c r="AI536" s="176">
        <v>128.66669999999999</v>
      </c>
      <c r="AJ536" s="1">
        <v>772</v>
      </c>
      <c r="AK536" s="70">
        <v>4025</v>
      </c>
      <c r="AL536" s="70"/>
    </row>
    <row r="537" spans="1:38" customFormat="1" ht="19.95" customHeight="1" x14ac:dyDescent="0.25">
      <c r="A537" s="68">
        <v>70040</v>
      </c>
      <c r="B537" s="68" t="s">
        <v>255</v>
      </c>
      <c r="C537" s="68" t="s">
        <v>79</v>
      </c>
      <c r="D537" s="68" t="s">
        <v>78</v>
      </c>
      <c r="E537" s="68" t="s">
        <v>22</v>
      </c>
      <c r="F537" s="68">
        <v>10</v>
      </c>
      <c r="G537" s="1">
        <v>2592</v>
      </c>
      <c r="H537" s="1">
        <v>1077</v>
      </c>
      <c r="I537" s="1">
        <v>81</v>
      </c>
      <c r="J537" s="1">
        <v>3750</v>
      </c>
      <c r="K537" s="1">
        <f t="shared" si="16"/>
        <v>3669</v>
      </c>
      <c r="L537" s="176">
        <v>375</v>
      </c>
      <c r="M537" s="176">
        <f t="shared" si="17"/>
        <v>366.9</v>
      </c>
      <c r="N537" s="70">
        <v>19132</v>
      </c>
      <c r="O537" s="70">
        <v>2437.5</v>
      </c>
      <c r="P537" s="70">
        <v>0</v>
      </c>
      <c r="Q537" s="70">
        <v>0</v>
      </c>
      <c r="R537" s="70">
        <v>75</v>
      </c>
      <c r="S537" s="70">
        <v>2512.5</v>
      </c>
      <c r="T537" s="70">
        <v>16619.5</v>
      </c>
      <c r="U537" s="70">
        <v>16619.5</v>
      </c>
      <c r="V537" s="70">
        <v>0</v>
      </c>
      <c r="W537" s="68" t="s">
        <v>64</v>
      </c>
      <c r="X537" s="68">
        <v>1</v>
      </c>
      <c r="Y537" s="68">
        <v>0</v>
      </c>
      <c r="Z537" s="68">
        <v>1</v>
      </c>
      <c r="AA537" s="68" t="s">
        <v>63</v>
      </c>
      <c r="AB537" s="68">
        <v>10</v>
      </c>
      <c r="AC537" s="1">
        <v>0</v>
      </c>
      <c r="AD537" s="1">
        <v>237</v>
      </c>
      <c r="AE537" s="68">
        <v>0</v>
      </c>
      <c r="AF537" s="68">
        <v>51</v>
      </c>
      <c r="AG537" s="1">
        <v>51</v>
      </c>
      <c r="AH537" s="68">
        <v>1122</v>
      </c>
      <c r="AI537" s="176">
        <v>141</v>
      </c>
      <c r="AJ537" s="1">
        <v>1410</v>
      </c>
      <c r="AK537" s="70">
        <v>7179</v>
      </c>
      <c r="AL537" s="70"/>
    </row>
    <row r="538" spans="1:38" customFormat="1" ht="19.95" customHeight="1" x14ac:dyDescent="0.25">
      <c r="A538" s="68">
        <v>70041</v>
      </c>
      <c r="B538" s="68" t="s">
        <v>255</v>
      </c>
      <c r="C538" s="68" t="s">
        <v>79</v>
      </c>
      <c r="D538" s="68" t="s">
        <v>78</v>
      </c>
      <c r="E538" s="68" t="s">
        <v>60</v>
      </c>
      <c r="F538" s="68">
        <v>5</v>
      </c>
      <c r="G538" s="1">
        <v>2328</v>
      </c>
      <c r="H538" s="1">
        <v>1327</v>
      </c>
      <c r="I538" s="1">
        <v>47</v>
      </c>
      <c r="J538" s="1">
        <v>3702</v>
      </c>
      <c r="K538" s="1">
        <f t="shared" si="16"/>
        <v>3655</v>
      </c>
      <c r="L538" s="176">
        <v>740.4</v>
      </c>
      <c r="M538" s="176">
        <f t="shared" si="17"/>
        <v>731</v>
      </c>
      <c r="N538" s="70">
        <v>18838</v>
      </c>
      <c r="O538" s="70">
        <v>2406.3000000000002</v>
      </c>
      <c r="P538" s="70">
        <v>0</v>
      </c>
      <c r="Q538" s="70">
        <v>0</v>
      </c>
      <c r="R538" s="70">
        <v>74.040000000000006</v>
      </c>
      <c r="S538" s="70">
        <v>2480.34</v>
      </c>
      <c r="T538" s="70">
        <v>16357.66</v>
      </c>
      <c r="U538" s="70">
        <v>6724</v>
      </c>
      <c r="V538" s="70">
        <v>9633.66</v>
      </c>
      <c r="W538" s="68" t="s">
        <v>63</v>
      </c>
      <c r="X538" s="68">
        <v>1</v>
      </c>
      <c r="Y538" s="68">
        <v>0</v>
      </c>
      <c r="Z538" s="68">
        <v>1</v>
      </c>
      <c r="AA538" s="68" t="s">
        <v>63</v>
      </c>
      <c r="AB538" s="68">
        <v>5</v>
      </c>
      <c r="AC538" s="1">
        <v>0</v>
      </c>
      <c r="AD538" s="1">
        <v>43</v>
      </c>
      <c r="AE538" s="68">
        <v>0</v>
      </c>
      <c r="AF538" s="68">
        <v>5</v>
      </c>
      <c r="AG538" s="1">
        <v>5</v>
      </c>
      <c r="AH538" s="68">
        <v>1268</v>
      </c>
      <c r="AI538" s="176">
        <v>263.2</v>
      </c>
      <c r="AJ538" s="1">
        <v>1316</v>
      </c>
      <c r="AK538" s="70">
        <v>6724</v>
      </c>
      <c r="AL538" s="70"/>
    </row>
    <row r="539" spans="1:38" customFormat="1" ht="19.95" customHeight="1" x14ac:dyDescent="0.25">
      <c r="A539" s="68">
        <v>70042</v>
      </c>
      <c r="B539" s="68" t="s">
        <v>255</v>
      </c>
      <c r="C539" s="68" t="s">
        <v>79</v>
      </c>
      <c r="D539" s="68" t="s">
        <v>78</v>
      </c>
      <c r="E539" s="68" t="s">
        <v>60</v>
      </c>
      <c r="F539" s="68">
        <v>7</v>
      </c>
      <c r="G539" s="1">
        <v>1500</v>
      </c>
      <c r="H539" s="1">
        <v>-269</v>
      </c>
      <c r="I539" s="1">
        <v>48</v>
      </c>
      <c r="J539" s="1">
        <v>1279</v>
      </c>
      <c r="K539" s="1">
        <f t="shared" si="16"/>
        <v>1231</v>
      </c>
      <c r="L539" s="176">
        <v>182.71430000000001</v>
      </c>
      <c r="M539" s="176">
        <f t="shared" si="17"/>
        <v>175.9</v>
      </c>
      <c r="N539" s="70">
        <v>6494</v>
      </c>
      <c r="O539" s="70">
        <v>831.35</v>
      </c>
      <c r="P539" s="70">
        <v>0</v>
      </c>
      <c r="Q539" s="70">
        <v>0</v>
      </c>
      <c r="R539" s="70">
        <v>0</v>
      </c>
      <c r="S539" s="70">
        <v>831.35</v>
      </c>
      <c r="T539" s="70">
        <v>5662.65</v>
      </c>
      <c r="U539" s="70">
        <v>5662.65</v>
      </c>
      <c r="V539" s="70">
        <v>0</v>
      </c>
      <c r="W539" s="68" t="s">
        <v>64</v>
      </c>
      <c r="X539" s="68">
        <v>1</v>
      </c>
      <c r="Y539" s="68">
        <v>0</v>
      </c>
      <c r="Z539" s="68">
        <v>1</v>
      </c>
      <c r="AA539" s="68" t="s">
        <v>63</v>
      </c>
      <c r="AB539" s="68">
        <v>7</v>
      </c>
      <c r="AC539" s="1">
        <v>0</v>
      </c>
      <c r="AD539" s="1">
        <v>31</v>
      </c>
      <c r="AE539" s="68">
        <v>0</v>
      </c>
      <c r="AF539" s="68">
        <v>48</v>
      </c>
      <c r="AG539" s="1">
        <v>48</v>
      </c>
      <c r="AH539" s="68">
        <v>640</v>
      </c>
      <c r="AI539" s="176">
        <v>102.71429999999999</v>
      </c>
      <c r="AJ539" s="1">
        <v>719</v>
      </c>
      <c r="AK539" s="70">
        <v>3658</v>
      </c>
      <c r="AL539" s="70"/>
    </row>
    <row r="540" spans="1:38" customFormat="1" ht="19.95" customHeight="1" x14ac:dyDescent="0.25">
      <c r="A540" s="68">
        <v>70043</v>
      </c>
      <c r="B540" s="68" t="s">
        <v>255</v>
      </c>
      <c r="C540" s="68" t="s">
        <v>79</v>
      </c>
      <c r="D540" s="68" t="s">
        <v>78</v>
      </c>
      <c r="E540" s="68" t="s">
        <v>60</v>
      </c>
      <c r="F540" s="68">
        <v>10</v>
      </c>
      <c r="G540" s="1">
        <v>1836</v>
      </c>
      <c r="H540" s="1">
        <v>1039</v>
      </c>
      <c r="I540" s="1">
        <v>65</v>
      </c>
      <c r="J540" s="1">
        <v>2940</v>
      </c>
      <c r="K540" s="1">
        <f t="shared" si="16"/>
        <v>2875</v>
      </c>
      <c r="L540" s="176">
        <v>294</v>
      </c>
      <c r="M540" s="176">
        <f t="shared" si="17"/>
        <v>287.5</v>
      </c>
      <c r="N540" s="70">
        <v>14996</v>
      </c>
      <c r="O540" s="70">
        <v>1911</v>
      </c>
      <c r="P540" s="70">
        <v>0</v>
      </c>
      <c r="Q540" s="70">
        <v>0</v>
      </c>
      <c r="R540" s="70">
        <v>58.8</v>
      </c>
      <c r="S540" s="70">
        <v>1969.8</v>
      </c>
      <c r="T540" s="70">
        <v>13026.2</v>
      </c>
      <c r="U540" s="70">
        <v>13026.2</v>
      </c>
      <c r="V540" s="70">
        <v>0</v>
      </c>
      <c r="W540" s="68" t="s">
        <v>64</v>
      </c>
      <c r="X540" s="68">
        <v>1</v>
      </c>
      <c r="Y540" s="68">
        <v>0</v>
      </c>
      <c r="Z540" s="68">
        <v>1</v>
      </c>
      <c r="AA540" s="68" t="s">
        <v>63</v>
      </c>
      <c r="AB540" s="68">
        <v>8</v>
      </c>
      <c r="AC540" s="1">
        <v>0</v>
      </c>
      <c r="AD540" s="1">
        <v>48</v>
      </c>
      <c r="AE540" s="68">
        <v>0</v>
      </c>
      <c r="AF540" s="68">
        <v>54</v>
      </c>
      <c r="AG540" s="1">
        <v>54</v>
      </c>
      <c r="AH540" s="68">
        <v>837</v>
      </c>
      <c r="AI540" s="176">
        <v>117.375</v>
      </c>
      <c r="AJ540" s="1">
        <v>939</v>
      </c>
      <c r="AK540" s="70">
        <v>4798</v>
      </c>
      <c r="AL540" s="70"/>
    </row>
    <row r="541" spans="1:38" customFormat="1" ht="19.95" customHeight="1" x14ac:dyDescent="0.25">
      <c r="A541" s="68">
        <v>70046</v>
      </c>
      <c r="B541" s="68" t="s">
        <v>255</v>
      </c>
      <c r="C541" s="68" t="s">
        <v>79</v>
      </c>
      <c r="D541" s="68" t="s">
        <v>78</v>
      </c>
      <c r="E541" s="68" t="s">
        <v>60</v>
      </c>
      <c r="F541" s="68">
        <v>7</v>
      </c>
      <c r="G541" s="1">
        <v>0</v>
      </c>
      <c r="H541" s="1">
        <v>792</v>
      </c>
      <c r="I541" s="1">
        <v>0</v>
      </c>
      <c r="J541" s="1">
        <v>792</v>
      </c>
      <c r="K541" s="1">
        <f t="shared" si="16"/>
        <v>792</v>
      </c>
      <c r="L541" s="176">
        <v>113.1429</v>
      </c>
      <c r="M541" s="176">
        <f t="shared" si="17"/>
        <v>113.1</v>
      </c>
      <c r="N541" s="70">
        <v>4066</v>
      </c>
      <c r="O541" s="70">
        <v>514.79999999999995</v>
      </c>
      <c r="P541" s="70">
        <v>0</v>
      </c>
      <c r="Q541" s="70">
        <v>0</v>
      </c>
      <c r="R541" s="70">
        <v>0</v>
      </c>
      <c r="S541" s="70">
        <v>514.79999999999995</v>
      </c>
      <c r="T541" s="70">
        <v>3551.2</v>
      </c>
      <c r="U541" s="70">
        <v>3551.2</v>
      </c>
      <c r="V541" s="70">
        <v>0</v>
      </c>
      <c r="W541" s="68" t="s">
        <v>64</v>
      </c>
      <c r="X541" s="68">
        <v>1</v>
      </c>
      <c r="Y541" s="68">
        <v>0</v>
      </c>
      <c r="Z541" s="68">
        <v>1</v>
      </c>
      <c r="AA541" s="68" t="s">
        <v>63</v>
      </c>
      <c r="AB541" s="68">
        <v>2</v>
      </c>
      <c r="AC541" s="1">
        <v>0</v>
      </c>
      <c r="AD541" s="1">
        <v>17</v>
      </c>
      <c r="AE541" s="68">
        <v>0</v>
      </c>
      <c r="AF541" s="68">
        <v>0</v>
      </c>
      <c r="AG541" s="1">
        <v>0</v>
      </c>
      <c r="AH541" s="68">
        <v>170</v>
      </c>
      <c r="AI541" s="176">
        <v>93.5</v>
      </c>
      <c r="AJ541" s="1">
        <v>187</v>
      </c>
      <c r="AK541" s="70">
        <v>952</v>
      </c>
      <c r="AL541" s="70"/>
    </row>
    <row r="542" spans="1:38" customFormat="1" ht="19.95" customHeight="1" x14ac:dyDescent="0.25">
      <c r="A542" s="68">
        <v>70047</v>
      </c>
      <c r="B542" s="68" t="s">
        <v>255</v>
      </c>
      <c r="C542" s="68" t="s">
        <v>79</v>
      </c>
      <c r="D542" s="68" t="s">
        <v>78</v>
      </c>
      <c r="E542" s="68" t="s">
        <v>60</v>
      </c>
      <c r="F542" s="68">
        <v>10</v>
      </c>
      <c r="G542" s="1">
        <v>0</v>
      </c>
      <c r="H542" s="1">
        <v>1600</v>
      </c>
      <c r="I542" s="1">
        <v>19</v>
      </c>
      <c r="J542" s="1">
        <v>1619</v>
      </c>
      <c r="K542" s="1">
        <f t="shared" si="16"/>
        <v>1600</v>
      </c>
      <c r="L542" s="176">
        <v>161.9</v>
      </c>
      <c r="M542" s="176">
        <f t="shared" si="17"/>
        <v>160</v>
      </c>
      <c r="N542" s="70">
        <v>8244</v>
      </c>
      <c r="O542" s="70">
        <v>1052.3499999999999</v>
      </c>
      <c r="P542" s="70">
        <v>0</v>
      </c>
      <c r="Q542" s="70">
        <v>0</v>
      </c>
      <c r="R542" s="70">
        <v>0</v>
      </c>
      <c r="S542" s="70">
        <v>1052.3499999999999</v>
      </c>
      <c r="T542" s="70">
        <v>7191.65</v>
      </c>
      <c r="U542" s="70">
        <v>7191.65</v>
      </c>
      <c r="V542" s="70">
        <v>0</v>
      </c>
      <c r="W542" s="68" t="s">
        <v>64</v>
      </c>
      <c r="X542" s="68">
        <v>1</v>
      </c>
      <c r="Y542" s="68">
        <v>0</v>
      </c>
      <c r="Z542" s="68">
        <v>1</v>
      </c>
      <c r="AA542" s="68" t="s">
        <v>63</v>
      </c>
      <c r="AB542" s="68">
        <v>7</v>
      </c>
      <c r="AC542" s="1">
        <v>0</v>
      </c>
      <c r="AD542" s="1">
        <v>66</v>
      </c>
      <c r="AE542" s="68">
        <v>0</v>
      </c>
      <c r="AF542" s="68">
        <v>19</v>
      </c>
      <c r="AG542" s="1">
        <v>19</v>
      </c>
      <c r="AH542" s="68">
        <v>622</v>
      </c>
      <c r="AI542" s="176">
        <v>101</v>
      </c>
      <c r="AJ542" s="1">
        <v>707</v>
      </c>
      <c r="AK542" s="70">
        <v>3586</v>
      </c>
      <c r="AL542" s="70"/>
    </row>
    <row r="543" spans="1:38" customFormat="1" ht="19.95" customHeight="1" x14ac:dyDescent="0.25">
      <c r="A543" s="68">
        <v>70048</v>
      </c>
      <c r="B543" s="68" t="s">
        <v>255</v>
      </c>
      <c r="C543" s="68" t="s">
        <v>79</v>
      </c>
      <c r="D543" s="68" t="s">
        <v>78</v>
      </c>
      <c r="E543" s="68" t="s">
        <v>22</v>
      </c>
      <c r="F543" s="68">
        <v>7</v>
      </c>
      <c r="G543" s="1">
        <v>0</v>
      </c>
      <c r="H543" s="1">
        <v>1630</v>
      </c>
      <c r="I543" s="1">
        <v>6</v>
      </c>
      <c r="J543" s="1">
        <v>1636</v>
      </c>
      <c r="K543" s="1">
        <f t="shared" si="16"/>
        <v>1630</v>
      </c>
      <c r="L543" s="176">
        <v>233.71430000000001</v>
      </c>
      <c r="M543" s="176">
        <f t="shared" si="17"/>
        <v>232.9</v>
      </c>
      <c r="N543" s="70">
        <v>8352</v>
      </c>
      <c r="O543" s="70">
        <v>1063.4000000000001</v>
      </c>
      <c r="P543" s="70">
        <v>0</v>
      </c>
      <c r="Q543" s="70">
        <v>0</v>
      </c>
      <c r="R543" s="70">
        <v>0</v>
      </c>
      <c r="S543" s="70">
        <v>1063.4000000000001</v>
      </c>
      <c r="T543" s="70">
        <v>7288.6</v>
      </c>
      <c r="U543" s="70">
        <v>7288.6</v>
      </c>
      <c r="V543" s="70">
        <v>0</v>
      </c>
      <c r="W543" s="68" t="s">
        <v>64</v>
      </c>
      <c r="X543" s="68">
        <v>1</v>
      </c>
      <c r="Y543" s="68">
        <v>0</v>
      </c>
      <c r="Z543" s="68">
        <v>1</v>
      </c>
      <c r="AA543" s="68" t="s">
        <v>63</v>
      </c>
      <c r="AB543" s="68">
        <v>6</v>
      </c>
      <c r="AC543" s="1">
        <v>0</v>
      </c>
      <c r="AD543" s="1">
        <v>61</v>
      </c>
      <c r="AE543" s="68">
        <v>0</v>
      </c>
      <c r="AF543" s="68">
        <v>6</v>
      </c>
      <c r="AG543" s="1">
        <v>6</v>
      </c>
      <c r="AH543" s="68">
        <v>474</v>
      </c>
      <c r="AI543" s="176">
        <v>90.166700000000006</v>
      </c>
      <c r="AJ543" s="1">
        <v>541</v>
      </c>
      <c r="AK543" s="70">
        <v>2753</v>
      </c>
      <c r="AL543" s="70"/>
    </row>
    <row r="544" spans="1:38" customFormat="1" ht="19.95" customHeight="1" x14ac:dyDescent="0.25">
      <c r="A544" s="68">
        <v>71005</v>
      </c>
      <c r="B544" s="68" t="s">
        <v>255</v>
      </c>
      <c r="C544" s="68" t="s">
        <v>79</v>
      </c>
      <c r="D544" s="68" t="s">
        <v>78</v>
      </c>
      <c r="E544" s="68" t="s">
        <v>60</v>
      </c>
      <c r="F544" s="68">
        <v>5</v>
      </c>
      <c r="G544" s="1">
        <v>1260</v>
      </c>
      <c r="H544" s="1">
        <v>316</v>
      </c>
      <c r="I544" s="1">
        <v>23</v>
      </c>
      <c r="J544" s="1">
        <v>1599</v>
      </c>
      <c r="K544" s="1">
        <f t="shared" si="16"/>
        <v>1576</v>
      </c>
      <c r="L544" s="176">
        <v>319.8</v>
      </c>
      <c r="M544" s="176">
        <f t="shared" si="17"/>
        <v>315.2</v>
      </c>
      <c r="N544" s="70">
        <v>8176</v>
      </c>
      <c r="O544" s="70">
        <v>1039.3499999999999</v>
      </c>
      <c r="P544" s="70">
        <v>0</v>
      </c>
      <c r="Q544" s="70">
        <v>0</v>
      </c>
      <c r="R544" s="70">
        <v>31.98</v>
      </c>
      <c r="S544" s="70">
        <v>1071.33</v>
      </c>
      <c r="T544" s="70">
        <v>7104.67</v>
      </c>
      <c r="U544" s="70">
        <v>7104.67</v>
      </c>
      <c r="V544" s="70">
        <v>0</v>
      </c>
      <c r="W544" s="68" t="s">
        <v>64</v>
      </c>
      <c r="X544" s="68">
        <v>1</v>
      </c>
      <c r="Y544" s="68">
        <v>0</v>
      </c>
      <c r="Z544" s="68">
        <v>1</v>
      </c>
      <c r="AA544" s="68" t="s">
        <v>63</v>
      </c>
      <c r="AB544" s="68">
        <v>5</v>
      </c>
      <c r="AC544" s="1">
        <v>0</v>
      </c>
      <c r="AD544" s="1">
        <v>22</v>
      </c>
      <c r="AE544" s="68">
        <v>0</v>
      </c>
      <c r="AF544" s="68">
        <v>23</v>
      </c>
      <c r="AG544" s="1">
        <v>23</v>
      </c>
      <c r="AH544" s="68">
        <v>704</v>
      </c>
      <c r="AI544" s="176">
        <v>149.80000000000001</v>
      </c>
      <c r="AJ544" s="1">
        <v>749</v>
      </c>
      <c r="AK544" s="70">
        <v>3823</v>
      </c>
      <c r="AL544" s="70"/>
    </row>
    <row r="545" spans="1:38" customFormat="1" ht="19.95" customHeight="1" x14ac:dyDescent="0.25">
      <c r="A545" s="68">
        <v>71114</v>
      </c>
      <c r="B545" s="68" t="s">
        <v>255</v>
      </c>
      <c r="C545" s="68" t="s">
        <v>79</v>
      </c>
      <c r="D545" s="68" t="s">
        <v>78</v>
      </c>
      <c r="E545" s="68" t="s">
        <v>22</v>
      </c>
      <c r="F545" s="68">
        <v>10</v>
      </c>
      <c r="G545" s="1">
        <v>2100</v>
      </c>
      <c r="H545" s="1">
        <v>534</v>
      </c>
      <c r="I545" s="1">
        <v>32</v>
      </c>
      <c r="J545" s="1">
        <v>2666</v>
      </c>
      <c r="K545" s="1">
        <f t="shared" si="16"/>
        <v>2634</v>
      </c>
      <c r="L545" s="176">
        <v>266.60000000000002</v>
      </c>
      <c r="M545" s="176">
        <f t="shared" si="17"/>
        <v>263.39999999999998</v>
      </c>
      <c r="N545" s="70">
        <v>13677</v>
      </c>
      <c r="O545" s="70">
        <v>1732.9</v>
      </c>
      <c r="P545" s="70">
        <v>0</v>
      </c>
      <c r="Q545" s="70">
        <v>0</v>
      </c>
      <c r="R545" s="70">
        <v>0</v>
      </c>
      <c r="S545" s="70">
        <v>1732.9</v>
      </c>
      <c r="T545" s="70">
        <v>11944.1</v>
      </c>
      <c r="U545" s="70">
        <v>11944.1</v>
      </c>
      <c r="V545" s="70">
        <v>0</v>
      </c>
      <c r="W545" s="68" t="s">
        <v>64</v>
      </c>
      <c r="X545" s="68">
        <v>1</v>
      </c>
      <c r="Y545" s="68">
        <v>0</v>
      </c>
      <c r="Z545" s="68">
        <v>1</v>
      </c>
      <c r="AA545" s="68" t="s">
        <v>63</v>
      </c>
      <c r="AB545" s="68">
        <v>6</v>
      </c>
      <c r="AC545" s="1">
        <v>0</v>
      </c>
      <c r="AD545" s="1">
        <v>79</v>
      </c>
      <c r="AE545" s="68">
        <v>0</v>
      </c>
      <c r="AF545" s="68">
        <v>32</v>
      </c>
      <c r="AG545" s="1">
        <v>32</v>
      </c>
      <c r="AH545" s="68">
        <v>474</v>
      </c>
      <c r="AI545" s="176">
        <v>97.5</v>
      </c>
      <c r="AJ545" s="1">
        <v>585</v>
      </c>
      <c r="AK545" s="70">
        <v>3030</v>
      </c>
      <c r="AL545" s="70"/>
    </row>
    <row r="546" spans="1:38" customFormat="1" ht="19.95" customHeight="1" x14ac:dyDescent="0.25">
      <c r="A546" s="68">
        <v>71116</v>
      </c>
      <c r="B546" s="68" t="s">
        <v>255</v>
      </c>
      <c r="C546" s="68" t="s">
        <v>79</v>
      </c>
      <c r="D546" s="68" t="s">
        <v>78</v>
      </c>
      <c r="E546" s="68" t="s">
        <v>22</v>
      </c>
      <c r="F546" s="68">
        <v>8</v>
      </c>
      <c r="G546" s="1">
        <v>1224</v>
      </c>
      <c r="H546" s="1">
        <v>669</v>
      </c>
      <c r="I546" s="1">
        <v>34</v>
      </c>
      <c r="J546" s="1">
        <v>1927</v>
      </c>
      <c r="K546" s="1">
        <f t="shared" si="16"/>
        <v>1893</v>
      </c>
      <c r="L546" s="176">
        <v>240.875</v>
      </c>
      <c r="M546" s="176">
        <f t="shared" si="17"/>
        <v>236.6</v>
      </c>
      <c r="N546" s="70">
        <v>9802</v>
      </c>
      <c r="O546" s="70">
        <v>1252.55</v>
      </c>
      <c r="P546" s="70">
        <v>0</v>
      </c>
      <c r="Q546" s="70">
        <v>0</v>
      </c>
      <c r="R546" s="70">
        <v>0</v>
      </c>
      <c r="S546" s="70">
        <v>1252.55</v>
      </c>
      <c r="T546" s="70">
        <v>8549.4500000000007</v>
      </c>
      <c r="U546" s="70">
        <v>8549.4500000000007</v>
      </c>
      <c r="V546" s="70">
        <v>0</v>
      </c>
      <c r="W546" s="68" t="s">
        <v>64</v>
      </c>
      <c r="X546" s="68">
        <v>1</v>
      </c>
      <c r="Y546" s="68">
        <v>0</v>
      </c>
      <c r="Z546" s="68">
        <v>1</v>
      </c>
      <c r="AA546" s="68" t="s">
        <v>63</v>
      </c>
      <c r="AB546" s="68">
        <v>7</v>
      </c>
      <c r="AC546" s="1">
        <v>0</v>
      </c>
      <c r="AD546" s="1">
        <v>141</v>
      </c>
      <c r="AE546" s="68">
        <v>0</v>
      </c>
      <c r="AF546" s="68">
        <v>34</v>
      </c>
      <c r="AG546" s="1">
        <v>34</v>
      </c>
      <c r="AH546" s="68">
        <v>606</v>
      </c>
      <c r="AI546" s="176">
        <v>111.5714</v>
      </c>
      <c r="AJ546" s="1">
        <v>781</v>
      </c>
      <c r="AK546" s="70">
        <v>3961</v>
      </c>
      <c r="AL546" s="70"/>
    </row>
    <row r="547" spans="1:38" customFormat="1" ht="19.95" customHeight="1" x14ac:dyDescent="0.25">
      <c r="A547" s="68">
        <v>71117</v>
      </c>
      <c r="B547" s="68" t="s">
        <v>255</v>
      </c>
      <c r="C547" s="68" t="s">
        <v>79</v>
      </c>
      <c r="D547" s="68" t="s">
        <v>78</v>
      </c>
      <c r="E547" s="68" t="s">
        <v>60</v>
      </c>
      <c r="F547" s="68">
        <v>3</v>
      </c>
      <c r="G547" s="1">
        <v>840</v>
      </c>
      <c r="H547" s="1">
        <v>235</v>
      </c>
      <c r="I547" s="1">
        <v>7</v>
      </c>
      <c r="J547" s="1">
        <v>1082</v>
      </c>
      <c r="K547" s="1">
        <f t="shared" si="16"/>
        <v>1075</v>
      </c>
      <c r="L547" s="176">
        <v>360.66669999999999</v>
      </c>
      <c r="M547" s="176">
        <f t="shared" si="17"/>
        <v>358.3</v>
      </c>
      <c r="N547" s="70">
        <v>5587</v>
      </c>
      <c r="O547" s="70">
        <v>703.3</v>
      </c>
      <c r="P547" s="70">
        <v>0</v>
      </c>
      <c r="Q547" s="70">
        <v>0</v>
      </c>
      <c r="R547" s="70">
        <v>0</v>
      </c>
      <c r="S547" s="70">
        <v>703.3</v>
      </c>
      <c r="T547" s="70">
        <v>4883.7</v>
      </c>
      <c r="U547" s="70">
        <v>4883.7</v>
      </c>
      <c r="V547" s="70">
        <v>0</v>
      </c>
      <c r="W547" s="68" t="s">
        <v>64</v>
      </c>
      <c r="X547" s="68">
        <v>1</v>
      </c>
      <c r="Y547" s="68">
        <v>0</v>
      </c>
      <c r="Z547" s="68">
        <v>1</v>
      </c>
      <c r="AA547" s="68" t="s">
        <v>63</v>
      </c>
      <c r="AB547" s="68">
        <v>3</v>
      </c>
      <c r="AC547" s="1">
        <v>0</v>
      </c>
      <c r="AD547" s="1">
        <v>122</v>
      </c>
      <c r="AE547" s="68">
        <v>0</v>
      </c>
      <c r="AF547" s="68">
        <v>7</v>
      </c>
      <c r="AG547" s="1">
        <v>7</v>
      </c>
      <c r="AH547" s="68">
        <v>267</v>
      </c>
      <c r="AI547" s="176">
        <v>132</v>
      </c>
      <c r="AJ547" s="1">
        <v>396</v>
      </c>
      <c r="AK547" s="70">
        <v>2031</v>
      </c>
      <c r="AL547" s="70"/>
    </row>
    <row r="548" spans="1:38" customFormat="1" ht="19.95" customHeight="1" x14ac:dyDescent="0.25">
      <c r="A548" s="68">
        <v>71118</v>
      </c>
      <c r="B548" s="68" t="s">
        <v>255</v>
      </c>
      <c r="C548" s="68" t="s">
        <v>79</v>
      </c>
      <c r="D548" s="68" t="s">
        <v>78</v>
      </c>
      <c r="E548" s="68" t="s">
        <v>19</v>
      </c>
      <c r="F548" s="68">
        <v>7</v>
      </c>
      <c r="G548" s="1">
        <v>1872</v>
      </c>
      <c r="H548" s="1">
        <v>944</v>
      </c>
      <c r="I548" s="1">
        <v>62</v>
      </c>
      <c r="J548" s="1">
        <v>2878</v>
      </c>
      <c r="K548" s="1">
        <f t="shared" si="16"/>
        <v>2816</v>
      </c>
      <c r="L548" s="176">
        <v>411.1429</v>
      </c>
      <c r="M548" s="176">
        <f t="shared" si="17"/>
        <v>402.3</v>
      </c>
      <c r="N548" s="70">
        <v>14715</v>
      </c>
      <c r="O548" s="70">
        <v>1870.7</v>
      </c>
      <c r="P548" s="70">
        <v>0</v>
      </c>
      <c r="Q548" s="70">
        <v>0</v>
      </c>
      <c r="R548" s="70">
        <v>0</v>
      </c>
      <c r="S548" s="70">
        <v>1870.7</v>
      </c>
      <c r="T548" s="70">
        <v>12844.3</v>
      </c>
      <c r="U548" s="70">
        <v>12844.3</v>
      </c>
      <c r="V548" s="70">
        <v>0</v>
      </c>
      <c r="W548" s="68" t="s">
        <v>64</v>
      </c>
      <c r="X548" s="68">
        <v>1</v>
      </c>
      <c r="Y548" s="68">
        <v>0</v>
      </c>
      <c r="Z548" s="68">
        <v>1</v>
      </c>
      <c r="AA548" s="68" t="s">
        <v>63</v>
      </c>
      <c r="AB548" s="68">
        <v>4</v>
      </c>
      <c r="AC548" s="1">
        <v>0</v>
      </c>
      <c r="AD548" s="1">
        <v>53</v>
      </c>
      <c r="AE548" s="68">
        <v>0</v>
      </c>
      <c r="AF548" s="68">
        <v>62</v>
      </c>
      <c r="AG548" s="1">
        <v>62</v>
      </c>
      <c r="AH548" s="68">
        <v>227</v>
      </c>
      <c r="AI548" s="176">
        <v>85.5</v>
      </c>
      <c r="AJ548" s="1">
        <v>342</v>
      </c>
      <c r="AK548" s="70">
        <v>1753</v>
      </c>
      <c r="AL548" s="70"/>
    </row>
    <row r="549" spans="1:38" customFormat="1" ht="19.95" customHeight="1" x14ac:dyDescent="0.25">
      <c r="A549" s="68">
        <v>71119</v>
      </c>
      <c r="B549" s="68" t="s">
        <v>255</v>
      </c>
      <c r="C549" s="68" t="s">
        <v>79</v>
      </c>
      <c r="D549" s="68" t="s">
        <v>78</v>
      </c>
      <c r="E549" s="68" t="s">
        <v>19</v>
      </c>
      <c r="F549" s="68">
        <v>5</v>
      </c>
      <c r="G549" s="1">
        <v>936</v>
      </c>
      <c r="H549" s="1">
        <v>23</v>
      </c>
      <c r="I549" s="1">
        <v>14</v>
      </c>
      <c r="J549" s="1">
        <v>973</v>
      </c>
      <c r="K549" s="1">
        <f t="shared" si="16"/>
        <v>959</v>
      </c>
      <c r="L549" s="176">
        <v>194.6</v>
      </c>
      <c r="M549" s="176">
        <f t="shared" si="17"/>
        <v>191.8</v>
      </c>
      <c r="N549" s="70">
        <v>4998</v>
      </c>
      <c r="O549" s="70">
        <v>632.45000000000005</v>
      </c>
      <c r="P549" s="70">
        <v>0</v>
      </c>
      <c r="Q549" s="70">
        <v>0</v>
      </c>
      <c r="R549" s="70">
        <v>0</v>
      </c>
      <c r="S549" s="70">
        <v>632.45000000000005</v>
      </c>
      <c r="T549" s="70">
        <v>4365.55</v>
      </c>
      <c r="U549" s="70">
        <v>4365.55</v>
      </c>
      <c r="V549" s="70">
        <v>0</v>
      </c>
      <c r="W549" s="68" t="s">
        <v>64</v>
      </c>
      <c r="X549" s="68">
        <v>1</v>
      </c>
      <c r="Y549" s="68">
        <v>0</v>
      </c>
      <c r="Z549" s="68">
        <v>1</v>
      </c>
      <c r="AA549" s="68" t="s">
        <v>63</v>
      </c>
      <c r="AB549" s="68">
        <v>5</v>
      </c>
      <c r="AC549" s="1">
        <v>0</v>
      </c>
      <c r="AD549" s="1">
        <v>16</v>
      </c>
      <c r="AE549" s="68">
        <v>0</v>
      </c>
      <c r="AF549" s="68">
        <v>14</v>
      </c>
      <c r="AG549" s="1">
        <v>14</v>
      </c>
      <c r="AH549" s="68">
        <v>153</v>
      </c>
      <c r="AI549" s="176">
        <v>36.6</v>
      </c>
      <c r="AJ549" s="1">
        <v>183</v>
      </c>
      <c r="AK549" s="70">
        <v>928</v>
      </c>
      <c r="AL549" s="70"/>
    </row>
    <row r="550" spans="1:38" customFormat="1" ht="19.95" customHeight="1" x14ac:dyDescent="0.25">
      <c r="A550" s="68">
        <v>71121</v>
      </c>
      <c r="B550" s="68" t="s">
        <v>255</v>
      </c>
      <c r="C550" s="68" t="s">
        <v>79</v>
      </c>
      <c r="D550" s="68" t="s">
        <v>78</v>
      </c>
      <c r="E550" s="68" t="s">
        <v>20</v>
      </c>
      <c r="F550" s="68">
        <v>6</v>
      </c>
      <c r="G550" s="1">
        <v>1344</v>
      </c>
      <c r="H550" s="1">
        <v>96</v>
      </c>
      <c r="I550" s="1">
        <v>2</v>
      </c>
      <c r="J550" s="1">
        <v>1442</v>
      </c>
      <c r="K550" s="1">
        <f t="shared" si="16"/>
        <v>1440</v>
      </c>
      <c r="L550" s="176">
        <v>240.33330000000001</v>
      </c>
      <c r="M550" s="176">
        <f t="shared" si="17"/>
        <v>240</v>
      </c>
      <c r="N550" s="70">
        <v>7332</v>
      </c>
      <c r="O550" s="70">
        <v>937.3</v>
      </c>
      <c r="P550" s="70">
        <v>0</v>
      </c>
      <c r="Q550" s="70">
        <v>0</v>
      </c>
      <c r="R550" s="70">
        <v>0</v>
      </c>
      <c r="S550" s="70">
        <v>937.3</v>
      </c>
      <c r="T550" s="70">
        <v>6394.7</v>
      </c>
      <c r="U550" s="70">
        <v>6394.7</v>
      </c>
      <c r="V550" s="70">
        <v>0</v>
      </c>
      <c r="W550" s="68" t="s">
        <v>64</v>
      </c>
      <c r="X550" s="68">
        <v>1</v>
      </c>
      <c r="Y550" s="68">
        <v>0</v>
      </c>
      <c r="Z550" s="68">
        <v>1</v>
      </c>
      <c r="AA550" s="68" t="s">
        <v>63</v>
      </c>
      <c r="AB550" s="68">
        <v>3</v>
      </c>
      <c r="AC550" s="1">
        <v>0</v>
      </c>
      <c r="AD550" s="1">
        <v>36</v>
      </c>
      <c r="AE550" s="68">
        <v>0</v>
      </c>
      <c r="AF550" s="68">
        <v>2</v>
      </c>
      <c r="AG550" s="1">
        <v>2</v>
      </c>
      <c r="AH550" s="68">
        <v>321</v>
      </c>
      <c r="AI550" s="176">
        <v>119.66670000000001</v>
      </c>
      <c r="AJ550" s="1">
        <v>359</v>
      </c>
      <c r="AK550" s="70">
        <v>1821</v>
      </c>
      <c r="AL550" s="70"/>
    </row>
    <row r="551" spans="1:38" customFormat="1" ht="19.95" customHeight="1" x14ac:dyDescent="0.25">
      <c r="A551" s="68">
        <v>71138</v>
      </c>
      <c r="B551" s="68" t="s">
        <v>255</v>
      </c>
      <c r="C551" s="68" t="s">
        <v>79</v>
      </c>
      <c r="D551" s="68" t="s">
        <v>78</v>
      </c>
      <c r="E551" s="68" t="s">
        <v>60</v>
      </c>
      <c r="F551" s="68">
        <v>7</v>
      </c>
      <c r="G551" s="1">
        <v>912</v>
      </c>
      <c r="H551" s="1">
        <v>737</v>
      </c>
      <c r="I551" s="1">
        <v>17</v>
      </c>
      <c r="J551" s="1">
        <v>1666</v>
      </c>
      <c r="K551" s="1">
        <f t="shared" si="16"/>
        <v>1649</v>
      </c>
      <c r="L551" s="176">
        <v>238</v>
      </c>
      <c r="M551" s="176">
        <f t="shared" si="17"/>
        <v>235.6</v>
      </c>
      <c r="N551" s="70">
        <v>8483</v>
      </c>
      <c r="O551" s="70">
        <v>1082.9000000000001</v>
      </c>
      <c r="P551" s="70">
        <v>0</v>
      </c>
      <c r="Q551" s="70">
        <v>0</v>
      </c>
      <c r="R551" s="70">
        <v>33.32</v>
      </c>
      <c r="S551" s="70">
        <v>1116.22</v>
      </c>
      <c r="T551" s="70">
        <v>7366.78</v>
      </c>
      <c r="U551" s="70">
        <v>7366.78</v>
      </c>
      <c r="V551" s="70">
        <v>0</v>
      </c>
      <c r="W551" s="68" t="s">
        <v>64</v>
      </c>
      <c r="X551" s="68">
        <v>1</v>
      </c>
      <c r="Y551" s="68">
        <v>0</v>
      </c>
      <c r="Z551" s="68">
        <v>1</v>
      </c>
      <c r="AA551" s="68" t="s">
        <v>63</v>
      </c>
      <c r="AB551" s="68">
        <v>5</v>
      </c>
      <c r="AC551" s="1">
        <v>0</v>
      </c>
      <c r="AD551" s="1">
        <v>18</v>
      </c>
      <c r="AE551" s="68">
        <v>0</v>
      </c>
      <c r="AF551" s="68">
        <v>17</v>
      </c>
      <c r="AG551" s="1">
        <v>17</v>
      </c>
      <c r="AH551" s="68">
        <v>552</v>
      </c>
      <c r="AI551" s="176">
        <v>117.4</v>
      </c>
      <c r="AJ551" s="1">
        <v>587</v>
      </c>
      <c r="AK551" s="70">
        <v>2991</v>
      </c>
      <c r="AL551" s="70"/>
    </row>
    <row r="552" spans="1:38" customFormat="1" ht="19.95" customHeight="1" x14ac:dyDescent="0.25">
      <c r="A552" s="68">
        <v>72113</v>
      </c>
      <c r="B552" s="68" t="s">
        <v>255</v>
      </c>
      <c r="C552" s="68" t="s">
        <v>79</v>
      </c>
      <c r="D552" s="68" t="s">
        <v>78</v>
      </c>
      <c r="E552" s="68" t="s">
        <v>60</v>
      </c>
      <c r="F552" s="68">
        <v>0</v>
      </c>
      <c r="G552" s="1">
        <v>0</v>
      </c>
      <c r="H552" s="1">
        <v>0</v>
      </c>
      <c r="I552" s="1">
        <v>0</v>
      </c>
      <c r="J552" s="1">
        <v>0</v>
      </c>
      <c r="K552" s="1">
        <f t="shared" si="16"/>
        <v>0</v>
      </c>
      <c r="L552" s="176">
        <v>0</v>
      </c>
      <c r="M552" s="176" t="e">
        <f t="shared" si="17"/>
        <v>#DIV/0!</v>
      </c>
      <c r="N552" s="70">
        <v>0</v>
      </c>
      <c r="O552" s="70">
        <v>0</v>
      </c>
      <c r="P552" s="70">
        <v>0</v>
      </c>
      <c r="Q552" s="70">
        <v>0</v>
      </c>
      <c r="R552" s="70">
        <v>0</v>
      </c>
      <c r="S552" s="70">
        <v>0</v>
      </c>
      <c r="T552" s="70">
        <v>0</v>
      </c>
      <c r="U552" s="70">
        <v>0</v>
      </c>
      <c r="V552" s="70">
        <v>0</v>
      </c>
      <c r="W552" s="68" t="s">
        <v>64</v>
      </c>
      <c r="X552" s="68">
        <v>0</v>
      </c>
      <c r="Y552" s="68">
        <v>1</v>
      </c>
      <c r="Z552" s="68">
        <v>1</v>
      </c>
      <c r="AA552" s="68" t="s">
        <v>63</v>
      </c>
      <c r="AB552" s="68">
        <v>0</v>
      </c>
      <c r="AC552" s="1">
        <v>0</v>
      </c>
      <c r="AD552" s="1">
        <v>0</v>
      </c>
      <c r="AE552" s="68">
        <v>0</v>
      </c>
      <c r="AF552" s="68">
        <v>0</v>
      </c>
      <c r="AG552" s="1">
        <v>0</v>
      </c>
      <c r="AH552" s="68">
        <v>0</v>
      </c>
      <c r="AI552" s="176">
        <v>0</v>
      </c>
      <c r="AJ552" s="1">
        <v>0</v>
      </c>
      <c r="AK552" s="70">
        <v>0</v>
      </c>
      <c r="AL552" s="70"/>
    </row>
    <row r="553" spans="1:38" customFormat="1" ht="19.95" customHeight="1" x14ac:dyDescent="0.25">
      <c r="A553" s="68">
        <v>72143</v>
      </c>
      <c r="B553" s="68" t="s">
        <v>255</v>
      </c>
      <c r="C553" s="68" t="s">
        <v>79</v>
      </c>
      <c r="D553" s="68" t="s">
        <v>78</v>
      </c>
      <c r="E553" s="68" t="s">
        <v>60</v>
      </c>
      <c r="F553" s="68">
        <v>7</v>
      </c>
      <c r="G553" s="1">
        <v>1896</v>
      </c>
      <c r="H553" s="1">
        <v>143</v>
      </c>
      <c r="I553" s="1">
        <v>16</v>
      </c>
      <c r="J553" s="1">
        <v>2055</v>
      </c>
      <c r="K553" s="1">
        <f t="shared" si="16"/>
        <v>2039</v>
      </c>
      <c r="L553" s="176">
        <v>293.57139999999998</v>
      </c>
      <c r="M553" s="176">
        <f t="shared" si="17"/>
        <v>291.3</v>
      </c>
      <c r="N553" s="70">
        <v>10516</v>
      </c>
      <c r="O553" s="70">
        <v>1335.75</v>
      </c>
      <c r="P553" s="70">
        <v>0</v>
      </c>
      <c r="Q553" s="70">
        <v>0</v>
      </c>
      <c r="R553" s="70">
        <v>41.1</v>
      </c>
      <c r="S553" s="70">
        <v>1376.85</v>
      </c>
      <c r="T553" s="70">
        <v>9139.15</v>
      </c>
      <c r="U553" s="70">
        <v>9139.15</v>
      </c>
      <c r="V553" s="70">
        <v>0</v>
      </c>
      <c r="W553" s="68" t="s">
        <v>64</v>
      </c>
      <c r="X553" s="68">
        <v>1</v>
      </c>
      <c r="Y553" s="68">
        <v>0</v>
      </c>
      <c r="Z553" s="68">
        <v>1</v>
      </c>
      <c r="AA553" s="68" t="s">
        <v>63</v>
      </c>
      <c r="AB553" s="68">
        <v>5</v>
      </c>
      <c r="AC553" s="1">
        <v>0</v>
      </c>
      <c r="AD553" s="1">
        <v>39</v>
      </c>
      <c r="AE553" s="68">
        <v>0</v>
      </c>
      <c r="AF553" s="68">
        <v>16</v>
      </c>
      <c r="AG553" s="1">
        <v>16</v>
      </c>
      <c r="AH553" s="68">
        <v>103</v>
      </c>
      <c r="AI553" s="176">
        <v>31.6</v>
      </c>
      <c r="AJ553" s="1">
        <v>158</v>
      </c>
      <c r="AK553" s="70">
        <v>795</v>
      </c>
      <c r="AL553" s="70"/>
    </row>
    <row r="554" spans="1:38" customFormat="1" ht="19.95" customHeight="1" x14ac:dyDescent="0.25">
      <c r="A554" s="68">
        <v>72233</v>
      </c>
      <c r="B554" s="68" t="s">
        <v>255</v>
      </c>
      <c r="C554" s="68" t="s">
        <v>79</v>
      </c>
      <c r="D554" s="68" t="s">
        <v>78</v>
      </c>
      <c r="E554" s="68" t="s">
        <v>19</v>
      </c>
      <c r="F554" s="68">
        <v>8</v>
      </c>
      <c r="G554" s="1">
        <v>2040</v>
      </c>
      <c r="H554" s="1">
        <v>1587</v>
      </c>
      <c r="I554" s="1">
        <v>27</v>
      </c>
      <c r="J554" s="1">
        <v>3654</v>
      </c>
      <c r="K554" s="1">
        <f t="shared" si="16"/>
        <v>3627</v>
      </c>
      <c r="L554" s="176">
        <v>456.75</v>
      </c>
      <c r="M554" s="176">
        <f t="shared" si="17"/>
        <v>453.4</v>
      </c>
      <c r="N554" s="70">
        <v>18627</v>
      </c>
      <c r="O554" s="70">
        <v>2375.1</v>
      </c>
      <c r="P554" s="70">
        <v>0</v>
      </c>
      <c r="Q554" s="70">
        <v>0</v>
      </c>
      <c r="R554" s="70">
        <v>73.08</v>
      </c>
      <c r="S554" s="70">
        <v>2448.1799999999998</v>
      </c>
      <c r="T554" s="70">
        <v>16178.82</v>
      </c>
      <c r="U554" s="70">
        <v>16178.82</v>
      </c>
      <c r="V554" s="70">
        <v>0</v>
      </c>
      <c r="W554" s="68" t="s">
        <v>64</v>
      </c>
      <c r="X554" s="68">
        <v>1</v>
      </c>
      <c r="Y554" s="68">
        <v>0</v>
      </c>
      <c r="Z554" s="68">
        <v>1</v>
      </c>
      <c r="AA554" s="68" t="s">
        <v>63</v>
      </c>
      <c r="AB554" s="68">
        <v>6</v>
      </c>
      <c r="AC554" s="1">
        <v>0</v>
      </c>
      <c r="AD554" s="1">
        <v>13</v>
      </c>
      <c r="AE554" s="68">
        <v>0</v>
      </c>
      <c r="AF554" s="68">
        <v>27</v>
      </c>
      <c r="AG554" s="1">
        <v>27</v>
      </c>
      <c r="AH554" s="68">
        <v>815</v>
      </c>
      <c r="AI554" s="176">
        <v>142.5</v>
      </c>
      <c r="AJ554" s="1">
        <v>855</v>
      </c>
      <c r="AK554" s="70">
        <v>4373</v>
      </c>
      <c r="AL554" s="70"/>
    </row>
    <row r="555" spans="1:38" customFormat="1" ht="19.95" customHeight="1" x14ac:dyDescent="0.25">
      <c r="A555" s="68">
        <v>72804</v>
      </c>
      <c r="B555" s="68" t="s">
        <v>255</v>
      </c>
      <c r="C555" s="68" t="s">
        <v>79</v>
      </c>
      <c r="D555" s="68" t="s">
        <v>78</v>
      </c>
      <c r="E555" s="68" t="s">
        <v>60</v>
      </c>
      <c r="F555" s="68">
        <v>12</v>
      </c>
      <c r="G555" s="1">
        <v>5844</v>
      </c>
      <c r="H555" s="1">
        <v>1192</v>
      </c>
      <c r="I555" s="1">
        <v>169</v>
      </c>
      <c r="J555" s="1">
        <v>7205</v>
      </c>
      <c r="K555" s="1">
        <f t="shared" si="16"/>
        <v>7036</v>
      </c>
      <c r="L555" s="176">
        <v>600.41669999999999</v>
      </c>
      <c r="M555" s="176">
        <f t="shared" si="17"/>
        <v>586.29999999999995</v>
      </c>
      <c r="N555" s="70">
        <v>36693</v>
      </c>
      <c r="O555" s="70">
        <v>4683.25</v>
      </c>
      <c r="P555" s="70">
        <v>0</v>
      </c>
      <c r="Q555" s="70">
        <v>0</v>
      </c>
      <c r="R555" s="70">
        <v>144.1</v>
      </c>
      <c r="S555" s="70">
        <v>4827.3500000000004</v>
      </c>
      <c r="T555" s="70">
        <v>31865.65</v>
      </c>
      <c r="U555" s="70">
        <v>31865.65</v>
      </c>
      <c r="V555" s="70">
        <v>0</v>
      </c>
      <c r="W555" s="68" t="s">
        <v>64</v>
      </c>
      <c r="X555" s="68">
        <v>1</v>
      </c>
      <c r="Y555" s="68">
        <v>0</v>
      </c>
      <c r="Z555" s="68">
        <v>1</v>
      </c>
      <c r="AA555" s="68" t="s">
        <v>63</v>
      </c>
      <c r="AB555" s="68">
        <v>12</v>
      </c>
      <c r="AC555" s="1">
        <v>0</v>
      </c>
      <c r="AD555" s="1">
        <v>192</v>
      </c>
      <c r="AE555" s="68">
        <v>0</v>
      </c>
      <c r="AF555" s="68">
        <v>120</v>
      </c>
      <c r="AG555" s="1">
        <v>120</v>
      </c>
      <c r="AH555" s="68">
        <v>2699</v>
      </c>
      <c r="AI555" s="176">
        <v>250.91669999999999</v>
      </c>
      <c r="AJ555" s="1">
        <v>3011</v>
      </c>
      <c r="AK555" s="70">
        <v>15320</v>
      </c>
      <c r="AL555" s="70"/>
    </row>
    <row r="556" spans="1:38" customFormat="1" ht="19.95" customHeight="1" x14ac:dyDescent="0.25">
      <c r="A556" s="68">
        <v>72842</v>
      </c>
      <c r="B556" s="68" t="s">
        <v>255</v>
      </c>
      <c r="C556" s="68" t="s">
        <v>79</v>
      </c>
      <c r="D556" s="68" t="s">
        <v>78</v>
      </c>
      <c r="E556" s="68" t="s">
        <v>60</v>
      </c>
      <c r="F556" s="68">
        <v>0</v>
      </c>
      <c r="G556" s="1">
        <v>0</v>
      </c>
      <c r="H556" s="1">
        <v>0</v>
      </c>
      <c r="I556" s="1">
        <v>0</v>
      </c>
      <c r="J556" s="1">
        <v>0</v>
      </c>
      <c r="K556" s="1">
        <f t="shared" si="16"/>
        <v>0</v>
      </c>
      <c r="L556" s="176">
        <v>0</v>
      </c>
      <c r="M556" s="176" t="e">
        <f t="shared" si="17"/>
        <v>#DIV/0!</v>
      </c>
      <c r="N556" s="70">
        <v>0</v>
      </c>
      <c r="O556" s="70">
        <v>0</v>
      </c>
      <c r="P556" s="70">
        <v>0</v>
      </c>
      <c r="Q556" s="70">
        <v>0</v>
      </c>
      <c r="R556" s="70">
        <v>0</v>
      </c>
      <c r="S556" s="70">
        <v>0</v>
      </c>
      <c r="T556" s="70">
        <v>0</v>
      </c>
      <c r="U556" s="70">
        <v>0</v>
      </c>
      <c r="V556" s="70">
        <v>0</v>
      </c>
      <c r="W556" s="68" t="s">
        <v>64</v>
      </c>
      <c r="X556" s="68">
        <v>0</v>
      </c>
      <c r="Y556" s="68">
        <v>1</v>
      </c>
      <c r="Z556" s="68">
        <v>1</v>
      </c>
      <c r="AA556" s="68" t="s">
        <v>63</v>
      </c>
      <c r="AB556" s="68">
        <v>0</v>
      </c>
      <c r="AC556" s="1">
        <v>0</v>
      </c>
      <c r="AD556" s="1">
        <v>0</v>
      </c>
      <c r="AE556" s="68">
        <v>0</v>
      </c>
      <c r="AF556" s="68">
        <v>0</v>
      </c>
      <c r="AG556" s="1">
        <v>0</v>
      </c>
      <c r="AH556" s="68">
        <v>0</v>
      </c>
      <c r="AI556" s="176">
        <v>0</v>
      </c>
      <c r="AJ556" s="1">
        <v>0</v>
      </c>
      <c r="AK556" s="70">
        <v>0</v>
      </c>
      <c r="AL556" s="70"/>
    </row>
    <row r="557" spans="1:38" customFormat="1" ht="19.95" customHeight="1" x14ac:dyDescent="0.25">
      <c r="A557" s="68">
        <v>74023</v>
      </c>
      <c r="B557" s="68" t="s">
        <v>255</v>
      </c>
      <c r="C557" s="68" t="s">
        <v>79</v>
      </c>
      <c r="D557" s="68" t="s">
        <v>78</v>
      </c>
      <c r="E557" s="68" t="s">
        <v>60</v>
      </c>
      <c r="F557" s="68">
        <v>10</v>
      </c>
      <c r="G557" s="1">
        <v>2532</v>
      </c>
      <c r="H557" s="1">
        <v>558</v>
      </c>
      <c r="I557" s="1">
        <v>18</v>
      </c>
      <c r="J557" s="1">
        <v>3108</v>
      </c>
      <c r="K557" s="1">
        <f t="shared" si="16"/>
        <v>3090</v>
      </c>
      <c r="L557" s="176">
        <v>310.8</v>
      </c>
      <c r="M557" s="176">
        <f t="shared" si="17"/>
        <v>309</v>
      </c>
      <c r="N557" s="70">
        <v>15834</v>
      </c>
      <c r="O557" s="70">
        <v>2020.2</v>
      </c>
      <c r="P557" s="70">
        <v>0</v>
      </c>
      <c r="Q557" s="70">
        <v>0</v>
      </c>
      <c r="R557" s="70">
        <v>0</v>
      </c>
      <c r="S557" s="70">
        <v>2020.2</v>
      </c>
      <c r="T557" s="70">
        <v>13813.8</v>
      </c>
      <c r="U557" s="70">
        <v>13813.8</v>
      </c>
      <c r="V557" s="70">
        <v>0</v>
      </c>
      <c r="W557" s="68" t="s">
        <v>64</v>
      </c>
      <c r="X557" s="68">
        <v>1</v>
      </c>
      <c r="Y557" s="68">
        <v>0</v>
      </c>
      <c r="Z557" s="68">
        <v>1</v>
      </c>
      <c r="AA557" s="68" t="s">
        <v>63</v>
      </c>
      <c r="AB557" s="68">
        <v>8</v>
      </c>
      <c r="AC557" s="1">
        <v>0</v>
      </c>
      <c r="AD557" s="1">
        <v>52</v>
      </c>
      <c r="AE557" s="68">
        <v>0</v>
      </c>
      <c r="AF557" s="68">
        <v>8</v>
      </c>
      <c r="AG557" s="1">
        <v>8</v>
      </c>
      <c r="AH557" s="68">
        <v>781</v>
      </c>
      <c r="AI557" s="176">
        <v>105.125</v>
      </c>
      <c r="AJ557" s="1">
        <v>841</v>
      </c>
      <c r="AK557" s="70">
        <v>4298</v>
      </c>
      <c r="AL557" s="70"/>
    </row>
    <row r="558" spans="1:38" customFormat="1" ht="19.95" customHeight="1" x14ac:dyDescent="0.25">
      <c r="A558" s="68">
        <v>74025</v>
      </c>
      <c r="B558" s="68" t="s">
        <v>255</v>
      </c>
      <c r="C558" s="68" t="s">
        <v>79</v>
      </c>
      <c r="D558" s="68" t="s">
        <v>78</v>
      </c>
      <c r="E558" s="68" t="s">
        <v>18</v>
      </c>
      <c r="F558" s="68">
        <v>5</v>
      </c>
      <c r="G558" s="1">
        <v>2076</v>
      </c>
      <c r="H558" s="1">
        <v>516</v>
      </c>
      <c r="I558" s="1">
        <v>12</v>
      </c>
      <c r="J558" s="1">
        <v>2604</v>
      </c>
      <c r="K558" s="1">
        <f t="shared" si="16"/>
        <v>2592</v>
      </c>
      <c r="L558" s="176">
        <v>520.79999999999995</v>
      </c>
      <c r="M558" s="176">
        <f t="shared" si="17"/>
        <v>518.4</v>
      </c>
      <c r="N558" s="70">
        <v>13248</v>
      </c>
      <c r="O558" s="70">
        <v>1692.6</v>
      </c>
      <c r="P558" s="70">
        <v>0</v>
      </c>
      <c r="Q558" s="70">
        <v>0</v>
      </c>
      <c r="R558" s="70">
        <v>52.08</v>
      </c>
      <c r="S558" s="70">
        <v>1744.68</v>
      </c>
      <c r="T558" s="70">
        <v>11503.32</v>
      </c>
      <c r="U558" s="70">
        <v>11503.32</v>
      </c>
      <c r="V558" s="70">
        <v>0</v>
      </c>
      <c r="W558" s="68" t="s">
        <v>64</v>
      </c>
      <c r="X558" s="68">
        <v>1</v>
      </c>
      <c r="Y558" s="68">
        <v>0</v>
      </c>
      <c r="Z558" s="68">
        <v>1</v>
      </c>
      <c r="AA558" s="68" t="s">
        <v>63</v>
      </c>
      <c r="AB558" s="68">
        <v>3</v>
      </c>
      <c r="AC558" s="1">
        <v>0</v>
      </c>
      <c r="AD558" s="1">
        <v>43</v>
      </c>
      <c r="AE558" s="68">
        <v>0</v>
      </c>
      <c r="AF558" s="68">
        <v>12</v>
      </c>
      <c r="AG558" s="1">
        <v>12</v>
      </c>
      <c r="AH558" s="68">
        <v>547</v>
      </c>
      <c r="AI558" s="176">
        <v>200.66669999999999</v>
      </c>
      <c r="AJ558" s="1">
        <v>602</v>
      </c>
      <c r="AK558" s="70">
        <v>3050</v>
      </c>
      <c r="AL558" s="70"/>
    </row>
    <row r="559" spans="1:38" customFormat="1" ht="19.95" customHeight="1" x14ac:dyDescent="0.25">
      <c r="A559" s="68">
        <v>74030</v>
      </c>
      <c r="B559" s="68" t="s">
        <v>255</v>
      </c>
      <c r="C559" s="68" t="s">
        <v>79</v>
      </c>
      <c r="D559" s="68" t="s">
        <v>78</v>
      </c>
      <c r="E559" s="68" t="s">
        <v>60</v>
      </c>
      <c r="F559" s="68">
        <v>11</v>
      </c>
      <c r="G559" s="1">
        <v>2796</v>
      </c>
      <c r="H559" s="1">
        <v>515</v>
      </c>
      <c r="I559" s="1">
        <v>46</v>
      </c>
      <c r="J559" s="1">
        <v>3357</v>
      </c>
      <c r="K559" s="1">
        <f t="shared" si="16"/>
        <v>3311</v>
      </c>
      <c r="L559" s="176">
        <v>305.18180000000001</v>
      </c>
      <c r="M559" s="176">
        <f t="shared" si="17"/>
        <v>301</v>
      </c>
      <c r="N559" s="70">
        <v>17054</v>
      </c>
      <c r="O559" s="70">
        <v>2182.0500000000002</v>
      </c>
      <c r="P559" s="70">
        <v>0</v>
      </c>
      <c r="Q559" s="70">
        <v>0</v>
      </c>
      <c r="R559" s="70">
        <v>67.14</v>
      </c>
      <c r="S559" s="70">
        <v>2249.19</v>
      </c>
      <c r="T559" s="70">
        <v>14804.81</v>
      </c>
      <c r="U559" s="70">
        <v>14804.81</v>
      </c>
      <c r="V559" s="70">
        <v>0</v>
      </c>
      <c r="W559" s="68" t="s">
        <v>64</v>
      </c>
      <c r="X559" s="68">
        <v>1</v>
      </c>
      <c r="Y559" s="68">
        <v>0</v>
      </c>
      <c r="Z559" s="68">
        <v>1</v>
      </c>
      <c r="AA559" s="68" t="s">
        <v>63</v>
      </c>
      <c r="AB559" s="68">
        <v>8</v>
      </c>
      <c r="AC559" s="1">
        <v>0</v>
      </c>
      <c r="AD559" s="1">
        <v>27</v>
      </c>
      <c r="AE559" s="68">
        <v>0</v>
      </c>
      <c r="AF559" s="68">
        <v>46</v>
      </c>
      <c r="AG559" s="1">
        <v>46</v>
      </c>
      <c r="AH559" s="68">
        <v>1137</v>
      </c>
      <c r="AI559" s="176">
        <v>151.25</v>
      </c>
      <c r="AJ559" s="1">
        <v>1210</v>
      </c>
      <c r="AK559" s="70">
        <v>6164</v>
      </c>
      <c r="AL559" s="70"/>
    </row>
    <row r="560" spans="1:38" customFormat="1" ht="19.95" customHeight="1" x14ac:dyDescent="0.25">
      <c r="A560" s="68">
        <v>74560</v>
      </c>
      <c r="B560" s="68" t="s">
        <v>255</v>
      </c>
      <c r="C560" s="68" t="s">
        <v>79</v>
      </c>
      <c r="D560" s="68" t="s">
        <v>78</v>
      </c>
      <c r="E560" s="68" t="s">
        <v>21</v>
      </c>
      <c r="F560" s="68">
        <v>1</v>
      </c>
      <c r="G560" s="1">
        <v>0</v>
      </c>
      <c r="H560" s="1">
        <v>48</v>
      </c>
      <c r="I560" s="1">
        <v>2</v>
      </c>
      <c r="J560" s="1">
        <v>50</v>
      </c>
      <c r="K560" s="1">
        <f t="shared" si="16"/>
        <v>48</v>
      </c>
      <c r="L560" s="176">
        <v>50</v>
      </c>
      <c r="M560" s="176">
        <f t="shared" si="17"/>
        <v>48</v>
      </c>
      <c r="N560" s="70">
        <v>251</v>
      </c>
      <c r="O560" s="70">
        <v>32.5</v>
      </c>
      <c r="P560" s="70">
        <v>0</v>
      </c>
      <c r="Q560" s="70">
        <v>0</v>
      </c>
      <c r="R560" s="70">
        <v>0</v>
      </c>
      <c r="S560" s="70">
        <v>32.5</v>
      </c>
      <c r="T560" s="70">
        <v>218.5</v>
      </c>
      <c r="U560" s="70">
        <v>218.5</v>
      </c>
      <c r="V560" s="70">
        <v>0</v>
      </c>
      <c r="W560" s="68" t="s">
        <v>64</v>
      </c>
      <c r="X560" s="68">
        <v>1</v>
      </c>
      <c r="Y560" s="68">
        <v>0</v>
      </c>
      <c r="Z560" s="68">
        <v>1</v>
      </c>
      <c r="AA560" s="68" t="s">
        <v>63</v>
      </c>
      <c r="AB560" s="68">
        <v>1</v>
      </c>
      <c r="AC560" s="1">
        <v>0</v>
      </c>
      <c r="AD560" s="1">
        <v>16</v>
      </c>
      <c r="AE560" s="68">
        <v>0</v>
      </c>
      <c r="AF560" s="68">
        <v>2</v>
      </c>
      <c r="AG560" s="1">
        <v>2</v>
      </c>
      <c r="AH560" s="68">
        <v>0</v>
      </c>
      <c r="AI560" s="176">
        <v>18</v>
      </c>
      <c r="AJ560" s="1">
        <v>18</v>
      </c>
      <c r="AK560" s="70">
        <v>90</v>
      </c>
      <c r="AL560" s="70"/>
    </row>
    <row r="561" spans="1:38" customFormat="1" ht="19.95" customHeight="1" x14ac:dyDescent="0.25">
      <c r="A561" s="68">
        <v>74561</v>
      </c>
      <c r="B561" s="68" t="s">
        <v>255</v>
      </c>
      <c r="C561" s="68" t="s">
        <v>79</v>
      </c>
      <c r="D561" s="68" t="s">
        <v>78</v>
      </c>
      <c r="E561" s="68" t="s">
        <v>21</v>
      </c>
      <c r="F561" s="68">
        <v>1</v>
      </c>
      <c r="G561" s="1">
        <v>0</v>
      </c>
      <c r="H561" s="1">
        <v>65</v>
      </c>
      <c r="I561" s="1">
        <v>0</v>
      </c>
      <c r="J561" s="1">
        <v>65</v>
      </c>
      <c r="K561" s="1">
        <f t="shared" si="16"/>
        <v>65</v>
      </c>
      <c r="L561" s="176">
        <v>65</v>
      </c>
      <c r="M561" s="176">
        <f t="shared" si="17"/>
        <v>65</v>
      </c>
      <c r="N561" s="70">
        <v>335</v>
      </c>
      <c r="O561" s="70">
        <v>42.25</v>
      </c>
      <c r="P561" s="70">
        <v>0</v>
      </c>
      <c r="Q561" s="70">
        <v>0</v>
      </c>
      <c r="R561" s="70">
        <v>1.3</v>
      </c>
      <c r="S561" s="70">
        <v>43.55</v>
      </c>
      <c r="T561" s="70">
        <v>291.45</v>
      </c>
      <c r="U561" s="70">
        <v>291.45</v>
      </c>
      <c r="V561" s="70">
        <v>0</v>
      </c>
      <c r="W561" s="68" t="s">
        <v>64</v>
      </c>
      <c r="X561" s="68">
        <v>1</v>
      </c>
      <c r="Y561" s="68">
        <v>0</v>
      </c>
      <c r="Z561" s="68">
        <v>1</v>
      </c>
      <c r="AA561" s="68" t="s">
        <v>63</v>
      </c>
      <c r="AB561" s="68">
        <v>1</v>
      </c>
      <c r="AC561" s="1">
        <v>0</v>
      </c>
      <c r="AD561" s="1">
        <v>0</v>
      </c>
      <c r="AE561" s="68">
        <v>0</v>
      </c>
      <c r="AF561" s="68">
        <v>0</v>
      </c>
      <c r="AG561" s="1">
        <v>0</v>
      </c>
      <c r="AH561" s="68">
        <v>65</v>
      </c>
      <c r="AI561" s="176">
        <v>65</v>
      </c>
      <c r="AJ561" s="1">
        <v>65</v>
      </c>
      <c r="AK561" s="70">
        <v>335</v>
      </c>
      <c r="AL561" s="70"/>
    </row>
    <row r="562" spans="1:38" customFormat="1" ht="19.95" customHeight="1" x14ac:dyDescent="0.25">
      <c r="A562" s="68">
        <v>75106</v>
      </c>
      <c r="B562" s="68" t="s">
        <v>255</v>
      </c>
      <c r="C562" s="68" t="s">
        <v>79</v>
      </c>
      <c r="D562" s="68" t="s">
        <v>78</v>
      </c>
      <c r="E562" s="68" t="s">
        <v>20</v>
      </c>
      <c r="F562" s="68">
        <v>3</v>
      </c>
      <c r="G562" s="1">
        <v>588</v>
      </c>
      <c r="H562" s="1">
        <v>72</v>
      </c>
      <c r="I562" s="1">
        <v>1</v>
      </c>
      <c r="J562" s="1">
        <v>661</v>
      </c>
      <c r="K562" s="1">
        <f t="shared" si="16"/>
        <v>660</v>
      </c>
      <c r="L562" s="176">
        <v>220.33330000000001</v>
      </c>
      <c r="M562" s="176">
        <f t="shared" si="17"/>
        <v>220</v>
      </c>
      <c r="N562" s="70">
        <v>3374</v>
      </c>
      <c r="O562" s="70">
        <v>429.65</v>
      </c>
      <c r="P562" s="70">
        <v>0</v>
      </c>
      <c r="Q562" s="70">
        <v>0</v>
      </c>
      <c r="R562" s="70">
        <v>13.22</v>
      </c>
      <c r="S562" s="70">
        <v>442.87</v>
      </c>
      <c r="T562" s="70">
        <v>2931.13</v>
      </c>
      <c r="U562" s="70">
        <v>2931.13</v>
      </c>
      <c r="V562" s="70">
        <v>0</v>
      </c>
      <c r="W562" s="68" t="s">
        <v>64</v>
      </c>
      <c r="X562" s="68">
        <v>1</v>
      </c>
      <c r="Y562" s="68">
        <v>0</v>
      </c>
      <c r="Z562" s="68">
        <v>1</v>
      </c>
      <c r="AA562" s="68" t="s">
        <v>63</v>
      </c>
      <c r="AB562" s="68">
        <v>0</v>
      </c>
      <c r="AC562" s="1">
        <v>0</v>
      </c>
      <c r="AD562" s="1">
        <v>0</v>
      </c>
      <c r="AE562" s="68">
        <v>0</v>
      </c>
      <c r="AF562" s="68">
        <v>0</v>
      </c>
      <c r="AG562" s="1">
        <v>0</v>
      </c>
      <c r="AH562" s="68">
        <v>0</v>
      </c>
      <c r="AI562" s="176">
        <v>0</v>
      </c>
      <c r="AJ562" s="1">
        <v>0</v>
      </c>
      <c r="AK562" s="70">
        <v>0</v>
      </c>
      <c r="AL562" s="70"/>
    </row>
    <row r="563" spans="1:38" customFormat="1" ht="19.95" customHeight="1" x14ac:dyDescent="0.25">
      <c r="A563" s="68">
        <v>75107</v>
      </c>
      <c r="B563" s="68" t="s">
        <v>255</v>
      </c>
      <c r="C563" s="68" t="s">
        <v>79</v>
      </c>
      <c r="D563" s="68" t="s">
        <v>78</v>
      </c>
      <c r="E563" s="68" t="s">
        <v>60</v>
      </c>
      <c r="F563" s="68">
        <v>8</v>
      </c>
      <c r="G563" s="1">
        <v>1800</v>
      </c>
      <c r="H563" s="1">
        <v>104</v>
      </c>
      <c r="I563" s="1">
        <v>16</v>
      </c>
      <c r="J563" s="1">
        <v>1920</v>
      </c>
      <c r="K563" s="1">
        <f t="shared" si="16"/>
        <v>1904</v>
      </c>
      <c r="L563" s="176">
        <v>240</v>
      </c>
      <c r="M563" s="176">
        <f t="shared" si="17"/>
        <v>238</v>
      </c>
      <c r="N563" s="70">
        <v>9805</v>
      </c>
      <c r="O563" s="70">
        <v>1248</v>
      </c>
      <c r="P563" s="70">
        <v>0</v>
      </c>
      <c r="Q563" s="70">
        <v>0</v>
      </c>
      <c r="R563" s="70">
        <v>38.4</v>
      </c>
      <c r="S563" s="70">
        <v>1286.4000000000001</v>
      </c>
      <c r="T563" s="70">
        <v>8518.6</v>
      </c>
      <c r="U563" s="70">
        <v>8518.6</v>
      </c>
      <c r="V563" s="70">
        <v>0</v>
      </c>
      <c r="W563" s="68" t="s">
        <v>64</v>
      </c>
      <c r="X563" s="68">
        <v>1</v>
      </c>
      <c r="Y563" s="68">
        <v>0</v>
      </c>
      <c r="Z563" s="68">
        <v>1</v>
      </c>
      <c r="AA563" s="68" t="s">
        <v>63</v>
      </c>
      <c r="AB563" s="68">
        <v>8</v>
      </c>
      <c r="AC563" s="1">
        <v>0</v>
      </c>
      <c r="AD563" s="1">
        <v>41</v>
      </c>
      <c r="AE563" s="68">
        <v>0</v>
      </c>
      <c r="AF563" s="68">
        <v>16</v>
      </c>
      <c r="AG563" s="1">
        <v>16</v>
      </c>
      <c r="AH563" s="68">
        <v>884</v>
      </c>
      <c r="AI563" s="176">
        <v>117.625</v>
      </c>
      <c r="AJ563" s="1">
        <v>941</v>
      </c>
      <c r="AK563" s="70">
        <v>4782</v>
      </c>
      <c r="AL563" s="70"/>
    </row>
    <row r="564" spans="1:38" customFormat="1" ht="19.95" customHeight="1" x14ac:dyDescent="0.25">
      <c r="A564" s="68">
        <v>75108</v>
      </c>
      <c r="B564" s="68" t="s">
        <v>255</v>
      </c>
      <c r="C564" s="68" t="s">
        <v>79</v>
      </c>
      <c r="D564" s="68" t="s">
        <v>78</v>
      </c>
      <c r="E564" s="68" t="s">
        <v>60</v>
      </c>
      <c r="F564" s="68">
        <v>0</v>
      </c>
      <c r="G564" s="1">
        <v>0</v>
      </c>
      <c r="H564" s="1">
        <v>0</v>
      </c>
      <c r="I564" s="1">
        <v>0</v>
      </c>
      <c r="J564" s="1">
        <v>0</v>
      </c>
      <c r="K564" s="1">
        <f t="shared" si="16"/>
        <v>0</v>
      </c>
      <c r="L564" s="176">
        <v>0</v>
      </c>
      <c r="M564" s="176" t="e">
        <f t="shared" si="17"/>
        <v>#DIV/0!</v>
      </c>
      <c r="N564" s="70">
        <v>0</v>
      </c>
      <c r="O564" s="70">
        <v>0</v>
      </c>
      <c r="P564" s="70">
        <v>0</v>
      </c>
      <c r="Q564" s="70">
        <v>0</v>
      </c>
      <c r="R564" s="70">
        <v>0</v>
      </c>
      <c r="S564" s="70">
        <v>0</v>
      </c>
      <c r="T564" s="70">
        <v>0</v>
      </c>
      <c r="U564" s="70">
        <v>0</v>
      </c>
      <c r="V564" s="70">
        <v>0</v>
      </c>
      <c r="W564" s="68" t="s">
        <v>64</v>
      </c>
      <c r="X564" s="68">
        <v>0</v>
      </c>
      <c r="Y564" s="68">
        <v>1</v>
      </c>
      <c r="Z564" s="68">
        <v>1</v>
      </c>
      <c r="AA564" s="68" t="s">
        <v>63</v>
      </c>
      <c r="AB564" s="68">
        <v>0</v>
      </c>
      <c r="AC564" s="1">
        <v>0</v>
      </c>
      <c r="AD564" s="1">
        <v>0</v>
      </c>
      <c r="AE564" s="68">
        <v>0</v>
      </c>
      <c r="AF564" s="68">
        <v>0</v>
      </c>
      <c r="AG564" s="1">
        <v>0</v>
      </c>
      <c r="AH564" s="68">
        <v>0</v>
      </c>
      <c r="AI564" s="176">
        <v>0</v>
      </c>
      <c r="AJ564" s="1">
        <v>0</v>
      </c>
      <c r="AK564" s="70">
        <v>0</v>
      </c>
      <c r="AL564" s="70"/>
    </row>
    <row r="565" spans="1:38" customFormat="1" ht="19.95" customHeight="1" x14ac:dyDescent="0.25">
      <c r="A565" s="68">
        <v>75114</v>
      </c>
      <c r="B565" s="68" t="s">
        <v>255</v>
      </c>
      <c r="C565" s="68" t="s">
        <v>79</v>
      </c>
      <c r="D565" s="68" t="s">
        <v>78</v>
      </c>
      <c r="E565" s="68" t="s">
        <v>60</v>
      </c>
      <c r="F565" s="68">
        <v>8</v>
      </c>
      <c r="G565" s="1">
        <v>3384</v>
      </c>
      <c r="H565" s="1">
        <v>126</v>
      </c>
      <c r="I565" s="1">
        <v>32</v>
      </c>
      <c r="J565" s="1">
        <v>3542</v>
      </c>
      <c r="K565" s="1">
        <f t="shared" si="16"/>
        <v>3510</v>
      </c>
      <c r="L565" s="176">
        <v>442.75</v>
      </c>
      <c r="M565" s="176">
        <f t="shared" si="17"/>
        <v>438.8</v>
      </c>
      <c r="N565" s="70">
        <v>18084</v>
      </c>
      <c r="O565" s="70">
        <v>2302.3000000000002</v>
      </c>
      <c r="P565" s="70">
        <v>0</v>
      </c>
      <c r="Q565" s="70">
        <v>0</v>
      </c>
      <c r="R565" s="70">
        <v>0</v>
      </c>
      <c r="S565" s="70">
        <v>2302.3000000000002</v>
      </c>
      <c r="T565" s="70">
        <v>15781.7</v>
      </c>
      <c r="U565" s="70">
        <v>15781.7</v>
      </c>
      <c r="V565" s="70">
        <v>0</v>
      </c>
      <c r="W565" s="68" t="s">
        <v>64</v>
      </c>
      <c r="X565" s="68">
        <v>1</v>
      </c>
      <c r="Y565" s="68">
        <v>0</v>
      </c>
      <c r="Z565" s="68">
        <v>1</v>
      </c>
      <c r="AA565" s="68" t="s">
        <v>63</v>
      </c>
      <c r="AB565" s="68">
        <v>6</v>
      </c>
      <c r="AC565" s="1">
        <v>0</v>
      </c>
      <c r="AD565" s="1">
        <v>98</v>
      </c>
      <c r="AE565" s="68">
        <v>0</v>
      </c>
      <c r="AF565" s="68">
        <v>32</v>
      </c>
      <c r="AG565" s="1">
        <v>32</v>
      </c>
      <c r="AH565" s="68">
        <v>1284</v>
      </c>
      <c r="AI565" s="176">
        <v>235.66669999999999</v>
      </c>
      <c r="AJ565" s="1">
        <v>1414</v>
      </c>
      <c r="AK565" s="70">
        <v>7235</v>
      </c>
      <c r="AL565" s="70"/>
    </row>
    <row r="566" spans="1:38" customFormat="1" ht="19.95" customHeight="1" x14ac:dyDescent="0.25">
      <c r="A566" s="68">
        <v>75115</v>
      </c>
      <c r="B566" s="68" t="s">
        <v>255</v>
      </c>
      <c r="C566" s="68" t="s">
        <v>79</v>
      </c>
      <c r="D566" s="68" t="s">
        <v>78</v>
      </c>
      <c r="E566" s="68" t="s">
        <v>60</v>
      </c>
      <c r="F566" s="68">
        <v>1</v>
      </c>
      <c r="G566" s="1">
        <v>576</v>
      </c>
      <c r="H566" s="1">
        <v>60</v>
      </c>
      <c r="I566" s="1">
        <v>0</v>
      </c>
      <c r="J566" s="1">
        <v>636</v>
      </c>
      <c r="K566" s="1">
        <f t="shared" si="16"/>
        <v>636</v>
      </c>
      <c r="L566" s="176">
        <v>636</v>
      </c>
      <c r="M566" s="176">
        <f t="shared" si="17"/>
        <v>636</v>
      </c>
      <c r="N566" s="70">
        <v>3300</v>
      </c>
      <c r="O566" s="70">
        <v>413.4</v>
      </c>
      <c r="P566" s="70">
        <v>0</v>
      </c>
      <c r="Q566" s="70">
        <v>0</v>
      </c>
      <c r="R566" s="70">
        <v>12.72</v>
      </c>
      <c r="S566" s="70">
        <v>426.12</v>
      </c>
      <c r="T566" s="70">
        <v>2873.88</v>
      </c>
      <c r="U566" s="70">
        <v>2873.88</v>
      </c>
      <c r="V566" s="70">
        <v>0</v>
      </c>
      <c r="W566" s="68" t="s">
        <v>64</v>
      </c>
      <c r="X566" s="68">
        <v>1</v>
      </c>
      <c r="Y566" s="68">
        <v>0</v>
      </c>
      <c r="Z566" s="68">
        <v>1</v>
      </c>
      <c r="AA566" s="68" t="s">
        <v>63</v>
      </c>
      <c r="AB566" s="68">
        <v>1</v>
      </c>
      <c r="AC566" s="1">
        <v>0</v>
      </c>
      <c r="AD566" s="1">
        <v>0</v>
      </c>
      <c r="AE566" s="68">
        <v>0</v>
      </c>
      <c r="AF566" s="68">
        <v>0</v>
      </c>
      <c r="AG566" s="1">
        <v>0</v>
      </c>
      <c r="AH566" s="68">
        <v>78</v>
      </c>
      <c r="AI566" s="176">
        <v>78</v>
      </c>
      <c r="AJ566" s="1">
        <v>78</v>
      </c>
      <c r="AK566" s="70">
        <v>393</v>
      </c>
      <c r="AL566" s="70"/>
    </row>
    <row r="567" spans="1:38" customFormat="1" ht="19.95" customHeight="1" x14ac:dyDescent="0.25">
      <c r="A567" s="68">
        <v>75116</v>
      </c>
      <c r="B567" s="68" t="s">
        <v>255</v>
      </c>
      <c r="C567" s="68" t="s">
        <v>79</v>
      </c>
      <c r="D567" s="68" t="s">
        <v>78</v>
      </c>
      <c r="E567" s="68" t="s">
        <v>18</v>
      </c>
      <c r="F567" s="68">
        <v>10</v>
      </c>
      <c r="G567" s="1">
        <v>2628</v>
      </c>
      <c r="H567" s="1">
        <v>184</v>
      </c>
      <c r="I567" s="1">
        <v>68</v>
      </c>
      <c r="J567" s="1">
        <v>2880</v>
      </c>
      <c r="K567" s="1">
        <f t="shared" si="16"/>
        <v>2812</v>
      </c>
      <c r="L567" s="176">
        <v>288</v>
      </c>
      <c r="M567" s="176">
        <f t="shared" si="17"/>
        <v>281.2</v>
      </c>
      <c r="N567" s="70">
        <v>14706</v>
      </c>
      <c r="O567" s="70">
        <v>1872</v>
      </c>
      <c r="P567" s="70">
        <v>0</v>
      </c>
      <c r="Q567" s="70">
        <v>0</v>
      </c>
      <c r="R567" s="70">
        <v>57.6</v>
      </c>
      <c r="S567" s="70">
        <v>1929.6</v>
      </c>
      <c r="T567" s="70">
        <v>12776.4</v>
      </c>
      <c r="U567" s="70">
        <v>12776.4</v>
      </c>
      <c r="V567" s="70">
        <v>0</v>
      </c>
      <c r="W567" s="68" t="s">
        <v>64</v>
      </c>
      <c r="X567" s="68">
        <v>1</v>
      </c>
      <c r="Y567" s="68">
        <v>0</v>
      </c>
      <c r="Z567" s="68">
        <v>1</v>
      </c>
      <c r="AA567" s="68" t="s">
        <v>63</v>
      </c>
      <c r="AB567" s="68">
        <v>9</v>
      </c>
      <c r="AC567" s="1">
        <v>0</v>
      </c>
      <c r="AD567" s="1">
        <v>12</v>
      </c>
      <c r="AE567" s="68">
        <v>0</v>
      </c>
      <c r="AF567" s="68">
        <v>31</v>
      </c>
      <c r="AG567" s="1">
        <v>31</v>
      </c>
      <c r="AH567" s="68">
        <v>1038</v>
      </c>
      <c r="AI567" s="176">
        <v>120.11109999999999</v>
      </c>
      <c r="AJ567" s="1">
        <v>1081</v>
      </c>
      <c r="AK567" s="70">
        <v>5539</v>
      </c>
      <c r="AL567" s="70"/>
    </row>
    <row r="568" spans="1:38" customFormat="1" ht="19.95" customHeight="1" x14ac:dyDescent="0.25">
      <c r="A568" s="68">
        <v>76305</v>
      </c>
      <c r="B568" s="68" t="s">
        <v>255</v>
      </c>
      <c r="C568" s="68" t="s">
        <v>79</v>
      </c>
      <c r="D568" s="68" t="s">
        <v>78</v>
      </c>
      <c r="E568" s="68" t="s">
        <v>19</v>
      </c>
      <c r="F568" s="68">
        <v>9</v>
      </c>
      <c r="G568" s="1">
        <v>2784</v>
      </c>
      <c r="H568" s="1">
        <v>522</v>
      </c>
      <c r="I568" s="1">
        <v>13</v>
      </c>
      <c r="J568" s="1">
        <v>3319</v>
      </c>
      <c r="K568" s="1">
        <f t="shared" si="16"/>
        <v>3306</v>
      </c>
      <c r="L568" s="176">
        <v>368.77780000000001</v>
      </c>
      <c r="M568" s="176">
        <f t="shared" si="17"/>
        <v>367.3</v>
      </c>
      <c r="N568" s="70">
        <v>16872</v>
      </c>
      <c r="O568" s="70">
        <v>2157.35</v>
      </c>
      <c r="P568" s="70">
        <v>0</v>
      </c>
      <c r="Q568" s="70">
        <v>0</v>
      </c>
      <c r="R568" s="70">
        <v>66.38</v>
      </c>
      <c r="S568" s="70">
        <v>2223.73</v>
      </c>
      <c r="T568" s="70">
        <v>14648.27</v>
      </c>
      <c r="U568" s="70">
        <v>14648.27</v>
      </c>
      <c r="V568" s="70">
        <v>0</v>
      </c>
      <c r="W568" s="68" t="s">
        <v>64</v>
      </c>
      <c r="X568" s="68">
        <v>1</v>
      </c>
      <c r="Y568" s="68">
        <v>0</v>
      </c>
      <c r="Z568" s="68">
        <v>1</v>
      </c>
      <c r="AA568" s="68" t="s">
        <v>63</v>
      </c>
      <c r="AB568" s="68">
        <v>9</v>
      </c>
      <c r="AC568" s="1">
        <v>0</v>
      </c>
      <c r="AD568" s="1">
        <v>72</v>
      </c>
      <c r="AE568" s="68">
        <v>0</v>
      </c>
      <c r="AF568" s="68">
        <v>17</v>
      </c>
      <c r="AG568" s="1">
        <v>17</v>
      </c>
      <c r="AH568" s="68">
        <v>990</v>
      </c>
      <c r="AI568" s="176">
        <v>119.88890000000001</v>
      </c>
      <c r="AJ568" s="1">
        <v>1079</v>
      </c>
      <c r="AK568" s="70">
        <v>5489</v>
      </c>
      <c r="AL568" s="70"/>
    </row>
    <row r="569" spans="1:38" customFormat="1" ht="19.95" customHeight="1" x14ac:dyDescent="0.25">
      <c r="A569" s="68">
        <v>76306</v>
      </c>
      <c r="B569" s="68" t="s">
        <v>255</v>
      </c>
      <c r="C569" s="68" t="s">
        <v>79</v>
      </c>
      <c r="D569" s="68" t="s">
        <v>78</v>
      </c>
      <c r="E569" s="68" t="s">
        <v>60</v>
      </c>
      <c r="F569" s="68">
        <v>2</v>
      </c>
      <c r="G569" s="1">
        <v>1344</v>
      </c>
      <c r="H569" s="1">
        <v>92</v>
      </c>
      <c r="I569" s="1">
        <v>12</v>
      </c>
      <c r="J569" s="1">
        <v>1448</v>
      </c>
      <c r="K569" s="1">
        <f t="shared" si="16"/>
        <v>1436</v>
      </c>
      <c r="L569" s="176">
        <v>724</v>
      </c>
      <c r="M569" s="176">
        <f t="shared" si="17"/>
        <v>718</v>
      </c>
      <c r="N569" s="70">
        <v>7327</v>
      </c>
      <c r="O569" s="70">
        <v>941.2</v>
      </c>
      <c r="P569" s="70">
        <v>0</v>
      </c>
      <c r="Q569" s="70">
        <v>0</v>
      </c>
      <c r="R569" s="70">
        <v>0</v>
      </c>
      <c r="S569" s="70">
        <v>941.2</v>
      </c>
      <c r="T569" s="70">
        <v>6385.8</v>
      </c>
      <c r="U569" s="70">
        <v>6385.8</v>
      </c>
      <c r="V569" s="70">
        <v>0</v>
      </c>
      <c r="W569" s="68" t="s">
        <v>64</v>
      </c>
      <c r="X569" s="68">
        <v>1</v>
      </c>
      <c r="Y569" s="68">
        <v>0</v>
      </c>
      <c r="Z569" s="68">
        <v>1</v>
      </c>
      <c r="AA569" s="68" t="s">
        <v>63</v>
      </c>
      <c r="AB569" s="68">
        <v>2</v>
      </c>
      <c r="AC569" s="1">
        <v>0</v>
      </c>
      <c r="AD569" s="1">
        <v>19</v>
      </c>
      <c r="AE569" s="68">
        <v>0</v>
      </c>
      <c r="AF569" s="68">
        <v>12</v>
      </c>
      <c r="AG569" s="1">
        <v>12</v>
      </c>
      <c r="AH569" s="68">
        <v>344</v>
      </c>
      <c r="AI569" s="176">
        <v>187.5</v>
      </c>
      <c r="AJ569" s="1">
        <v>375</v>
      </c>
      <c r="AK569" s="70">
        <v>1893</v>
      </c>
      <c r="AL569" s="70"/>
    </row>
    <row r="570" spans="1:38" customFormat="1" ht="19.95" customHeight="1" x14ac:dyDescent="0.25">
      <c r="A570" s="68">
        <v>76318</v>
      </c>
      <c r="B570" s="68" t="s">
        <v>255</v>
      </c>
      <c r="C570" s="68" t="s">
        <v>79</v>
      </c>
      <c r="D570" s="68" t="s">
        <v>78</v>
      </c>
      <c r="E570" s="68" t="s">
        <v>20</v>
      </c>
      <c r="F570" s="68">
        <v>10</v>
      </c>
      <c r="G570" s="1">
        <v>3192</v>
      </c>
      <c r="H570" s="1">
        <v>1814</v>
      </c>
      <c r="I570" s="1">
        <v>18</v>
      </c>
      <c r="J570" s="1">
        <v>5024</v>
      </c>
      <c r="K570" s="1">
        <f t="shared" si="16"/>
        <v>5006</v>
      </c>
      <c r="L570" s="176">
        <v>502.4</v>
      </c>
      <c r="M570" s="176">
        <f t="shared" si="17"/>
        <v>500.6</v>
      </c>
      <c r="N570" s="70">
        <v>25547</v>
      </c>
      <c r="O570" s="70">
        <v>3265.6</v>
      </c>
      <c r="P570" s="70">
        <v>0</v>
      </c>
      <c r="Q570" s="70">
        <v>0</v>
      </c>
      <c r="R570" s="70">
        <v>100.48</v>
      </c>
      <c r="S570" s="70">
        <v>3366.08</v>
      </c>
      <c r="T570" s="70">
        <v>22180.92</v>
      </c>
      <c r="U570" s="70">
        <v>22180.92</v>
      </c>
      <c r="V570" s="70">
        <v>0</v>
      </c>
      <c r="W570" s="68" t="s">
        <v>64</v>
      </c>
      <c r="X570" s="68">
        <v>1</v>
      </c>
      <c r="Y570" s="68">
        <v>0</v>
      </c>
      <c r="Z570" s="68">
        <v>1</v>
      </c>
      <c r="AA570" s="68" t="s">
        <v>63</v>
      </c>
      <c r="AB570" s="68">
        <v>7</v>
      </c>
      <c r="AC570" s="1">
        <v>0</v>
      </c>
      <c r="AD570" s="1">
        <v>16</v>
      </c>
      <c r="AE570" s="68">
        <v>0</v>
      </c>
      <c r="AF570" s="68">
        <v>6</v>
      </c>
      <c r="AG570" s="1">
        <v>6</v>
      </c>
      <c r="AH570" s="68">
        <v>1088</v>
      </c>
      <c r="AI570" s="176">
        <v>158.57140000000001</v>
      </c>
      <c r="AJ570" s="1">
        <v>1110</v>
      </c>
      <c r="AK570" s="70">
        <v>5663</v>
      </c>
      <c r="AL570" s="70"/>
    </row>
    <row r="571" spans="1:38" customFormat="1" ht="19.95" customHeight="1" x14ac:dyDescent="0.25">
      <c r="A571" s="68">
        <v>76326</v>
      </c>
      <c r="B571" s="68" t="s">
        <v>255</v>
      </c>
      <c r="C571" s="68" t="s">
        <v>79</v>
      </c>
      <c r="D571" s="68" t="s">
        <v>78</v>
      </c>
      <c r="E571" s="68" t="s">
        <v>60</v>
      </c>
      <c r="F571" s="68">
        <v>9</v>
      </c>
      <c r="G571" s="1">
        <v>4320</v>
      </c>
      <c r="H571" s="1">
        <v>-299</v>
      </c>
      <c r="I571" s="1">
        <v>54</v>
      </c>
      <c r="J571" s="1">
        <v>4075</v>
      </c>
      <c r="K571" s="1">
        <f t="shared" si="16"/>
        <v>4021</v>
      </c>
      <c r="L571" s="176">
        <v>452.77780000000001</v>
      </c>
      <c r="M571" s="176">
        <f t="shared" si="17"/>
        <v>446.8</v>
      </c>
      <c r="N571" s="70">
        <v>20766</v>
      </c>
      <c r="O571" s="70">
        <v>2648.75</v>
      </c>
      <c r="P571" s="70">
        <v>0</v>
      </c>
      <c r="Q571" s="70">
        <v>0</v>
      </c>
      <c r="R571" s="70">
        <v>81.5</v>
      </c>
      <c r="S571" s="70">
        <v>2730.25</v>
      </c>
      <c r="T571" s="70">
        <v>18035.75</v>
      </c>
      <c r="U571" s="70">
        <v>18035.75</v>
      </c>
      <c r="V571" s="70">
        <v>0</v>
      </c>
      <c r="W571" s="68" t="s">
        <v>64</v>
      </c>
      <c r="X571" s="68">
        <v>1</v>
      </c>
      <c r="Y571" s="68">
        <v>0</v>
      </c>
      <c r="Z571" s="68">
        <v>1</v>
      </c>
      <c r="AA571" s="68" t="s">
        <v>63</v>
      </c>
      <c r="AB571" s="68">
        <v>9</v>
      </c>
      <c r="AC571" s="1">
        <v>0</v>
      </c>
      <c r="AD571" s="1">
        <v>138</v>
      </c>
      <c r="AE571" s="68">
        <v>0</v>
      </c>
      <c r="AF571" s="68">
        <v>50</v>
      </c>
      <c r="AG571" s="1">
        <v>50</v>
      </c>
      <c r="AH571" s="68">
        <v>1884</v>
      </c>
      <c r="AI571" s="176">
        <v>230.22219999999999</v>
      </c>
      <c r="AJ571" s="1">
        <v>2072</v>
      </c>
      <c r="AK571" s="70">
        <v>10584</v>
      </c>
      <c r="AL571" s="70"/>
    </row>
    <row r="572" spans="1:38" customFormat="1" ht="19.95" customHeight="1" x14ac:dyDescent="0.25">
      <c r="A572" s="68">
        <v>76350</v>
      </c>
      <c r="B572" s="68" t="s">
        <v>255</v>
      </c>
      <c r="C572" s="68" t="s">
        <v>79</v>
      </c>
      <c r="D572" s="68" t="s">
        <v>78</v>
      </c>
      <c r="E572" s="68" t="s">
        <v>18</v>
      </c>
      <c r="F572" s="68">
        <v>0</v>
      </c>
      <c r="G572" s="1">
        <v>0</v>
      </c>
      <c r="H572" s="1">
        <v>0</v>
      </c>
      <c r="I572" s="1">
        <v>0</v>
      </c>
      <c r="J572" s="1">
        <v>0</v>
      </c>
      <c r="K572" s="1">
        <f t="shared" si="16"/>
        <v>0</v>
      </c>
      <c r="L572" s="176">
        <v>0</v>
      </c>
      <c r="M572" s="176" t="e">
        <f t="shared" si="17"/>
        <v>#DIV/0!</v>
      </c>
      <c r="N572" s="70">
        <v>0</v>
      </c>
      <c r="O572" s="70">
        <v>0</v>
      </c>
      <c r="P572" s="70">
        <v>0</v>
      </c>
      <c r="Q572" s="70">
        <v>0</v>
      </c>
      <c r="R572" s="70">
        <v>0</v>
      </c>
      <c r="S572" s="70">
        <v>0</v>
      </c>
      <c r="T572" s="70">
        <v>0</v>
      </c>
      <c r="U572" s="70">
        <v>0</v>
      </c>
      <c r="V572" s="70">
        <v>0</v>
      </c>
      <c r="W572" s="68" t="s">
        <v>64</v>
      </c>
      <c r="X572" s="68">
        <v>0</v>
      </c>
      <c r="Y572" s="68">
        <v>1</v>
      </c>
      <c r="Z572" s="68">
        <v>1</v>
      </c>
      <c r="AA572" s="68" t="s">
        <v>63</v>
      </c>
      <c r="AB572" s="68">
        <v>0</v>
      </c>
      <c r="AC572" s="1">
        <v>0</v>
      </c>
      <c r="AD572" s="1">
        <v>0</v>
      </c>
      <c r="AE572" s="68">
        <v>0</v>
      </c>
      <c r="AF572" s="68">
        <v>0</v>
      </c>
      <c r="AG572" s="1">
        <v>0</v>
      </c>
      <c r="AH572" s="68">
        <v>0</v>
      </c>
      <c r="AI572" s="176">
        <v>0</v>
      </c>
      <c r="AJ572" s="1">
        <v>0</v>
      </c>
      <c r="AK572" s="70">
        <v>0</v>
      </c>
      <c r="AL572" s="70"/>
    </row>
    <row r="573" spans="1:38" customFormat="1" ht="19.95" customHeight="1" x14ac:dyDescent="0.25">
      <c r="A573" s="68">
        <v>76636</v>
      </c>
      <c r="B573" s="68" t="s">
        <v>255</v>
      </c>
      <c r="C573" s="68" t="s">
        <v>79</v>
      </c>
      <c r="D573" s="68" t="s">
        <v>78</v>
      </c>
      <c r="E573" s="68" t="s">
        <v>60</v>
      </c>
      <c r="F573" s="68">
        <v>3</v>
      </c>
      <c r="G573" s="1">
        <v>672</v>
      </c>
      <c r="H573" s="1">
        <v>123</v>
      </c>
      <c r="I573" s="1">
        <v>55</v>
      </c>
      <c r="J573" s="1">
        <v>850</v>
      </c>
      <c r="K573" s="1">
        <f t="shared" si="16"/>
        <v>795</v>
      </c>
      <c r="L573" s="176">
        <v>283.33330000000001</v>
      </c>
      <c r="M573" s="176">
        <f t="shared" si="17"/>
        <v>265</v>
      </c>
      <c r="N573" s="70">
        <v>4364</v>
      </c>
      <c r="O573" s="70">
        <v>552.5</v>
      </c>
      <c r="P573" s="70">
        <v>0</v>
      </c>
      <c r="Q573" s="70">
        <v>0</v>
      </c>
      <c r="R573" s="70">
        <v>17</v>
      </c>
      <c r="S573" s="70">
        <v>569.5</v>
      </c>
      <c r="T573" s="70">
        <v>3794.5</v>
      </c>
      <c r="U573" s="70">
        <v>3794.5</v>
      </c>
      <c r="V573" s="70">
        <v>0</v>
      </c>
      <c r="W573" s="68" t="s">
        <v>64</v>
      </c>
      <c r="X573" s="68">
        <v>1</v>
      </c>
      <c r="Y573" s="68">
        <v>0</v>
      </c>
      <c r="Z573" s="68">
        <v>1</v>
      </c>
      <c r="AA573" s="68" t="s">
        <v>63</v>
      </c>
      <c r="AB573" s="68">
        <v>1</v>
      </c>
      <c r="AC573" s="1">
        <v>0</v>
      </c>
      <c r="AD573" s="1">
        <v>0</v>
      </c>
      <c r="AE573" s="68">
        <v>0</v>
      </c>
      <c r="AF573" s="68">
        <v>55</v>
      </c>
      <c r="AG573" s="1">
        <v>55</v>
      </c>
      <c r="AH573" s="68">
        <v>103</v>
      </c>
      <c r="AI573" s="176">
        <v>158</v>
      </c>
      <c r="AJ573" s="1">
        <v>158</v>
      </c>
      <c r="AK573" s="70">
        <v>810</v>
      </c>
      <c r="AL573" s="70"/>
    </row>
    <row r="574" spans="1:38" customFormat="1" ht="19.95" customHeight="1" x14ac:dyDescent="0.25">
      <c r="A574" s="68">
        <v>90650</v>
      </c>
      <c r="B574" s="68" t="s">
        <v>255</v>
      </c>
      <c r="C574" s="68" t="s">
        <v>79</v>
      </c>
      <c r="D574" s="68" t="s">
        <v>78</v>
      </c>
      <c r="E574" s="68" t="s">
        <v>60</v>
      </c>
      <c r="F574" s="68">
        <v>0</v>
      </c>
      <c r="G574" s="1">
        <v>0</v>
      </c>
      <c r="H574" s="1">
        <v>0</v>
      </c>
      <c r="I574" s="1">
        <v>0</v>
      </c>
      <c r="J574" s="1">
        <v>0</v>
      </c>
      <c r="K574" s="1">
        <f t="shared" si="16"/>
        <v>0</v>
      </c>
      <c r="L574" s="176">
        <v>0</v>
      </c>
      <c r="M574" s="176" t="e">
        <f t="shared" si="17"/>
        <v>#DIV/0!</v>
      </c>
      <c r="N574" s="70">
        <v>0</v>
      </c>
      <c r="O574" s="70">
        <v>0</v>
      </c>
      <c r="P574" s="70">
        <v>0</v>
      </c>
      <c r="Q574" s="70">
        <v>0</v>
      </c>
      <c r="R574" s="70">
        <v>0</v>
      </c>
      <c r="S574" s="70">
        <v>0</v>
      </c>
      <c r="T574" s="70">
        <v>0</v>
      </c>
      <c r="U574" s="70">
        <v>0</v>
      </c>
      <c r="V574" s="70">
        <v>0</v>
      </c>
      <c r="W574" s="68" t="s">
        <v>64</v>
      </c>
      <c r="X574" s="68">
        <v>0</v>
      </c>
      <c r="Y574" s="68">
        <v>1</v>
      </c>
      <c r="Z574" s="68">
        <v>1</v>
      </c>
      <c r="AA574" s="68" t="s">
        <v>63</v>
      </c>
      <c r="AB574" s="68">
        <v>0</v>
      </c>
      <c r="AC574" s="1">
        <v>0</v>
      </c>
      <c r="AD574" s="1">
        <v>0</v>
      </c>
      <c r="AE574" s="68">
        <v>0</v>
      </c>
      <c r="AF574" s="68">
        <v>0</v>
      </c>
      <c r="AG574" s="1">
        <v>0</v>
      </c>
      <c r="AH574" s="68">
        <v>0</v>
      </c>
      <c r="AI574" s="176">
        <v>0</v>
      </c>
      <c r="AJ574" s="1">
        <v>0</v>
      </c>
      <c r="AK574" s="70">
        <v>0</v>
      </c>
      <c r="AL574" s="70"/>
    </row>
    <row r="575" spans="1:38" customFormat="1" ht="19.95" customHeight="1" x14ac:dyDescent="0.25">
      <c r="A575" s="68">
        <v>10323</v>
      </c>
      <c r="B575" s="68" t="s">
        <v>251</v>
      </c>
      <c r="C575" s="68" t="s">
        <v>261</v>
      </c>
      <c r="D575" s="68" t="s">
        <v>187</v>
      </c>
      <c r="E575" s="68" t="s">
        <v>60</v>
      </c>
      <c r="F575" s="68">
        <v>15</v>
      </c>
      <c r="G575" s="1">
        <v>3048</v>
      </c>
      <c r="H575" s="1">
        <v>373</v>
      </c>
      <c r="I575" s="1">
        <v>8</v>
      </c>
      <c r="J575" s="1">
        <v>3429</v>
      </c>
      <c r="K575" s="1">
        <f t="shared" si="16"/>
        <v>3421</v>
      </c>
      <c r="L575" s="176">
        <v>228.6</v>
      </c>
      <c r="M575" s="176">
        <f t="shared" si="17"/>
        <v>228.1</v>
      </c>
      <c r="N575" s="70">
        <v>17526</v>
      </c>
      <c r="O575" s="70">
        <v>2228.85</v>
      </c>
      <c r="P575" s="70">
        <v>0</v>
      </c>
      <c r="Q575" s="70">
        <v>0</v>
      </c>
      <c r="R575" s="70">
        <v>68.58</v>
      </c>
      <c r="S575" s="70">
        <v>2297.4299999999998</v>
      </c>
      <c r="T575" s="70">
        <v>15228.57</v>
      </c>
      <c r="U575" s="70">
        <v>15228.57</v>
      </c>
      <c r="V575" s="70">
        <v>0</v>
      </c>
      <c r="W575" s="68" t="s">
        <v>64</v>
      </c>
      <c r="X575" s="68">
        <v>1</v>
      </c>
      <c r="Y575" s="68">
        <v>0</v>
      </c>
      <c r="Z575" s="68">
        <v>1</v>
      </c>
      <c r="AA575" s="68" t="s">
        <v>63</v>
      </c>
      <c r="AB575" s="68">
        <v>11</v>
      </c>
      <c r="AC575" s="1">
        <v>0</v>
      </c>
      <c r="AD575" s="1">
        <v>32</v>
      </c>
      <c r="AE575" s="68">
        <v>0</v>
      </c>
      <c r="AF575" s="68">
        <v>8</v>
      </c>
      <c r="AG575" s="1">
        <v>8</v>
      </c>
      <c r="AH575" s="68">
        <v>535</v>
      </c>
      <c r="AI575" s="176">
        <v>52.2727</v>
      </c>
      <c r="AJ575" s="1">
        <v>575</v>
      </c>
      <c r="AK575" s="70">
        <v>2931</v>
      </c>
      <c r="AL575" s="70"/>
    </row>
    <row r="576" spans="1:38" customFormat="1" ht="19.95" customHeight="1" x14ac:dyDescent="0.25">
      <c r="A576" s="68">
        <v>80003</v>
      </c>
      <c r="B576" s="68" t="s">
        <v>251</v>
      </c>
      <c r="C576" s="68" t="s">
        <v>261</v>
      </c>
      <c r="D576" s="68" t="s">
        <v>187</v>
      </c>
      <c r="E576" s="68" t="s">
        <v>19</v>
      </c>
      <c r="F576" s="68">
        <v>10</v>
      </c>
      <c r="G576" s="1">
        <v>1284</v>
      </c>
      <c r="H576" s="1">
        <v>268</v>
      </c>
      <c r="I576" s="1">
        <v>47</v>
      </c>
      <c r="J576" s="1">
        <v>1599</v>
      </c>
      <c r="K576" s="1">
        <f t="shared" si="16"/>
        <v>1552</v>
      </c>
      <c r="L576" s="176">
        <v>159.9</v>
      </c>
      <c r="M576" s="176">
        <f t="shared" si="17"/>
        <v>155.19999999999999</v>
      </c>
      <c r="N576" s="70">
        <v>8164</v>
      </c>
      <c r="O576" s="70">
        <v>1039.3499999999999</v>
      </c>
      <c r="P576" s="70">
        <v>0</v>
      </c>
      <c r="Q576" s="70">
        <v>0</v>
      </c>
      <c r="R576" s="70">
        <v>0</v>
      </c>
      <c r="S576" s="70">
        <v>1039.3499999999999</v>
      </c>
      <c r="T576" s="70">
        <v>7124.65</v>
      </c>
      <c r="U576" s="70">
        <v>7124.65</v>
      </c>
      <c r="V576" s="70">
        <v>0</v>
      </c>
      <c r="W576" s="68" t="s">
        <v>64</v>
      </c>
      <c r="X576" s="68">
        <v>1</v>
      </c>
      <c r="Y576" s="68">
        <v>0</v>
      </c>
      <c r="Z576" s="68">
        <v>1</v>
      </c>
      <c r="AA576" s="68" t="s">
        <v>63</v>
      </c>
      <c r="AB576" s="68">
        <v>8</v>
      </c>
      <c r="AC576" s="1">
        <v>0</v>
      </c>
      <c r="AD576" s="1">
        <v>42</v>
      </c>
      <c r="AE576" s="68">
        <v>0</v>
      </c>
      <c r="AF576" s="68">
        <v>39</v>
      </c>
      <c r="AG576" s="1">
        <v>39</v>
      </c>
      <c r="AH576" s="68">
        <v>492</v>
      </c>
      <c r="AI576" s="176">
        <v>71.625</v>
      </c>
      <c r="AJ576" s="1">
        <v>573</v>
      </c>
      <c r="AK576" s="70">
        <v>2920</v>
      </c>
      <c r="AL576" s="70"/>
    </row>
    <row r="577" spans="1:38" customFormat="1" ht="19.95" customHeight="1" x14ac:dyDescent="0.25">
      <c r="A577" s="68">
        <v>80006</v>
      </c>
      <c r="B577" s="68" t="s">
        <v>251</v>
      </c>
      <c r="C577" s="68" t="s">
        <v>261</v>
      </c>
      <c r="D577" s="68" t="s">
        <v>187</v>
      </c>
      <c r="E577" s="68" t="s">
        <v>60</v>
      </c>
      <c r="F577" s="68">
        <v>13</v>
      </c>
      <c r="G577" s="1">
        <v>1548</v>
      </c>
      <c r="H577" s="1">
        <v>614</v>
      </c>
      <c r="I577" s="1">
        <v>11</v>
      </c>
      <c r="J577" s="1">
        <v>2173</v>
      </c>
      <c r="K577" s="1">
        <f t="shared" si="16"/>
        <v>2162</v>
      </c>
      <c r="L577" s="176">
        <v>167.15379999999999</v>
      </c>
      <c r="M577" s="176">
        <f t="shared" si="17"/>
        <v>166.3</v>
      </c>
      <c r="N577" s="70">
        <v>11100</v>
      </c>
      <c r="O577" s="70">
        <v>1412.45</v>
      </c>
      <c r="P577" s="70">
        <v>0</v>
      </c>
      <c r="Q577" s="70">
        <v>0</v>
      </c>
      <c r="R577" s="70">
        <v>0</v>
      </c>
      <c r="S577" s="70">
        <v>1412.45</v>
      </c>
      <c r="T577" s="70">
        <v>9687.5499999999993</v>
      </c>
      <c r="U577" s="70">
        <v>9687.5499999999993</v>
      </c>
      <c r="V577" s="70">
        <v>0</v>
      </c>
      <c r="W577" s="68" t="s">
        <v>64</v>
      </c>
      <c r="X577" s="68">
        <v>1</v>
      </c>
      <c r="Y577" s="68">
        <v>0</v>
      </c>
      <c r="Z577" s="68">
        <v>1</v>
      </c>
      <c r="AA577" s="68" t="s">
        <v>63</v>
      </c>
      <c r="AB577" s="68">
        <v>10</v>
      </c>
      <c r="AC577" s="1">
        <v>0</v>
      </c>
      <c r="AD577" s="1">
        <v>102</v>
      </c>
      <c r="AE577" s="68">
        <v>0</v>
      </c>
      <c r="AF577" s="68">
        <v>11</v>
      </c>
      <c r="AG577" s="1">
        <v>11</v>
      </c>
      <c r="AH577" s="68">
        <v>525</v>
      </c>
      <c r="AI577" s="176">
        <v>63.8</v>
      </c>
      <c r="AJ577" s="1">
        <v>638</v>
      </c>
      <c r="AK577" s="70">
        <v>3261</v>
      </c>
      <c r="AL577" s="70"/>
    </row>
    <row r="578" spans="1:38" customFormat="1" ht="19.95" customHeight="1" x14ac:dyDescent="0.25">
      <c r="A578" s="68">
        <v>80008</v>
      </c>
      <c r="B578" s="68" t="s">
        <v>251</v>
      </c>
      <c r="C578" s="68" t="s">
        <v>261</v>
      </c>
      <c r="D578" s="68" t="s">
        <v>187</v>
      </c>
      <c r="E578" s="68" t="s">
        <v>19</v>
      </c>
      <c r="F578" s="68">
        <v>6</v>
      </c>
      <c r="G578" s="1">
        <v>1128</v>
      </c>
      <c r="H578" s="1">
        <v>1057</v>
      </c>
      <c r="I578" s="1">
        <v>208</v>
      </c>
      <c r="J578" s="1">
        <v>2393</v>
      </c>
      <c r="K578" s="1">
        <f t="shared" si="16"/>
        <v>2185</v>
      </c>
      <c r="L578" s="176">
        <v>398.83330000000001</v>
      </c>
      <c r="M578" s="176">
        <f t="shared" si="17"/>
        <v>364.2</v>
      </c>
      <c r="N578" s="70">
        <v>12173</v>
      </c>
      <c r="O578" s="70">
        <v>1555.45</v>
      </c>
      <c r="P578" s="70">
        <v>0</v>
      </c>
      <c r="Q578" s="70">
        <v>0</v>
      </c>
      <c r="R578" s="70">
        <v>47.86</v>
      </c>
      <c r="S578" s="70">
        <v>1603.31</v>
      </c>
      <c r="T578" s="70">
        <v>10569.69</v>
      </c>
      <c r="U578" s="70">
        <v>10569.69</v>
      </c>
      <c r="V578" s="70">
        <v>0</v>
      </c>
      <c r="W578" s="68" t="s">
        <v>64</v>
      </c>
      <c r="X578" s="68">
        <v>1</v>
      </c>
      <c r="Y578" s="68">
        <v>0</v>
      </c>
      <c r="Z578" s="68">
        <v>1</v>
      </c>
      <c r="AA578" s="68" t="s">
        <v>63</v>
      </c>
      <c r="AB578" s="68">
        <v>5</v>
      </c>
      <c r="AC578" s="1">
        <v>0</v>
      </c>
      <c r="AD578" s="1">
        <v>151</v>
      </c>
      <c r="AE578" s="68">
        <v>0</v>
      </c>
      <c r="AF578" s="68">
        <v>118</v>
      </c>
      <c r="AG578" s="1">
        <v>118</v>
      </c>
      <c r="AH578" s="68">
        <v>839</v>
      </c>
      <c r="AI578" s="176">
        <v>221.6</v>
      </c>
      <c r="AJ578" s="1">
        <v>1108</v>
      </c>
      <c r="AK578" s="70">
        <v>5647</v>
      </c>
      <c r="AL578" s="70"/>
    </row>
    <row r="579" spans="1:38" customFormat="1" ht="19.95" customHeight="1" x14ac:dyDescent="0.25">
      <c r="A579" s="68">
        <v>80011</v>
      </c>
      <c r="B579" s="68" t="s">
        <v>251</v>
      </c>
      <c r="C579" s="68" t="s">
        <v>261</v>
      </c>
      <c r="D579" s="68" t="s">
        <v>187</v>
      </c>
      <c r="E579" s="68" t="s">
        <v>60</v>
      </c>
      <c r="F579" s="68">
        <v>6</v>
      </c>
      <c r="G579" s="1">
        <v>0</v>
      </c>
      <c r="H579" s="1">
        <v>1378</v>
      </c>
      <c r="I579" s="1">
        <v>36</v>
      </c>
      <c r="J579" s="1">
        <v>1414</v>
      </c>
      <c r="K579" s="1">
        <f t="shared" si="16"/>
        <v>1378</v>
      </c>
      <c r="L579" s="176">
        <v>235.66669999999999</v>
      </c>
      <c r="M579" s="176">
        <f t="shared" si="17"/>
        <v>229.7</v>
      </c>
      <c r="N579" s="70">
        <v>7219</v>
      </c>
      <c r="O579" s="70">
        <v>919.1</v>
      </c>
      <c r="P579" s="70">
        <v>0</v>
      </c>
      <c r="Q579" s="70">
        <v>0</v>
      </c>
      <c r="R579" s="70">
        <v>0</v>
      </c>
      <c r="S579" s="70">
        <v>919.1</v>
      </c>
      <c r="T579" s="70">
        <v>6299.9</v>
      </c>
      <c r="U579" s="70">
        <v>6299.9</v>
      </c>
      <c r="V579" s="70">
        <v>0</v>
      </c>
      <c r="W579" s="68" t="s">
        <v>64</v>
      </c>
      <c r="X579" s="68">
        <v>1</v>
      </c>
      <c r="Y579" s="68">
        <v>0</v>
      </c>
      <c r="Z579" s="68">
        <v>1</v>
      </c>
      <c r="AA579" s="68" t="s">
        <v>63</v>
      </c>
      <c r="AB579" s="68">
        <v>6</v>
      </c>
      <c r="AC579" s="1">
        <v>0</v>
      </c>
      <c r="AD579" s="1">
        <v>26</v>
      </c>
      <c r="AE579" s="68">
        <v>0</v>
      </c>
      <c r="AF579" s="68">
        <v>36</v>
      </c>
      <c r="AG579" s="1">
        <v>36</v>
      </c>
      <c r="AH579" s="68">
        <v>705</v>
      </c>
      <c r="AI579" s="176">
        <v>127.83329999999999</v>
      </c>
      <c r="AJ579" s="1">
        <v>767</v>
      </c>
      <c r="AK579" s="70">
        <v>3937</v>
      </c>
      <c r="AL579" s="70"/>
    </row>
    <row r="580" spans="1:38" customFormat="1" ht="19.95" customHeight="1" x14ac:dyDescent="0.25">
      <c r="A580" s="68">
        <v>80014</v>
      </c>
      <c r="B580" s="68" t="s">
        <v>251</v>
      </c>
      <c r="C580" s="68" t="s">
        <v>261</v>
      </c>
      <c r="D580" s="68" t="s">
        <v>187</v>
      </c>
      <c r="E580" s="68" t="s">
        <v>60</v>
      </c>
      <c r="F580" s="68">
        <v>5</v>
      </c>
      <c r="G580" s="1">
        <v>2760</v>
      </c>
      <c r="H580" s="1">
        <v>177</v>
      </c>
      <c r="I580" s="1">
        <v>77</v>
      </c>
      <c r="J580" s="1">
        <v>3014</v>
      </c>
      <c r="K580" s="1">
        <f t="shared" si="16"/>
        <v>2937</v>
      </c>
      <c r="L580" s="176">
        <v>602.79999999999995</v>
      </c>
      <c r="M580" s="176">
        <f t="shared" si="17"/>
        <v>587.4</v>
      </c>
      <c r="N580" s="70">
        <v>15463</v>
      </c>
      <c r="O580" s="70">
        <v>1959.1</v>
      </c>
      <c r="P580" s="70">
        <v>0</v>
      </c>
      <c r="Q580" s="70">
        <v>0</v>
      </c>
      <c r="R580" s="70">
        <v>60.28</v>
      </c>
      <c r="S580" s="70">
        <v>2019.38</v>
      </c>
      <c r="T580" s="70">
        <v>13443.62</v>
      </c>
      <c r="U580" s="70">
        <v>13443.62</v>
      </c>
      <c r="V580" s="70">
        <v>0</v>
      </c>
      <c r="W580" s="68" t="s">
        <v>64</v>
      </c>
      <c r="X580" s="68">
        <v>1</v>
      </c>
      <c r="Y580" s="68">
        <v>0</v>
      </c>
      <c r="Z580" s="68">
        <v>1</v>
      </c>
      <c r="AA580" s="68" t="s">
        <v>63</v>
      </c>
      <c r="AB580" s="68">
        <v>5</v>
      </c>
      <c r="AC580" s="1">
        <v>0</v>
      </c>
      <c r="AD580" s="1">
        <v>4</v>
      </c>
      <c r="AE580" s="68">
        <v>0</v>
      </c>
      <c r="AF580" s="68">
        <v>29</v>
      </c>
      <c r="AG580" s="1">
        <v>29</v>
      </c>
      <c r="AH580" s="68">
        <v>873</v>
      </c>
      <c r="AI580" s="176">
        <v>181.2</v>
      </c>
      <c r="AJ580" s="1">
        <v>906</v>
      </c>
      <c r="AK580" s="70">
        <v>4659</v>
      </c>
      <c r="AL580" s="70"/>
    </row>
    <row r="581" spans="1:38" customFormat="1" ht="19.95" customHeight="1" x14ac:dyDescent="0.25">
      <c r="A581" s="68">
        <v>80018</v>
      </c>
      <c r="B581" s="68" t="s">
        <v>251</v>
      </c>
      <c r="C581" s="68" t="s">
        <v>261</v>
      </c>
      <c r="D581" s="68" t="s">
        <v>187</v>
      </c>
      <c r="E581" s="68" t="s">
        <v>22</v>
      </c>
      <c r="F581" s="68">
        <v>5</v>
      </c>
      <c r="G581" s="1">
        <v>3024</v>
      </c>
      <c r="H581" s="1">
        <v>186</v>
      </c>
      <c r="I581" s="1">
        <v>2</v>
      </c>
      <c r="J581" s="1">
        <v>3212</v>
      </c>
      <c r="K581" s="1">
        <f t="shared" si="16"/>
        <v>3210</v>
      </c>
      <c r="L581" s="176">
        <v>642.4</v>
      </c>
      <c r="M581" s="176">
        <f t="shared" si="17"/>
        <v>642</v>
      </c>
      <c r="N581" s="70">
        <v>16375</v>
      </c>
      <c r="O581" s="70">
        <v>2087.8000000000002</v>
      </c>
      <c r="P581" s="70">
        <v>0</v>
      </c>
      <c r="Q581" s="70">
        <v>0</v>
      </c>
      <c r="R581" s="70">
        <v>0</v>
      </c>
      <c r="S581" s="70">
        <v>2087.8000000000002</v>
      </c>
      <c r="T581" s="70">
        <v>14287.2</v>
      </c>
      <c r="U581" s="70">
        <v>14287.2</v>
      </c>
      <c r="V581" s="70">
        <v>0</v>
      </c>
      <c r="W581" s="68" t="s">
        <v>64</v>
      </c>
      <c r="X581" s="68">
        <v>1</v>
      </c>
      <c r="Y581" s="68">
        <v>0</v>
      </c>
      <c r="Z581" s="68">
        <v>1</v>
      </c>
      <c r="AA581" s="68" t="s">
        <v>63</v>
      </c>
      <c r="AB581" s="68">
        <v>4</v>
      </c>
      <c r="AC581" s="1">
        <v>0</v>
      </c>
      <c r="AD581" s="1">
        <v>47</v>
      </c>
      <c r="AE581" s="68">
        <v>0</v>
      </c>
      <c r="AF581" s="68">
        <v>2</v>
      </c>
      <c r="AG581" s="1">
        <v>2</v>
      </c>
      <c r="AH581" s="68">
        <v>742</v>
      </c>
      <c r="AI581" s="176">
        <v>197.75</v>
      </c>
      <c r="AJ581" s="1">
        <v>791</v>
      </c>
      <c r="AK581" s="70">
        <v>4054</v>
      </c>
      <c r="AL581" s="70"/>
    </row>
    <row r="582" spans="1:38" customFormat="1" ht="19.95" customHeight="1" x14ac:dyDescent="0.25">
      <c r="A582" s="68">
        <v>80019</v>
      </c>
      <c r="B582" s="68" t="s">
        <v>251</v>
      </c>
      <c r="C582" s="68" t="s">
        <v>261</v>
      </c>
      <c r="D582" s="68" t="s">
        <v>187</v>
      </c>
      <c r="E582" s="68" t="s">
        <v>22</v>
      </c>
      <c r="F582" s="68">
        <v>15</v>
      </c>
      <c r="G582" s="1">
        <v>1200</v>
      </c>
      <c r="H582" s="1">
        <v>2017</v>
      </c>
      <c r="I582" s="1">
        <v>7</v>
      </c>
      <c r="J582" s="1">
        <v>3224</v>
      </c>
      <c r="K582" s="1">
        <f t="shared" si="16"/>
        <v>3217</v>
      </c>
      <c r="L582" s="176">
        <v>214.9333</v>
      </c>
      <c r="M582" s="176">
        <f t="shared" si="17"/>
        <v>214.5</v>
      </c>
      <c r="N582" s="70">
        <v>16478</v>
      </c>
      <c r="O582" s="70">
        <v>2095.6</v>
      </c>
      <c r="P582" s="70">
        <v>0</v>
      </c>
      <c r="Q582" s="70">
        <v>0</v>
      </c>
      <c r="R582" s="70">
        <v>64.48</v>
      </c>
      <c r="S582" s="70">
        <v>2160.08</v>
      </c>
      <c r="T582" s="70">
        <v>14317.92</v>
      </c>
      <c r="U582" s="70">
        <v>14317.92</v>
      </c>
      <c r="V582" s="70">
        <v>0</v>
      </c>
      <c r="W582" s="68" t="s">
        <v>64</v>
      </c>
      <c r="X582" s="68">
        <v>1</v>
      </c>
      <c r="Y582" s="68">
        <v>0</v>
      </c>
      <c r="Z582" s="68">
        <v>1</v>
      </c>
      <c r="AA582" s="68" t="s">
        <v>63</v>
      </c>
      <c r="AB582" s="68">
        <v>6</v>
      </c>
      <c r="AC582" s="1">
        <v>0</v>
      </c>
      <c r="AD582" s="1">
        <v>51</v>
      </c>
      <c r="AE582" s="68">
        <v>0</v>
      </c>
      <c r="AF582" s="68">
        <v>7</v>
      </c>
      <c r="AG582" s="1">
        <v>7</v>
      </c>
      <c r="AH582" s="68">
        <v>501</v>
      </c>
      <c r="AI582" s="176">
        <v>93.166700000000006</v>
      </c>
      <c r="AJ582" s="1">
        <v>559</v>
      </c>
      <c r="AK582" s="70">
        <v>2860</v>
      </c>
      <c r="AL582" s="70"/>
    </row>
    <row r="583" spans="1:38" customFormat="1" ht="19.95" customHeight="1" x14ac:dyDescent="0.25">
      <c r="A583" s="68">
        <v>80080</v>
      </c>
      <c r="B583" s="68" t="s">
        <v>251</v>
      </c>
      <c r="C583" s="68" t="s">
        <v>261</v>
      </c>
      <c r="D583" s="68" t="s">
        <v>187</v>
      </c>
      <c r="E583" s="68" t="s">
        <v>19</v>
      </c>
      <c r="F583" s="68">
        <v>8</v>
      </c>
      <c r="G583" s="1">
        <v>2196</v>
      </c>
      <c r="H583" s="1">
        <v>1122</v>
      </c>
      <c r="I583" s="1">
        <v>47</v>
      </c>
      <c r="J583" s="1">
        <v>3365</v>
      </c>
      <c r="K583" s="1">
        <f t="shared" ref="K583:K646" si="18">SUM(J583-I583)</f>
        <v>3318</v>
      </c>
      <c r="L583" s="176">
        <v>420.625</v>
      </c>
      <c r="M583" s="176">
        <f t="shared" ref="M583:M646" si="19">ROUND(K583/F583,1)</f>
        <v>414.8</v>
      </c>
      <c r="N583" s="70">
        <v>17193</v>
      </c>
      <c r="O583" s="70">
        <v>2187.25</v>
      </c>
      <c r="P583" s="70">
        <v>0</v>
      </c>
      <c r="Q583" s="70">
        <v>0</v>
      </c>
      <c r="R583" s="70">
        <v>0</v>
      </c>
      <c r="S583" s="70">
        <v>2187.25</v>
      </c>
      <c r="T583" s="70">
        <v>15005.75</v>
      </c>
      <c r="U583" s="70">
        <v>15005.75</v>
      </c>
      <c r="V583" s="70">
        <v>0</v>
      </c>
      <c r="W583" s="68" t="s">
        <v>64</v>
      </c>
      <c r="X583" s="68">
        <v>1</v>
      </c>
      <c r="Y583" s="68">
        <v>0</v>
      </c>
      <c r="Z583" s="68">
        <v>1</v>
      </c>
      <c r="AA583" s="68" t="s">
        <v>63</v>
      </c>
      <c r="AB583" s="68">
        <v>7</v>
      </c>
      <c r="AC583" s="1">
        <v>0</v>
      </c>
      <c r="AD583" s="1">
        <v>29</v>
      </c>
      <c r="AE583" s="68">
        <v>0</v>
      </c>
      <c r="AF583" s="68">
        <v>23</v>
      </c>
      <c r="AG583" s="1">
        <v>23</v>
      </c>
      <c r="AH583" s="68">
        <v>1882</v>
      </c>
      <c r="AI583" s="176">
        <v>276.28570000000002</v>
      </c>
      <c r="AJ583" s="1">
        <v>1934</v>
      </c>
      <c r="AK583" s="70">
        <v>9920</v>
      </c>
      <c r="AL583" s="70"/>
    </row>
    <row r="584" spans="1:38" customFormat="1" ht="19.95" customHeight="1" x14ac:dyDescent="0.25">
      <c r="A584" s="68">
        <v>80108</v>
      </c>
      <c r="B584" s="68" t="s">
        <v>251</v>
      </c>
      <c r="C584" s="68" t="s">
        <v>261</v>
      </c>
      <c r="D584" s="68" t="s">
        <v>187</v>
      </c>
      <c r="E584" s="68" t="s">
        <v>60</v>
      </c>
      <c r="F584" s="68">
        <v>5</v>
      </c>
      <c r="G584" s="1">
        <v>0</v>
      </c>
      <c r="H584" s="1">
        <v>1333</v>
      </c>
      <c r="I584" s="1">
        <v>19</v>
      </c>
      <c r="J584" s="1">
        <v>1352</v>
      </c>
      <c r="K584" s="1">
        <f t="shared" si="18"/>
        <v>1333</v>
      </c>
      <c r="L584" s="176">
        <v>270.39999999999998</v>
      </c>
      <c r="M584" s="176">
        <f t="shared" si="19"/>
        <v>266.60000000000002</v>
      </c>
      <c r="N584" s="70">
        <v>6931</v>
      </c>
      <c r="O584" s="70">
        <v>878.8</v>
      </c>
      <c r="P584" s="70">
        <v>0</v>
      </c>
      <c r="Q584" s="70">
        <v>0</v>
      </c>
      <c r="R584" s="70">
        <v>0</v>
      </c>
      <c r="S584" s="70">
        <v>878.8</v>
      </c>
      <c r="T584" s="70">
        <v>6052.2</v>
      </c>
      <c r="U584" s="70">
        <v>5699.7</v>
      </c>
      <c r="V584" s="70">
        <v>352.5</v>
      </c>
      <c r="W584" s="68" t="s">
        <v>63</v>
      </c>
      <c r="X584" s="68">
        <v>1</v>
      </c>
      <c r="Y584" s="68">
        <v>0</v>
      </c>
      <c r="Z584" s="68">
        <v>1</v>
      </c>
      <c r="AA584" s="68" t="s">
        <v>63</v>
      </c>
      <c r="AB584" s="68">
        <v>5</v>
      </c>
      <c r="AC584" s="1">
        <v>0</v>
      </c>
      <c r="AD584" s="1">
        <v>58</v>
      </c>
      <c r="AE584" s="68">
        <v>0</v>
      </c>
      <c r="AF584" s="68">
        <v>19</v>
      </c>
      <c r="AG584" s="1">
        <v>19</v>
      </c>
      <c r="AH584" s="68">
        <v>266</v>
      </c>
      <c r="AI584" s="176">
        <v>68.599999999999994</v>
      </c>
      <c r="AJ584" s="1">
        <v>343</v>
      </c>
      <c r="AK584" s="70">
        <v>1757</v>
      </c>
      <c r="AL584" s="70"/>
    </row>
    <row r="585" spans="1:38" customFormat="1" ht="19.95" customHeight="1" x14ac:dyDescent="0.25">
      <c r="A585" s="68">
        <v>80112</v>
      </c>
      <c r="B585" s="68" t="s">
        <v>251</v>
      </c>
      <c r="C585" s="68" t="s">
        <v>261</v>
      </c>
      <c r="D585" s="68" t="s">
        <v>187</v>
      </c>
      <c r="E585" s="68" t="s">
        <v>22</v>
      </c>
      <c r="F585" s="68">
        <v>0</v>
      </c>
      <c r="G585" s="1">
        <v>0</v>
      </c>
      <c r="H585" s="1">
        <v>0</v>
      </c>
      <c r="I585" s="1">
        <v>0</v>
      </c>
      <c r="J585" s="1">
        <v>0</v>
      </c>
      <c r="K585" s="1">
        <f t="shared" si="18"/>
        <v>0</v>
      </c>
      <c r="L585" s="176">
        <v>0</v>
      </c>
      <c r="M585" s="176" t="e">
        <f t="shared" si="19"/>
        <v>#DIV/0!</v>
      </c>
      <c r="N585" s="70">
        <v>0</v>
      </c>
      <c r="O585" s="70">
        <v>0</v>
      </c>
      <c r="P585" s="70">
        <v>0</v>
      </c>
      <c r="Q585" s="70">
        <v>0</v>
      </c>
      <c r="R585" s="70">
        <v>0</v>
      </c>
      <c r="S585" s="70">
        <v>0</v>
      </c>
      <c r="T585" s="70">
        <v>0</v>
      </c>
      <c r="U585" s="70">
        <v>0</v>
      </c>
      <c r="V585" s="70">
        <v>0</v>
      </c>
      <c r="W585" s="68" t="s">
        <v>64</v>
      </c>
      <c r="X585" s="68">
        <v>0</v>
      </c>
      <c r="Y585" s="68">
        <v>1</v>
      </c>
      <c r="Z585" s="68">
        <v>1</v>
      </c>
      <c r="AA585" s="68" t="s">
        <v>63</v>
      </c>
      <c r="AB585" s="68">
        <v>0</v>
      </c>
      <c r="AC585" s="1">
        <v>0</v>
      </c>
      <c r="AD585" s="1">
        <v>0</v>
      </c>
      <c r="AE585" s="68">
        <v>0</v>
      </c>
      <c r="AF585" s="68">
        <v>0</v>
      </c>
      <c r="AG585" s="1">
        <v>0</v>
      </c>
      <c r="AH585" s="68">
        <v>0</v>
      </c>
      <c r="AI585" s="176">
        <v>0</v>
      </c>
      <c r="AJ585" s="1">
        <v>0</v>
      </c>
      <c r="AK585" s="70">
        <v>0</v>
      </c>
      <c r="AL585" s="70"/>
    </row>
    <row r="586" spans="1:38" customFormat="1" ht="19.95" customHeight="1" x14ac:dyDescent="0.25">
      <c r="A586" s="68">
        <v>80117</v>
      </c>
      <c r="B586" s="68" t="s">
        <v>251</v>
      </c>
      <c r="C586" s="68" t="s">
        <v>261</v>
      </c>
      <c r="D586" s="68" t="s">
        <v>187</v>
      </c>
      <c r="E586" s="68" t="s">
        <v>20</v>
      </c>
      <c r="F586" s="68">
        <v>5</v>
      </c>
      <c r="G586" s="1">
        <v>300</v>
      </c>
      <c r="H586" s="1">
        <v>315</v>
      </c>
      <c r="I586" s="1">
        <v>3</v>
      </c>
      <c r="J586" s="1">
        <v>618</v>
      </c>
      <c r="K586" s="1">
        <f t="shared" si="18"/>
        <v>615</v>
      </c>
      <c r="L586" s="176">
        <v>123.6</v>
      </c>
      <c r="M586" s="176">
        <f t="shared" si="19"/>
        <v>123</v>
      </c>
      <c r="N586" s="70">
        <v>3165</v>
      </c>
      <c r="O586" s="70">
        <v>401.7</v>
      </c>
      <c r="P586" s="70">
        <v>0</v>
      </c>
      <c r="Q586" s="70">
        <v>0</v>
      </c>
      <c r="R586" s="70">
        <v>0</v>
      </c>
      <c r="S586" s="70">
        <v>401.7</v>
      </c>
      <c r="T586" s="70">
        <v>2763.3</v>
      </c>
      <c r="U586" s="70">
        <v>2763.3</v>
      </c>
      <c r="V586" s="70">
        <v>0</v>
      </c>
      <c r="W586" s="68" t="s">
        <v>64</v>
      </c>
      <c r="X586" s="68">
        <v>1</v>
      </c>
      <c r="Y586" s="68">
        <v>0</v>
      </c>
      <c r="Z586" s="68">
        <v>1</v>
      </c>
      <c r="AA586" s="68" t="s">
        <v>63</v>
      </c>
      <c r="AB586" s="68">
        <v>5</v>
      </c>
      <c r="AC586" s="1">
        <v>0</v>
      </c>
      <c r="AD586" s="1">
        <v>51</v>
      </c>
      <c r="AE586" s="68">
        <v>0</v>
      </c>
      <c r="AF586" s="68">
        <v>3</v>
      </c>
      <c r="AG586" s="1">
        <v>3</v>
      </c>
      <c r="AH586" s="68">
        <v>185</v>
      </c>
      <c r="AI586" s="176">
        <v>47.8</v>
      </c>
      <c r="AJ586" s="1">
        <v>239</v>
      </c>
      <c r="AK586" s="70">
        <v>1227</v>
      </c>
      <c r="AL586" s="70"/>
    </row>
    <row r="587" spans="1:38" customFormat="1" ht="19.95" customHeight="1" x14ac:dyDescent="0.25">
      <c r="A587" s="68">
        <v>80119</v>
      </c>
      <c r="B587" s="68" t="s">
        <v>251</v>
      </c>
      <c r="C587" s="68" t="s">
        <v>261</v>
      </c>
      <c r="D587" s="68" t="s">
        <v>187</v>
      </c>
      <c r="E587" s="68" t="s">
        <v>22</v>
      </c>
      <c r="F587" s="68">
        <v>0</v>
      </c>
      <c r="G587" s="1">
        <v>0</v>
      </c>
      <c r="H587" s="1">
        <v>0</v>
      </c>
      <c r="I587" s="1">
        <v>0</v>
      </c>
      <c r="J587" s="1">
        <v>0</v>
      </c>
      <c r="K587" s="1">
        <f t="shared" si="18"/>
        <v>0</v>
      </c>
      <c r="L587" s="176">
        <v>0</v>
      </c>
      <c r="M587" s="176" t="e">
        <f t="shared" si="19"/>
        <v>#DIV/0!</v>
      </c>
      <c r="N587" s="70">
        <v>0</v>
      </c>
      <c r="O587" s="70">
        <v>0</v>
      </c>
      <c r="P587" s="70">
        <v>0</v>
      </c>
      <c r="Q587" s="70">
        <v>0</v>
      </c>
      <c r="R587" s="70">
        <v>0</v>
      </c>
      <c r="S587" s="70">
        <v>0</v>
      </c>
      <c r="T587" s="70">
        <v>0</v>
      </c>
      <c r="U587" s="70">
        <v>0</v>
      </c>
      <c r="V587" s="70">
        <v>0</v>
      </c>
      <c r="W587" s="68" t="s">
        <v>64</v>
      </c>
      <c r="X587" s="68">
        <v>0</v>
      </c>
      <c r="Y587" s="68">
        <v>1</v>
      </c>
      <c r="Z587" s="68">
        <v>1</v>
      </c>
      <c r="AA587" s="68" t="s">
        <v>63</v>
      </c>
      <c r="AB587" s="68">
        <v>0</v>
      </c>
      <c r="AC587" s="1">
        <v>0</v>
      </c>
      <c r="AD587" s="1">
        <v>0</v>
      </c>
      <c r="AE587" s="68">
        <v>0</v>
      </c>
      <c r="AF587" s="68">
        <v>0</v>
      </c>
      <c r="AG587" s="1">
        <v>0</v>
      </c>
      <c r="AH587" s="68">
        <v>0</v>
      </c>
      <c r="AI587" s="176">
        <v>0</v>
      </c>
      <c r="AJ587" s="1">
        <v>0</v>
      </c>
      <c r="AK587" s="70">
        <v>0</v>
      </c>
      <c r="AL587" s="70"/>
    </row>
    <row r="588" spans="1:38" customFormat="1" ht="19.95" customHeight="1" x14ac:dyDescent="0.25">
      <c r="A588" s="68">
        <v>80124</v>
      </c>
      <c r="B588" s="68" t="s">
        <v>251</v>
      </c>
      <c r="C588" s="68" t="s">
        <v>261</v>
      </c>
      <c r="D588" s="68" t="s">
        <v>187</v>
      </c>
      <c r="E588" s="68" t="s">
        <v>60</v>
      </c>
      <c r="F588" s="68">
        <v>12</v>
      </c>
      <c r="G588" s="1">
        <v>0</v>
      </c>
      <c r="H588" s="1">
        <v>1123</v>
      </c>
      <c r="I588" s="1">
        <v>3</v>
      </c>
      <c r="J588" s="1">
        <v>1126</v>
      </c>
      <c r="K588" s="1">
        <f t="shared" si="18"/>
        <v>1123</v>
      </c>
      <c r="L588" s="176">
        <v>93.833299999999994</v>
      </c>
      <c r="M588" s="176">
        <f t="shared" si="19"/>
        <v>93.6</v>
      </c>
      <c r="N588" s="70">
        <v>5754</v>
      </c>
      <c r="O588" s="70">
        <v>731.9</v>
      </c>
      <c r="P588" s="70">
        <v>0</v>
      </c>
      <c r="Q588" s="70">
        <v>0</v>
      </c>
      <c r="R588" s="70">
        <v>0</v>
      </c>
      <c r="S588" s="70">
        <v>731.9</v>
      </c>
      <c r="T588" s="70">
        <v>5022.1000000000004</v>
      </c>
      <c r="U588" s="70">
        <v>5022.1000000000004</v>
      </c>
      <c r="V588" s="70">
        <v>0</v>
      </c>
      <c r="W588" s="68" t="s">
        <v>64</v>
      </c>
      <c r="X588" s="68">
        <v>1</v>
      </c>
      <c r="Y588" s="68">
        <v>0</v>
      </c>
      <c r="Z588" s="68">
        <v>1</v>
      </c>
      <c r="AA588" s="68" t="s">
        <v>63</v>
      </c>
      <c r="AB588" s="68">
        <v>12</v>
      </c>
      <c r="AC588" s="1">
        <v>0</v>
      </c>
      <c r="AD588" s="1">
        <v>39</v>
      </c>
      <c r="AE588" s="68">
        <v>0</v>
      </c>
      <c r="AF588" s="68">
        <v>3</v>
      </c>
      <c r="AG588" s="1">
        <v>3</v>
      </c>
      <c r="AH588" s="68">
        <v>1079</v>
      </c>
      <c r="AI588" s="176">
        <v>93.416700000000006</v>
      </c>
      <c r="AJ588" s="1">
        <v>1121</v>
      </c>
      <c r="AK588" s="70">
        <v>5728</v>
      </c>
      <c r="AL588" s="70"/>
    </row>
    <row r="589" spans="1:38" customFormat="1" ht="19.95" customHeight="1" x14ac:dyDescent="0.25">
      <c r="A589" s="68">
        <v>80126</v>
      </c>
      <c r="B589" s="68" t="s">
        <v>251</v>
      </c>
      <c r="C589" s="68" t="s">
        <v>261</v>
      </c>
      <c r="D589" s="68" t="s">
        <v>187</v>
      </c>
      <c r="E589" s="68" t="s">
        <v>19</v>
      </c>
      <c r="F589" s="68">
        <v>14</v>
      </c>
      <c r="G589" s="1">
        <v>6804</v>
      </c>
      <c r="H589" s="1">
        <v>2005</v>
      </c>
      <c r="I589" s="1">
        <v>79</v>
      </c>
      <c r="J589" s="1">
        <v>8888</v>
      </c>
      <c r="K589" s="1">
        <f t="shared" si="18"/>
        <v>8809</v>
      </c>
      <c r="L589" s="176">
        <v>634.85709999999995</v>
      </c>
      <c r="M589" s="176">
        <f t="shared" si="19"/>
        <v>629.20000000000005</v>
      </c>
      <c r="N589" s="70">
        <v>45465</v>
      </c>
      <c r="O589" s="70">
        <v>5777.2</v>
      </c>
      <c r="P589" s="70">
        <v>0</v>
      </c>
      <c r="Q589" s="70">
        <v>0</v>
      </c>
      <c r="R589" s="70">
        <v>0</v>
      </c>
      <c r="S589" s="70">
        <v>5777.2</v>
      </c>
      <c r="T589" s="70">
        <v>39687.800000000003</v>
      </c>
      <c r="U589" s="70">
        <v>39687.800000000003</v>
      </c>
      <c r="V589" s="70">
        <v>0</v>
      </c>
      <c r="W589" s="68" t="s">
        <v>64</v>
      </c>
      <c r="X589" s="68">
        <v>1</v>
      </c>
      <c r="Y589" s="68">
        <v>0</v>
      </c>
      <c r="Z589" s="68">
        <v>1</v>
      </c>
      <c r="AA589" s="68" t="s">
        <v>63</v>
      </c>
      <c r="AB589" s="68">
        <v>11</v>
      </c>
      <c r="AC589" s="1">
        <v>0</v>
      </c>
      <c r="AD589" s="1">
        <v>145</v>
      </c>
      <c r="AE589" s="68">
        <v>0</v>
      </c>
      <c r="AF589" s="68">
        <v>50</v>
      </c>
      <c r="AG589" s="1">
        <v>50</v>
      </c>
      <c r="AH589" s="68">
        <v>2884</v>
      </c>
      <c r="AI589" s="176">
        <v>279.90910000000002</v>
      </c>
      <c r="AJ589" s="1">
        <v>3079</v>
      </c>
      <c r="AK589" s="70">
        <v>15715</v>
      </c>
      <c r="AL589" s="70"/>
    </row>
    <row r="590" spans="1:38" customFormat="1" ht="19.95" customHeight="1" x14ac:dyDescent="0.25">
      <c r="A590" s="68">
        <v>80131</v>
      </c>
      <c r="B590" s="68" t="s">
        <v>251</v>
      </c>
      <c r="C590" s="68" t="s">
        <v>261</v>
      </c>
      <c r="D590" s="68" t="s">
        <v>187</v>
      </c>
      <c r="E590" s="68" t="s">
        <v>22</v>
      </c>
      <c r="F590" s="68">
        <v>6</v>
      </c>
      <c r="G590" s="1">
        <v>0</v>
      </c>
      <c r="H590" s="1">
        <v>362</v>
      </c>
      <c r="I590" s="1">
        <v>9</v>
      </c>
      <c r="J590" s="1">
        <v>371</v>
      </c>
      <c r="K590" s="1">
        <f t="shared" si="18"/>
        <v>362</v>
      </c>
      <c r="L590" s="176">
        <v>61.833300000000001</v>
      </c>
      <c r="M590" s="176">
        <f t="shared" si="19"/>
        <v>60.3</v>
      </c>
      <c r="N590" s="70">
        <v>1911</v>
      </c>
      <c r="O590" s="70">
        <v>241.15</v>
      </c>
      <c r="P590" s="70">
        <v>0</v>
      </c>
      <c r="Q590" s="70">
        <v>0</v>
      </c>
      <c r="R590" s="70">
        <v>0</v>
      </c>
      <c r="S590" s="70">
        <v>241.15</v>
      </c>
      <c r="T590" s="70">
        <v>1669.85</v>
      </c>
      <c r="U590" s="70">
        <v>1669.85</v>
      </c>
      <c r="V590" s="70">
        <v>0</v>
      </c>
      <c r="W590" s="68" t="s">
        <v>64</v>
      </c>
      <c r="X590" s="68">
        <v>1</v>
      </c>
      <c r="Y590" s="68">
        <v>0</v>
      </c>
      <c r="Z590" s="68">
        <v>1</v>
      </c>
      <c r="AA590" s="68" t="s">
        <v>63</v>
      </c>
      <c r="AB590" s="68">
        <v>5</v>
      </c>
      <c r="AC590" s="1">
        <v>0</v>
      </c>
      <c r="AD590" s="1">
        <v>10</v>
      </c>
      <c r="AE590" s="68">
        <v>0</v>
      </c>
      <c r="AF590" s="68">
        <v>9</v>
      </c>
      <c r="AG590" s="1">
        <v>9</v>
      </c>
      <c r="AH590" s="68">
        <v>259</v>
      </c>
      <c r="AI590" s="176">
        <v>55.6</v>
      </c>
      <c r="AJ590" s="1">
        <v>278</v>
      </c>
      <c r="AK590" s="70">
        <v>1431</v>
      </c>
      <c r="AL590" s="70"/>
    </row>
    <row r="591" spans="1:38" customFormat="1" ht="19.95" customHeight="1" x14ac:dyDescent="0.25">
      <c r="A591" s="68">
        <v>82102</v>
      </c>
      <c r="B591" s="68" t="s">
        <v>251</v>
      </c>
      <c r="C591" s="68" t="s">
        <v>261</v>
      </c>
      <c r="D591" s="68" t="s">
        <v>187</v>
      </c>
      <c r="E591" s="68" t="s">
        <v>19</v>
      </c>
      <c r="F591" s="68">
        <v>6</v>
      </c>
      <c r="G591" s="1">
        <v>0</v>
      </c>
      <c r="H591" s="1">
        <v>1788</v>
      </c>
      <c r="I591" s="1">
        <v>8</v>
      </c>
      <c r="J591" s="1">
        <v>1796</v>
      </c>
      <c r="K591" s="1">
        <f t="shared" si="18"/>
        <v>1788</v>
      </c>
      <c r="L591" s="176">
        <v>299.33330000000001</v>
      </c>
      <c r="M591" s="176">
        <f t="shared" si="19"/>
        <v>298</v>
      </c>
      <c r="N591" s="70">
        <v>9213</v>
      </c>
      <c r="O591" s="70">
        <v>1167.4000000000001</v>
      </c>
      <c r="P591" s="70">
        <v>0</v>
      </c>
      <c r="Q591" s="70">
        <v>0</v>
      </c>
      <c r="R591" s="70">
        <v>0</v>
      </c>
      <c r="S591" s="70">
        <v>1167.4000000000001</v>
      </c>
      <c r="T591" s="70">
        <v>8045.6</v>
      </c>
      <c r="U591" s="70">
        <v>8045.6</v>
      </c>
      <c r="V591" s="70">
        <v>0</v>
      </c>
      <c r="W591" s="68" t="s">
        <v>64</v>
      </c>
      <c r="X591" s="68">
        <v>1</v>
      </c>
      <c r="Y591" s="68">
        <v>0</v>
      </c>
      <c r="Z591" s="68">
        <v>1</v>
      </c>
      <c r="AA591" s="68" t="s">
        <v>63</v>
      </c>
      <c r="AB591" s="68">
        <v>4</v>
      </c>
      <c r="AC591" s="1">
        <v>0</v>
      </c>
      <c r="AD591" s="1">
        <v>28</v>
      </c>
      <c r="AE591" s="68">
        <v>0</v>
      </c>
      <c r="AF591" s="68">
        <v>26</v>
      </c>
      <c r="AG591" s="1">
        <v>26</v>
      </c>
      <c r="AH591" s="68">
        <v>524</v>
      </c>
      <c r="AI591" s="176">
        <v>144.5</v>
      </c>
      <c r="AJ591" s="1">
        <v>578</v>
      </c>
      <c r="AK591" s="70">
        <v>2964</v>
      </c>
      <c r="AL591" s="70"/>
    </row>
    <row r="592" spans="1:38" customFormat="1" ht="19.95" customHeight="1" x14ac:dyDescent="0.25">
      <c r="A592" s="68">
        <v>82117</v>
      </c>
      <c r="B592" s="68" t="s">
        <v>251</v>
      </c>
      <c r="C592" s="68" t="s">
        <v>261</v>
      </c>
      <c r="D592" s="68" t="s">
        <v>187</v>
      </c>
      <c r="E592" s="68" t="s">
        <v>60</v>
      </c>
      <c r="F592" s="68">
        <v>0</v>
      </c>
      <c r="G592" s="1">
        <v>0</v>
      </c>
      <c r="H592" s="1">
        <v>0</v>
      </c>
      <c r="I592" s="1">
        <v>0</v>
      </c>
      <c r="J592" s="1">
        <v>0</v>
      </c>
      <c r="K592" s="1">
        <f t="shared" si="18"/>
        <v>0</v>
      </c>
      <c r="L592" s="176">
        <v>0</v>
      </c>
      <c r="M592" s="176" t="e">
        <f t="shared" si="19"/>
        <v>#DIV/0!</v>
      </c>
      <c r="N592" s="70">
        <v>0</v>
      </c>
      <c r="O592" s="70">
        <v>0</v>
      </c>
      <c r="P592" s="70">
        <v>0</v>
      </c>
      <c r="Q592" s="70">
        <v>0</v>
      </c>
      <c r="R592" s="70">
        <v>0</v>
      </c>
      <c r="S592" s="70">
        <v>0</v>
      </c>
      <c r="T592" s="70">
        <v>0</v>
      </c>
      <c r="U592" s="70">
        <v>0</v>
      </c>
      <c r="V592" s="70">
        <v>0</v>
      </c>
      <c r="W592" s="68" t="s">
        <v>64</v>
      </c>
      <c r="X592" s="68">
        <v>0</v>
      </c>
      <c r="Y592" s="68">
        <v>1</v>
      </c>
      <c r="Z592" s="68">
        <v>1</v>
      </c>
      <c r="AA592" s="68" t="s">
        <v>63</v>
      </c>
      <c r="AB592" s="68">
        <v>0</v>
      </c>
      <c r="AC592" s="1">
        <v>0</v>
      </c>
      <c r="AD592" s="1">
        <v>0</v>
      </c>
      <c r="AE592" s="68">
        <v>0</v>
      </c>
      <c r="AF592" s="68">
        <v>0</v>
      </c>
      <c r="AG592" s="1">
        <v>0</v>
      </c>
      <c r="AH592" s="68">
        <v>0</v>
      </c>
      <c r="AI592" s="176">
        <v>0</v>
      </c>
      <c r="AJ592" s="1">
        <v>0</v>
      </c>
      <c r="AK592" s="70">
        <v>0</v>
      </c>
      <c r="AL592" s="70"/>
    </row>
    <row r="593" spans="1:38" customFormat="1" ht="19.95" customHeight="1" x14ac:dyDescent="0.25">
      <c r="A593" s="68">
        <v>82120</v>
      </c>
      <c r="B593" s="68" t="s">
        <v>251</v>
      </c>
      <c r="C593" s="68" t="s">
        <v>261</v>
      </c>
      <c r="D593" s="68" t="s">
        <v>187</v>
      </c>
      <c r="E593" s="68" t="s">
        <v>19</v>
      </c>
      <c r="F593" s="68">
        <v>8</v>
      </c>
      <c r="G593" s="1">
        <v>1932</v>
      </c>
      <c r="H593" s="1">
        <v>485</v>
      </c>
      <c r="I593" s="1">
        <v>32</v>
      </c>
      <c r="J593" s="1">
        <v>2449</v>
      </c>
      <c r="K593" s="1">
        <f t="shared" si="18"/>
        <v>2417</v>
      </c>
      <c r="L593" s="176">
        <v>306.125</v>
      </c>
      <c r="M593" s="176">
        <f t="shared" si="19"/>
        <v>302.10000000000002</v>
      </c>
      <c r="N593" s="70">
        <v>12573</v>
      </c>
      <c r="O593" s="70">
        <v>1591.85</v>
      </c>
      <c r="P593" s="70">
        <v>0</v>
      </c>
      <c r="Q593" s="70">
        <v>0</v>
      </c>
      <c r="R593" s="70">
        <v>48.98</v>
      </c>
      <c r="S593" s="70">
        <v>1640.83</v>
      </c>
      <c r="T593" s="70">
        <v>10932.17</v>
      </c>
      <c r="U593" s="70">
        <v>10932.17</v>
      </c>
      <c r="V593" s="70">
        <v>0</v>
      </c>
      <c r="W593" s="68" t="s">
        <v>64</v>
      </c>
      <c r="X593" s="68">
        <v>1</v>
      </c>
      <c r="Y593" s="68">
        <v>0</v>
      </c>
      <c r="Z593" s="68">
        <v>1</v>
      </c>
      <c r="AA593" s="68" t="s">
        <v>63</v>
      </c>
      <c r="AB593" s="68">
        <v>6</v>
      </c>
      <c r="AC593" s="1">
        <v>0</v>
      </c>
      <c r="AD593" s="1">
        <v>51</v>
      </c>
      <c r="AE593" s="68">
        <v>0</v>
      </c>
      <c r="AF593" s="68">
        <v>6</v>
      </c>
      <c r="AG593" s="1">
        <v>6</v>
      </c>
      <c r="AH593" s="68">
        <v>285</v>
      </c>
      <c r="AI593" s="176">
        <v>57</v>
      </c>
      <c r="AJ593" s="1">
        <v>342</v>
      </c>
      <c r="AK593" s="70">
        <v>1754</v>
      </c>
      <c r="AL593" s="70"/>
    </row>
    <row r="594" spans="1:38" customFormat="1" ht="19.95" customHeight="1" x14ac:dyDescent="0.25">
      <c r="A594" s="68">
        <v>83006</v>
      </c>
      <c r="B594" s="68" t="s">
        <v>251</v>
      </c>
      <c r="C594" s="68" t="s">
        <v>261</v>
      </c>
      <c r="D594" s="68" t="s">
        <v>187</v>
      </c>
      <c r="E594" s="68" t="s">
        <v>21</v>
      </c>
      <c r="F594" s="68">
        <v>0</v>
      </c>
      <c r="G594" s="1">
        <v>0</v>
      </c>
      <c r="H594" s="1">
        <v>0</v>
      </c>
      <c r="I594" s="1">
        <v>0</v>
      </c>
      <c r="J594" s="1">
        <v>0</v>
      </c>
      <c r="K594" s="1">
        <f t="shared" si="18"/>
        <v>0</v>
      </c>
      <c r="L594" s="176">
        <v>0</v>
      </c>
      <c r="M594" s="176" t="e">
        <f t="shared" si="19"/>
        <v>#DIV/0!</v>
      </c>
      <c r="N594" s="70">
        <v>0</v>
      </c>
      <c r="O594" s="70">
        <v>0</v>
      </c>
      <c r="P594" s="70">
        <v>0</v>
      </c>
      <c r="Q594" s="70">
        <v>0</v>
      </c>
      <c r="R594" s="70">
        <v>0</v>
      </c>
      <c r="S594" s="70">
        <v>0</v>
      </c>
      <c r="T594" s="70">
        <v>0</v>
      </c>
      <c r="U594" s="70">
        <v>0</v>
      </c>
      <c r="V594" s="70">
        <v>0</v>
      </c>
      <c r="W594" s="68" t="s">
        <v>64</v>
      </c>
      <c r="X594" s="68">
        <v>0</v>
      </c>
      <c r="Y594" s="68">
        <v>1</v>
      </c>
      <c r="Z594" s="68">
        <v>1</v>
      </c>
      <c r="AA594" s="68" t="s">
        <v>63</v>
      </c>
      <c r="AB594" s="68">
        <v>0</v>
      </c>
      <c r="AC594" s="1">
        <v>0</v>
      </c>
      <c r="AD594" s="1">
        <v>0</v>
      </c>
      <c r="AE594" s="68">
        <v>0</v>
      </c>
      <c r="AF594" s="68">
        <v>0</v>
      </c>
      <c r="AG594" s="1">
        <v>0</v>
      </c>
      <c r="AH594" s="68">
        <v>0</v>
      </c>
      <c r="AI594" s="176">
        <v>0</v>
      </c>
      <c r="AJ594" s="1">
        <v>0</v>
      </c>
      <c r="AK594" s="70">
        <v>0</v>
      </c>
      <c r="AL594" s="70"/>
    </row>
    <row r="595" spans="1:38" customFormat="1" ht="19.95" customHeight="1" x14ac:dyDescent="0.25">
      <c r="A595" s="68">
        <v>83007</v>
      </c>
      <c r="B595" s="68" t="s">
        <v>251</v>
      </c>
      <c r="C595" s="68" t="s">
        <v>261</v>
      </c>
      <c r="D595" s="68" t="s">
        <v>187</v>
      </c>
      <c r="E595" s="68" t="s">
        <v>24</v>
      </c>
      <c r="F595" s="68">
        <v>6</v>
      </c>
      <c r="G595" s="1">
        <v>3120</v>
      </c>
      <c r="H595" s="1">
        <v>84</v>
      </c>
      <c r="I595" s="1">
        <v>2</v>
      </c>
      <c r="J595" s="1">
        <v>3206</v>
      </c>
      <c r="K595" s="1">
        <f t="shared" si="18"/>
        <v>3204</v>
      </c>
      <c r="L595" s="176">
        <v>534.33330000000001</v>
      </c>
      <c r="M595" s="176">
        <f t="shared" si="19"/>
        <v>534</v>
      </c>
      <c r="N595" s="70">
        <v>16392</v>
      </c>
      <c r="O595" s="70">
        <v>2083.9</v>
      </c>
      <c r="P595" s="70">
        <v>0</v>
      </c>
      <c r="Q595" s="70">
        <v>0</v>
      </c>
      <c r="R595" s="70">
        <v>64.12</v>
      </c>
      <c r="S595" s="70">
        <v>2148.02</v>
      </c>
      <c r="T595" s="70">
        <v>14243.98</v>
      </c>
      <c r="U595" s="70">
        <v>14243.98</v>
      </c>
      <c r="V595" s="70">
        <v>0</v>
      </c>
      <c r="W595" s="68" t="s">
        <v>64</v>
      </c>
      <c r="X595" s="68">
        <v>1</v>
      </c>
      <c r="Y595" s="68">
        <v>0</v>
      </c>
      <c r="Z595" s="68">
        <v>1</v>
      </c>
      <c r="AA595" s="68" t="s">
        <v>63</v>
      </c>
      <c r="AB595" s="68">
        <v>5</v>
      </c>
      <c r="AC595" s="1">
        <v>0</v>
      </c>
      <c r="AD595" s="1">
        <v>6</v>
      </c>
      <c r="AE595" s="68">
        <v>0</v>
      </c>
      <c r="AF595" s="68">
        <v>2</v>
      </c>
      <c r="AG595" s="1">
        <v>2</v>
      </c>
      <c r="AH595" s="68">
        <v>354</v>
      </c>
      <c r="AI595" s="176">
        <v>72.400000000000006</v>
      </c>
      <c r="AJ595" s="1">
        <v>362</v>
      </c>
      <c r="AK595" s="70">
        <v>1856</v>
      </c>
      <c r="AL595" s="70"/>
    </row>
    <row r="596" spans="1:38" customFormat="1" ht="19.95" customHeight="1" x14ac:dyDescent="0.25">
      <c r="A596" s="68">
        <v>83015</v>
      </c>
      <c r="B596" s="68" t="s">
        <v>251</v>
      </c>
      <c r="C596" s="68" t="s">
        <v>261</v>
      </c>
      <c r="D596" s="68" t="s">
        <v>187</v>
      </c>
      <c r="E596" s="68" t="s">
        <v>21</v>
      </c>
      <c r="F596" s="68">
        <v>1</v>
      </c>
      <c r="G596" s="1">
        <v>0</v>
      </c>
      <c r="H596" s="1">
        <v>175</v>
      </c>
      <c r="I596" s="1">
        <v>2</v>
      </c>
      <c r="J596" s="1">
        <v>177</v>
      </c>
      <c r="K596" s="1">
        <f t="shared" si="18"/>
        <v>175</v>
      </c>
      <c r="L596" s="176">
        <v>177</v>
      </c>
      <c r="M596" s="176">
        <f t="shared" si="19"/>
        <v>175</v>
      </c>
      <c r="N596" s="70">
        <v>899</v>
      </c>
      <c r="O596" s="70">
        <v>115.05</v>
      </c>
      <c r="P596" s="70">
        <v>0</v>
      </c>
      <c r="Q596" s="70">
        <v>0</v>
      </c>
      <c r="R596" s="70">
        <v>3.54</v>
      </c>
      <c r="S596" s="70">
        <v>118.59</v>
      </c>
      <c r="T596" s="70">
        <v>780.41</v>
      </c>
      <c r="U596" s="70">
        <v>780.41</v>
      </c>
      <c r="V596" s="70">
        <v>0</v>
      </c>
      <c r="W596" s="68" t="s">
        <v>64</v>
      </c>
      <c r="X596" s="68">
        <v>1</v>
      </c>
      <c r="Y596" s="68">
        <v>0</v>
      </c>
      <c r="Z596" s="68">
        <v>1</v>
      </c>
      <c r="AA596" s="68" t="s">
        <v>63</v>
      </c>
      <c r="AB596" s="68">
        <v>1</v>
      </c>
      <c r="AC596" s="1">
        <v>0</v>
      </c>
      <c r="AD596" s="1">
        <v>6</v>
      </c>
      <c r="AE596" s="68">
        <v>0</v>
      </c>
      <c r="AF596" s="68">
        <v>2</v>
      </c>
      <c r="AG596" s="1">
        <v>2</v>
      </c>
      <c r="AH596" s="68">
        <v>79</v>
      </c>
      <c r="AI596" s="176">
        <v>87</v>
      </c>
      <c r="AJ596" s="1">
        <v>87</v>
      </c>
      <c r="AK596" s="70">
        <v>443</v>
      </c>
      <c r="AL596" s="70"/>
    </row>
    <row r="597" spans="1:38" customFormat="1" ht="19.95" customHeight="1" x14ac:dyDescent="0.25">
      <c r="A597" s="68">
        <v>83020</v>
      </c>
      <c r="B597" s="68" t="s">
        <v>251</v>
      </c>
      <c r="C597" s="68" t="s">
        <v>261</v>
      </c>
      <c r="D597" s="68" t="s">
        <v>187</v>
      </c>
      <c r="E597" s="68" t="s">
        <v>60</v>
      </c>
      <c r="F597" s="68">
        <v>4</v>
      </c>
      <c r="G597" s="1">
        <v>1368</v>
      </c>
      <c r="H597" s="1">
        <v>21</v>
      </c>
      <c r="I597" s="1">
        <v>48</v>
      </c>
      <c r="J597" s="1">
        <v>1437</v>
      </c>
      <c r="K597" s="1">
        <f t="shared" si="18"/>
        <v>1389</v>
      </c>
      <c r="L597" s="176">
        <v>359.25</v>
      </c>
      <c r="M597" s="176">
        <f t="shared" si="19"/>
        <v>347.3</v>
      </c>
      <c r="N597" s="70">
        <v>7289</v>
      </c>
      <c r="O597" s="70">
        <v>934.05</v>
      </c>
      <c r="P597" s="70">
        <v>0</v>
      </c>
      <c r="Q597" s="70">
        <v>0</v>
      </c>
      <c r="R597" s="70">
        <v>28.74</v>
      </c>
      <c r="S597" s="70">
        <v>962.79</v>
      </c>
      <c r="T597" s="70">
        <v>6326.21</v>
      </c>
      <c r="U597" s="70">
        <v>6326.21</v>
      </c>
      <c r="V597" s="70">
        <v>0</v>
      </c>
      <c r="W597" s="68" t="s">
        <v>64</v>
      </c>
      <c r="X597" s="68">
        <v>1</v>
      </c>
      <c r="Y597" s="68">
        <v>0</v>
      </c>
      <c r="Z597" s="68">
        <v>1</v>
      </c>
      <c r="AA597" s="68" t="s">
        <v>63</v>
      </c>
      <c r="AB597" s="68">
        <v>4</v>
      </c>
      <c r="AC597" s="1">
        <v>0</v>
      </c>
      <c r="AD597" s="1">
        <v>0</v>
      </c>
      <c r="AE597" s="68">
        <v>0</v>
      </c>
      <c r="AF597" s="68">
        <v>8</v>
      </c>
      <c r="AG597" s="1">
        <v>8</v>
      </c>
      <c r="AH597" s="68">
        <v>558</v>
      </c>
      <c r="AI597" s="176">
        <v>141.5</v>
      </c>
      <c r="AJ597" s="1">
        <v>566</v>
      </c>
      <c r="AK597" s="70">
        <v>2865</v>
      </c>
      <c r="AL597" s="70"/>
    </row>
    <row r="598" spans="1:38" customFormat="1" ht="19.95" customHeight="1" x14ac:dyDescent="0.25">
      <c r="A598" s="68">
        <v>83028</v>
      </c>
      <c r="B598" s="68" t="s">
        <v>251</v>
      </c>
      <c r="C598" s="68" t="s">
        <v>261</v>
      </c>
      <c r="D598" s="68" t="s">
        <v>187</v>
      </c>
      <c r="E598" s="68" t="s">
        <v>24</v>
      </c>
      <c r="F598" s="68">
        <v>0</v>
      </c>
      <c r="G598" s="1">
        <v>0</v>
      </c>
      <c r="H598" s="1">
        <v>0</v>
      </c>
      <c r="I598" s="1">
        <v>0</v>
      </c>
      <c r="J598" s="1">
        <v>0</v>
      </c>
      <c r="K598" s="1">
        <f t="shared" si="18"/>
        <v>0</v>
      </c>
      <c r="L598" s="176">
        <v>0</v>
      </c>
      <c r="M598" s="176" t="e">
        <f t="shared" si="19"/>
        <v>#DIV/0!</v>
      </c>
      <c r="N598" s="70">
        <v>0</v>
      </c>
      <c r="O598" s="70">
        <v>0</v>
      </c>
      <c r="P598" s="70">
        <v>0</v>
      </c>
      <c r="Q598" s="70">
        <v>0</v>
      </c>
      <c r="R598" s="70">
        <v>0</v>
      </c>
      <c r="S598" s="70">
        <v>0</v>
      </c>
      <c r="T598" s="70">
        <v>0</v>
      </c>
      <c r="U598" s="70">
        <v>0</v>
      </c>
      <c r="V598" s="70">
        <v>0</v>
      </c>
      <c r="W598" s="68" t="s">
        <v>64</v>
      </c>
      <c r="X598" s="68">
        <v>0</v>
      </c>
      <c r="Y598" s="68">
        <v>1</v>
      </c>
      <c r="Z598" s="68">
        <v>1</v>
      </c>
      <c r="AA598" s="68" t="s">
        <v>63</v>
      </c>
      <c r="AB598" s="68">
        <v>0</v>
      </c>
      <c r="AC598" s="1">
        <v>0</v>
      </c>
      <c r="AD598" s="1">
        <v>0</v>
      </c>
      <c r="AE598" s="68">
        <v>0</v>
      </c>
      <c r="AF598" s="68">
        <v>0</v>
      </c>
      <c r="AG598" s="1">
        <v>0</v>
      </c>
      <c r="AH598" s="68">
        <v>0</v>
      </c>
      <c r="AI598" s="176">
        <v>0</v>
      </c>
      <c r="AJ598" s="1">
        <v>0</v>
      </c>
      <c r="AK598" s="70">
        <v>0</v>
      </c>
      <c r="AL598" s="70"/>
    </row>
    <row r="599" spans="1:38" customFormat="1" ht="19.95" customHeight="1" x14ac:dyDescent="0.25">
      <c r="A599" s="68">
        <v>83032</v>
      </c>
      <c r="B599" s="68" t="s">
        <v>251</v>
      </c>
      <c r="C599" s="68" t="s">
        <v>261</v>
      </c>
      <c r="D599" s="68" t="s">
        <v>187</v>
      </c>
      <c r="E599" s="68" t="s">
        <v>18</v>
      </c>
      <c r="F599" s="68">
        <v>3</v>
      </c>
      <c r="G599" s="1">
        <v>1056</v>
      </c>
      <c r="H599" s="1">
        <v>48</v>
      </c>
      <c r="I599" s="1">
        <v>0</v>
      </c>
      <c r="J599" s="1">
        <v>1104</v>
      </c>
      <c r="K599" s="1">
        <f t="shared" si="18"/>
        <v>1104</v>
      </c>
      <c r="L599" s="176">
        <v>368</v>
      </c>
      <c r="M599" s="176">
        <f t="shared" si="19"/>
        <v>368</v>
      </c>
      <c r="N599" s="70">
        <v>5629</v>
      </c>
      <c r="O599" s="70">
        <v>717.6</v>
      </c>
      <c r="P599" s="70">
        <v>0</v>
      </c>
      <c r="Q599" s="70">
        <v>0</v>
      </c>
      <c r="R599" s="70">
        <v>22.08</v>
      </c>
      <c r="S599" s="70">
        <v>739.68</v>
      </c>
      <c r="T599" s="70">
        <v>4889.32</v>
      </c>
      <c r="U599" s="70">
        <v>4889.32</v>
      </c>
      <c r="V599" s="70">
        <v>0</v>
      </c>
      <c r="W599" s="68" t="s">
        <v>64</v>
      </c>
      <c r="X599" s="68">
        <v>1</v>
      </c>
      <c r="Y599" s="68">
        <v>0</v>
      </c>
      <c r="Z599" s="68">
        <v>1</v>
      </c>
      <c r="AA599" s="68" t="s">
        <v>63</v>
      </c>
      <c r="AB599" s="68">
        <v>3</v>
      </c>
      <c r="AC599" s="1">
        <v>0</v>
      </c>
      <c r="AD599" s="1">
        <v>18</v>
      </c>
      <c r="AE599" s="68">
        <v>0</v>
      </c>
      <c r="AF599" s="68">
        <v>0</v>
      </c>
      <c r="AG599" s="1">
        <v>0</v>
      </c>
      <c r="AH599" s="68">
        <v>357</v>
      </c>
      <c r="AI599" s="176">
        <v>125</v>
      </c>
      <c r="AJ599" s="1">
        <v>375</v>
      </c>
      <c r="AK599" s="70">
        <v>1913</v>
      </c>
      <c r="AL599" s="70"/>
    </row>
    <row r="600" spans="1:38" customFormat="1" ht="19.95" customHeight="1" x14ac:dyDescent="0.25">
      <c r="A600" s="68">
        <v>83044</v>
      </c>
      <c r="B600" s="68" t="s">
        <v>251</v>
      </c>
      <c r="C600" s="68" t="s">
        <v>261</v>
      </c>
      <c r="D600" s="68" t="s">
        <v>187</v>
      </c>
      <c r="E600" s="68" t="s">
        <v>18</v>
      </c>
      <c r="F600" s="68">
        <v>3</v>
      </c>
      <c r="G600" s="1">
        <v>1788</v>
      </c>
      <c r="H600" s="1">
        <v>-361</v>
      </c>
      <c r="I600" s="1">
        <v>2</v>
      </c>
      <c r="J600" s="1">
        <v>1429</v>
      </c>
      <c r="K600" s="1">
        <f t="shared" si="18"/>
        <v>1427</v>
      </c>
      <c r="L600" s="176">
        <v>476.33330000000001</v>
      </c>
      <c r="M600" s="176">
        <f t="shared" si="19"/>
        <v>475.7</v>
      </c>
      <c r="N600" s="70">
        <v>7303</v>
      </c>
      <c r="O600" s="70">
        <v>928.85</v>
      </c>
      <c r="P600" s="70">
        <v>0</v>
      </c>
      <c r="Q600" s="70">
        <v>0</v>
      </c>
      <c r="R600" s="70">
        <v>28.58</v>
      </c>
      <c r="S600" s="70">
        <v>957.43</v>
      </c>
      <c r="T600" s="70">
        <v>6345.57</v>
      </c>
      <c r="U600" s="70">
        <v>6345.57</v>
      </c>
      <c r="V600" s="70">
        <v>0</v>
      </c>
      <c r="W600" s="68" t="s">
        <v>64</v>
      </c>
      <c r="X600" s="68">
        <v>1</v>
      </c>
      <c r="Y600" s="68">
        <v>0</v>
      </c>
      <c r="Z600" s="68">
        <v>1</v>
      </c>
      <c r="AA600" s="68" t="s">
        <v>63</v>
      </c>
      <c r="AB600" s="68">
        <v>3</v>
      </c>
      <c r="AC600" s="1">
        <v>0</v>
      </c>
      <c r="AD600" s="1">
        <v>0</v>
      </c>
      <c r="AE600" s="68">
        <v>0</v>
      </c>
      <c r="AF600" s="68">
        <v>2</v>
      </c>
      <c r="AG600" s="1">
        <v>2</v>
      </c>
      <c r="AH600" s="68">
        <v>393</v>
      </c>
      <c r="AI600" s="176">
        <v>131.66669999999999</v>
      </c>
      <c r="AJ600" s="1">
        <v>395</v>
      </c>
      <c r="AK600" s="70">
        <v>2017</v>
      </c>
      <c r="AL600" s="70"/>
    </row>
    <row r="601" spans="1:38" customFormat="1" ht="19.95" customHeight="1" x14ac:dyDescent="0.25">
      <c r="A601" s="68">
        <v>83048</v>
      </c>
      <c r="B601" s="68" t="s">
        <v>251</v>
      </c>
      <c r="C601" s="68" t="s">
        <v>261</v>
      </c>
      <c r="D601" s="68" t="s">
        <v>187</v>
      </c>
      <c r="E601" s="68" t="s">
        <v>18</v>
      </c>
      <c r="F601" s="68">
        <v>5</v>
      </c>
      <c r="G601" s="1">
        <v>1764</v>
      </c>
      <c r="H601" s="1">
        <v>357</v>
      </c>
      <c r="I601" s="1">
        <v>44</v>
      </c>
      <c r="J601" s="1">
        <v>2165</v>
      </c>
      <c r="K601" s="1">
        <f t="shared" si="18"/>
        <v>2121</v>
      </c>
      <c r="L601" s="176">
        <v>433</v>
      </c>
      <c r="M601" s="176">
        <f t="shared" si="19"/>
        <v>424.2</v>
      </c>
      <c r="N601" s="70">
        <v>11061</v>
      </c>
      <c r="O601" s="70">
        <v>1407.25</v>
      </c>
      <c r="P601" s="70">
        <v>0</v>
      </c>
      <c r="Q601" s="70">
        <v>0</v>
      </c>
      <c r="R601" s="70">
        <v>43.3</v>
      </c>
      <c r="S601" s="70">
        <v>1450.55</v>
      </c>
      <c r="T601" s="70">
        <v>9610.4500000000007</v>
      </c>
      <c r="U601" s="70">
        <v>9610.4500000000007</v>
      </c>
      <c r="V601" s="70">
        <v>0</v>
      </c>
      <c r="W601" s="68" t="s">
        <v>64</v>
      </c>
      <c r="X601" s="68">
        <v>1</v>
      </c>
      <c r="Y601" s="68">
        <v>0</v>
      </c>
      <c r="Z601" s="68">
        <v>1</v>
      </c>
      <c r="AA601" s="68" t="s">
        <v>63</v>
      </c>
      <c r="AB601" s="68">
        <v>5</v>
      </c>
      <c r="AC601" s="1">
        <v>0</v>
      </c>
      <c r="AD601" s="1">
        <v>21</v>
      </c>
      <c r="AE601" s="68">
        <v>0</v>
      </c>
      <c r="AF601" s="68">
        <v>44</v>
      </c>
      <c r="AG601" s="1">
        <v>44</v>
      </c>
      <c r="AH601" s="68">
        <v>1115</v>
      </c>
      <c r="AI601" s="176">
        <v>236</v>
      </c>
      <c r="AJ601" s="1">
        <v>1180</v>
      </c>
      <c r="AK601" s="70">
        <v>6009</v>
      </c>
      <c r="AL601" s="70"/>
    </row>
    <row r="602" spans="1:38" customFormat="1" ht="19.95" customHeight="1" x14ac:dyDescent="0.25">
      <c r="A602" s="68">
        <v>83049</v>
      </c>
      <c r="B602" s="68" t="s">
        <v>251</v>
      </c>
      <c r="C602" s="68" t="s">
        <v>261</v>
      </c>
      <c r="D602" s="68" t="s">
        <v>187</v>
      </c>
      <c r="E602" s="68" t="s">
        <v>18</v>
      </c>
      <c r="F602" s="68">
        <v>2</v>
      </c>
      <c r="G602" s="1">
        <v>612</v>
      </c>
      <c r="H602" s="1">
        <v>1</v>
      </c>
      <c r="I602" s="1">
        <v>16</v>
      </c>
      <c r="J602" s="1">
        <v>629</v>
      </c>
      <c r="K602" s="1">
        <f t="shared" si="18"/>
        <v>613</v>
      </c>
      <c r="L602" s="176">
        <v>314.5</v>
      </c>
      <c r="M602" s="176">
        <f t="shared" si="19"/>
        <v>306.5</v>
      </c>
      <c r="N602" s="70">
        <v>3205</v>
      </c>
      <c r="O602" s="70">
        <v>408.85</v>
      </c>
      <c r="P602" s="70">
        <v>0</v>
      </c>
      <c r="Q602" s="70">
        <v>0</v>
      </c>
      <c r="R602" s="70">
        <v>12.58</v>
      </c>
      <c r="S602" s="70">
        <v>421.43</v>
      </c>
      <c r="T602" s="70">
        <v>2783.57</v>
      </c>
      <c r="U602" s="70">
        <v>2783.57</v>
      </c>
      <c r="V602" s="70">
        <v>0</v>
      </c>
      <c r="W602" s="68" t="s">
        <v>64</v>
      </c>
      <c r="X602" s="68">
        <v>1</v>
      </c>
      <c r="Y602" s="68">
        <v>0</v>
      </c>
      <c r="Z602" s="68">
        <v>1</v>
      </c>
      <c r="AA602" s="68" t="s">
        <v>63</v>
      </c>
      <c r="AB602" s="68">
        <v>2</v>
      </c>
      <c r="AC602" s="1">
        <v>0</v>
      </c>
      <c r="AD602" s="1">
        <v>15</v>
      </c>
      <c r="AE602" s="68">
        <v>0</v>
      </c>
      <c r="AF602" s="68">
        <v>3</v>
      </c>
      <c r="AG602" s="1">
        <v>3</v>
      </c>
      <c r="AH602" s="68">
        <v>339</v>
      </c>
      <c r="AI602" s="176">
        <v>178.5</v>
      </c>
      <c r="AJ602" s="1">
        <v>357</v>
      </c>
      <c r="AK602" s="70">
        <v>1823</v>
      </c>
      <c r="AL602" s="70"/>
    </row>
    <row r="603" spans="1:38" customFormat="1" ht="19.95" customHeight="1" x14ac:dyDescent="0.25">
      <c r="A603" s="68">
        <v>83050</v>
      </c>
      <c r="B603" s="68" t="s">
        <v>251</v>
      </c>
      <c r="C603" s="68" t="s">
        <v>261</v>
      </c>
      <c r="D603" s="68" t="s">
        <v>187</v>
      </c>
      <c r="E603" s="68" t="s">
        <v>18</v>
      </c>
      <c r="F603" s="68">
        <v>3</v>
      </c>
      <c r="G603" s="1">
        <v>588</v>
      </c>
      <c r="H603" s="1">
        <v>101</v>
      </c>
      <c r="I603" s="1">
        <v>3</v>
      </c>
      <c r="J603" s="1">
        <v>692</v>
      </c>
      <c r="K603" s="1">
        <f t="shared" si="18"/>
        <v>689</v>
      </c>
      <c r="L603" s="176">
        <v>230.66669999999999</v>
      </c>
      <c r="M603" s="176">
        <f t="shared" si="19"/>
        <v>229.7</v>
      </c>
      <c r="N603" s="70">
        <v>3572</v>
      </c>
      <c r="O603" s="70">
        <v>449.8</v>
      </c>
      <c r="P603" s="70">
        <v>0</v>
      </c>
      <c r="Q603" s="70">
        <v>0</v>
      </c>
      <c r="R603" s="70">
        <v>0</v>
      </c>
      <c r="S603" s="70">
        <v>449.8</v>
      </c>
      <c r="T603" s="70">
        <v>3122.2</v>
      </c>
      <c r="U603" s="70">
        <v>1388</v>
      </c>
      <c r="V603" s="70">
        <v>1734.2</v>
      </c>
      <c r="W603" s="68" t="s">
        <v>63</v>
      </c>
      <c r="X603" s="68">
        <v>1</v>
      </c>
      <c r="Y603" s="68">
        <v>0</v>
      </c>
      <c r="Z603" s="68">
        <v>1</v>
      </c>
      <c r="AA603" s="68" t="s">
        <v>63</v>
      </c>
      <c r="AB603" s="68">
        <v>3</v>
      </c>
      <c r="AC603" s="1">
        <v>0</v>
      </c>
      <c r="AD603" s="1">
        <v>32</v>
      </c>
      <c r="AE603" s="68">
        <v>0</v>
      </c>
      <c r="AF603" s="68">
        <v>3</v>
      </c>
      <c r="AG603" s="1">
        <v>3</v>
      </c>
      <c r="AH603" s="68">
        <v>237</v>
      </c>
      <c r="AI603" s="176">
        <v>90.666700000000006</v>
      </c>
      <c r="AJ603" s="1">
        <v>272</v>
      </c>
      <c r="AK603" s="70">
        <v>1388</v>
      </c>
      <c r="AL603" s="70"/>
    </row>
    <row r="604" spans="1:38" customFormat="1" ht="19.95" customHeight="1" x14ac:dyDescent="0.25">
      <c r="A604" s="68">
        <v>83053</v>
      </c>
      <c r="B604" s="68" t="s">
        <v>251</v>
      </c>
      <c r="C604" s="68" t="s">
        <v>261</v>
      </c>
      <c r="D604" s="68" t="s">
        <v>187</v>
      </c>
      <c r="E604" s="68" t="s">
        <v>20</v>
      </c>
      <c r="F604" s="68">
        <v>9</v>
      </c>
      <c r="G604" s="1">
        <v>1620</v>
      </c>
      <c r="H604" s="1">
        <v>1226</v>
      </c>
      <c r="I604" s="1">
        <v>28</v>
      </c>
      <c r="J604" s="1">
        <v>2874</v>
      </c>
      <c r="K604" s="1">
        <f t="shared" si="18"/>
        <v>2846</v>
      </c>
      <c r="L604" s="176">
        <v>319.33330000000001</v>
      </c>
      <c r="M604" s="176">
        <f t="shared" si="19"/>
        <v>316.2</v>
      </c>
      <c r="N604" s="70">
        <v>14601</v>
      </c>
      <c r="O604" s="70">
        <v>1868.1</v>
      </c>
      <c r="P604" s="70">
        <v>0</v>
      </c>
      <c r="Q604" s="70">
        <v>0</v>
      </c>
      <c r="R604" s="70">
        <v>57.48</v>
      </c>
      <c r="S604" s="70">
        <v>1925.58</v>
      </c>
      <c r="T604" s="70">
        <v>12675.42</v>
      </c>
      <c r="U604" s="70">
        <v>12675.42</v>
      </c>
      <c r="V604" s="70">
        <v>0</v>
      </c>
      <c r="W604" s="68" t="s">
        <v>64</v>
      </c>
      <c r="X604" s="68">
        <v>1</v>
      </c>
      <c r="Y604" s="68">
        <v>0</v>
      </c>
      <c r="Z604" s="68">
        <v>1</v>
      </c>
      <c r="AA604" s="68" t="s">
        <v>63</v>
      </c>
      <c r="AB604" s="68">
        <v>9</v>
      </c>
      <c r="AC604" s="1">
        <v>0</v>
      </c>
      <c r="AD604" s="1">
        <v>71</v>
      </c>
      <c r="AE604" s="68">
        <v>0</v>
      </c>
      <c r="AF604" s="68">
        <v>28</v>
      </c>
      <c r="AG604" s="1">
        <v>28</v>
      </c>
      <c r="AH604" s="68">
        <v>1107</v>
      </c>
      <c r="AI604" s="176">
        <v>134</v>
      </c>
      <c r="AJ604" s="1">
        <v>1206</v>
      </c>
      <c r="AK604" s="70">
        <v>6147</v>
      </c>
      <c r="AL604" s="70"/>
    </row>
    <row r="605" spans="1:38" customFormat="1" ht="19.95" customHeight="1" x14ac:dyDescent="0.25">
      <c r="A605" s="68">
        <v>83054</v>
      </c>
      <c r="B605" s="68" t="s">
        <v>251</v>
      </c>
      <c r="C605" s="68" t="s">
        <v>261</v>
      </c>
      <c r="D605" s="68" t="s">
        <v>187</v>
      </c>
      <c r="E605" s="68" t="s">
        <v>60</v>
      </c>
      <c r="F605" s="68">
        <v>4</v>
      </c>
      <c r="G605" s="1">
        <v>2868</v>
      </c>
      <c r="H605" s="1">
        <v>1249</v>
      </c>
      <c r="I605" s="1">
        <v>90</v>
      </c>
      <c r="J605" s="1">
        <v>4207</v>
      </c>
      <c r="K605" s="1">
        <f t="shared" si="18"/>
        <v>4117</v>
      </c>
      <c r="L605" s="176">
        <v>1051.75</v>
      </c>
      <c r="M605" s="176">
        <f t="shared" si="19"/>
        <v>1029.3</v>
      </c>
      <c r="N605" s="70">
        <v>21339</v>
      </c>
      <c r="O605" s="70">
        <v>2734.55</v>
      </c>
      <c r="P605" s="70">
        <v>0</v>
      </c>
      <c r="Q605" s="70">
        <v>0</v>
      </c>
      <c r="R605" s="70">
        <v>0</v>
      </c>
      <c r="S605" s="70">
        <v>2734.55</v>
      </c>
      <c r="T605" s="70">
        <v>18604.45</v>
      </c>
      <c r="U605" s="70">
        <v>18604.45</v>
      </c>
      <c r="V605" s="70">
        <v>0</v>
      </c>
      <c r="W605" s="68" t="s">
        <v>64</v>
      </c>
      <c r="X605" s="68">
        <v>1</v>
      </c>
      <c r="Y605" s="68">
        <v>0</v>
      </c>
      <c r="Z605" s="68">
        <v>1</v>
      </c>
      <c r="AA605" s="68" t="s">
        <v>63</v>
      </c>
      <c r="AB605" s="68">
        <v>4</v>
      </c>
      <c r="AC605" s="1">
        <v>0</v>
      </c>
      <c r="AD605" s="1">
        <v>26</v>
      </c>
      <c r="AE605" s="68">
        <v>0</v>
      </c>
      <c r="AF605" s="68">
        <v>90</v>
      </c>
      <c r="AG605" s="1">
        <v>90</v>
      </c>
      <c r="AH605" s="68">
        <v>1240</v>
      </c>
      <c r="AI605" s="176">
        <v>339</v>
      </c>
      <c r="AJ605" s="1">
        <v>1356</v>
      </c>
      <c r="AK605" s="70">
        <v>6849</v>
      </c>
      <c r="AL605" s="70"/>
    </row>
    <row r="606" spans="1:38" customFormat="1" ht="19.95" customHeight="1" x14ac:dyDescent="0.25">
      <c r="A606" s="68">
        <v>83055</v>
      </c>
      <c r="B606" s="68" t="s">
        <v>251</v>
      </c>
      <c r="C606" s="68" t="s">
        <v>261</v>
      </c>
      <c r="D606" s="68" t="s">
        <v>187</v>
      </c>
      <c r="E606" s="68" t="s">
        <v>20</v>
      </c>
      <c r="F606" s="68">
        <v>11</v>
      </c>
      <c r="G606" s="1">
        <v>3792</v>
      </c>
      <c r="H606" s="1">
        <v>1069</v>
      </c>
      <c r="I606" s="1">
        <v>41</v>
      </c>
      <c r="J606" s="1">
        <v>4902</v>
      </c>
      <c r="K606" s="1">
        <f t="shared" si="18"/>
        <v>4861</v>
      </c>
      <c r="L606" s="176">
        <v>445.63639999999998</v>
      </c>
      <c r="M606" s="176">
        <f t="shared" si="19"/>
        <v>441.9</v>
      </c>
      <c r="N606" s="70">
        <v>25026</v>
      </c>
      <c r="O606" s="70">
        <v>3186.3</v>
      </c>
      <c r="P606" s="70">
        <v>0</v>
      </c>
      <c r="Q606" s="70">
        <v>0</v>
      </c>
      <c r="R606" s="70">
        <v>98.04</v>
      </c>
      <c r="S606" s="70">
        <v>3284.34</v>
      </c>
      <c r="T606" s="70">
        <v>21741.66</v>
      </c>
      <c r="U606" s="70">
        <v>21741.66</v>
      </c>
      <c r="V606" s="70">
        <v>0</v>
      </c>
      <c r="W606" s="68" t="s">
        <v>64</v>
      </c>
      <c r="X606" s="68">
        <v>1</v>
      </c>
      <c r="Y606" s="68">
        <v>0</v>
      </c>
      <c r="Z606" s="68">
        <v>1</v>
      </c>
      <c r="AA606" s="68" t="s">
        <v>63</v>
      </c>
      <c r="AB606" s="68">
        <v>7</v>
      </c>
      <c r="AC606" s="1">
        <v>0</v>
      </c>
      <c r="AD606" s="1">
        <v>81</v>
      </c>
      <c r="AE606" s="68">
        <v>0</v>
      </c>
      <c r="AF606" s="68">
        <v>41</v>
      </c>
      <c r="AG606" s="1">
        <v>41</v>
      </c>
      <c r="AH606" s="68">
        <v>1332</v>
      </c>
      <c r="AI606" s="176">
        <v>207.71430000000001</v>
      </c>
      <c r="AJ606" s="1">
        <v>1454</v>
      </c>
      <c r="AK606" s="70">
        <v>7432</v>
      </c>
      <c r="AL606" s="70"/>
    </row>
    <row r="607" spans="1:38" customFormat="1" ht="19.95" customHeight="1" x14ac:dyDescent="0.25">
      <c r="A607" s="68">
        <v>83056</v>
      </c>
      <c r="B607" s="68" t="s">
        <v>251</v>
      </c>
      <c r="C607" s="68" t="s">
        <v>261</v>
      </c>
      <c r="D607" s="68" t="s">
        <v>187</v>
      </c>
      <c r="E607" s="68" t="s">
        <v>20</v>
      </c>
      <c r="F607" s="68">
        <v>7</v>
      </c>
      <c r="G607" s="1">
        <v>2484</v>
      </c>
      <c r="H607" s="1">
        <v>126</v>
      </c>
      <c r="I607" s="1">
        <v>34</v>
      </c>
      <c r="J607" s="1">
        <v>2644</v>
      </c>
      <c r="K607" s="1">
        <f t="shared" si="18"/>
        <v>2610</v>
      </c>
      <c r="L607" s="176">
        <v>377.71429999999998</v>
      </c>
      <c r="M607" s="176">
        <f t="shared" si="19"/>
        <v>372.9</v>
      </c>
      <c r="N607" s="70">
        <v>13513</v>
      </c>
      <c r="O607" s="70">
        <v>1718.6</v>
      </c>
      <c r="P607" s="70">
        <v>0</v>
      </c>
      <c r="Q607" s="70">
        <v>0</v>
      </c>
      <c r="R607" s="70">
        <v>52.88</v>
      </c>
      <c r="S607" s="70">
        <v>1771.48</v>
      </c>
      <c r="T607" s="70">
        <v>11741.52</v>
      </c>
      <c r="U607" s="70">
        <v>11741.52</v>
      </c>
      <c r="V607" s="70">
        <v>0</v>
      </c>
      <c r="W607" s="68" t="s">
        <v>64</v>
      </c>
      <c r="X607" s="68">
        <v>1</v>
      </c>
      <c r="Y607" s="68">
        <v>0</v>
      </c>
      <c r="Z607" s="68">
        <v>1</v>
      </c>
      <c r="AA607" s="68" t="s">
        <v>63</v>
      </c>
      <c r="AB607" s="68">
        <v>4</v>
      </c>
      <c r="AC607" s="1">
        <v>0</v>
      </c>
      <c r="AD607" s="1">
        <v>6</v>
      </c>
      <c r="AE607" s="68">
        <v>0</v>
      </c>
      <c r="AF607" s="68">
        <v>12</v>
      </c>
      <c r="AG607" s="1">
        <v>12</v>
      </c>
      <c r="AH607" s="68">
        <v>738</v>
      </c>
      <c r="AI607" s="176">
        <v>189</v>
      </c>
      <c r="AJ607" s="1">
        <v>756</v>
      </c>
      <c r="AK607" s="70">
        <v>3857</v>
      </c>
      <c r="AL607" s="70"/>
    </row>
    <row r="608" spans="1:38" customFormat="1" ht="19.95" customHeight="1" x14ac:dyDescent="0.25">
      <c r="A608" s="68">
        <v>83060</v>
      </c>
      <c r="B608" s="68" t="s">
        <v>251</v>
      </c>
      <c r="C608" s="68" t="s">
        <v>261</v>
      </c>
      <c r="D608" s="68" t="s">
        <v>187</v>
      </c>
      <c r="E608" s="68" t="s">
        <v>20</v>
      </c>
      <c r="F608" s="68">
        <v>0</v>
      </c>
      <c r="G608" s="1">
        <v>0</v>
      </c>
      <c r="H608" s="1">
        <v>0</v>
      </c>
      <c r="I608" s="1">
        <v>0</v>
      </c>
      <c r="J608" s="1">
        <v>0</v>
      </c>
      <c r="K608" s="1">
        <f t="shared" si="18"/>
        <v>0</v>
      </c>
      <c r="L608" s="176">
        <v>0</v>
      </c>
      <c r="M608" s="176" t="e">
        <f t="shared" si="19"/>
        <v>#DIV/0!</v>
      </c>
      <c r="N608" s="70">
        <v>0</v>
      </c>
      <c r="O608" s="70">
        <v>0</v>
      </c>
      <c r="P608" s="70">
        <v>0</v>
      </c>
      <c r="Q608" s="70">
        <v>0</v>
      </c>
      <c r="R608" s="70">
        <v>0</v>
      </c>
      <c r="S608" s="70">
        <v>0</v>
      </c>
      <c r="T608" s="70">
        <v>0</v>
      </c>
      <c r="U608" s="70">
        <v>0</v>
      </c>
      <c r="V608" s="70">
        <v>0</v>
      </c>
      <c r="W608" s="68" t="s">
        <v>64</v>
      </c>
      <c r="X608" s="68">
        <v>0</v>
      </c>
      <c r="Y608" s="68">
        <v>1</v>
      </c>
      <c r="Z608" s="68">
        <v>1</v>
      </c>
      <c r="AA608" s="68" t="s">
        <v>63</v>
      </c>
      <c r="AB608" s="68">
        <v>0</v>
      </c>
      <c r="AC608" s="1">
        <v>0</v>
      </c>
      <c r="AD608" s="1">
        <v>0</v>
      </c>
      <c r="AE608" s="68">
        <v>0</v>
      </c>
      <c r="AF608" s="68">
        <v>0</v>
      </c>
      <c r="AG608" s="1">
        <v>0</v>
      </c>
      <c r="AH608" s="68">
        <v>0</v>
      </c>
      <c r="AI608" s="176">
        <v>0</v>
      </c>
      <c r="AJ608" s="1">
        <v>0</v>
      </c>
      <c r="AK608" s="70">
        <v>0</v>
      </c>
      <c r="AL608" s="70"/>
    </row>
    <row r="609" spans="1:38" customFormat="1" ht="19.95" customHeight="1" x14ac:dyDescent="0.25">
      <c r="A609" s="68">
        <v>83062</v>
      </c>
      <c r="B609" s="68" t="s">
        <v>251</v>
      </c>
      <c r="C609" s="68" t="s">
        <v>261</v>
      </c>
      <c r="D609" s="68" t="s">
        <v>187</v>
      </c>
      <c r="E609" s="68" t="s">
        <v>60</v>
      </c>
      <c r="F609" s="68">
        <v>9</v>
      </c>
      <c r="G609" s="1">
        <v>1428</v>
      </c>
      <c r="H609" s="1">
        <v>1053</v>
      </c>
      <c r="I609" s="1">
        <v>63</v>
      </c>
      <c r="J609" s="1">
        <v>2544</v>
      </c>
      <c r="K609" s="1">
        <f t="shared" si="18"/>
        <v>2481</v>
      </c>
      <c r="L609" s="176">
        <v>282.66669999999999</v>
      </c>
      <c r="M609" s="176">
        <f t="shared" si="19"/>
        <v>275.7</v>
      </c>
      <c r="N609" s="70">
        <v>12970</v>
      </c>
      <c r="O609" s="70">
        <v>1653.6</v>
      </c>
      <c r="P609" s="70">
        <v>0</v>
      </c>
      <c r="Q609" s="70">
        <v>0</v>
      </c>
      <c r="R609" s="70">
        <v>0</v>
      </c>
      <c r="S609" s="70">
        <v>1653.6</v>
      </c>
      <c r="T609" s="70">
        <v>11316.4</v>
      </c>
      <c r="U609" s="70">
        <v>11316.4</v>
      </c>
      <c r="V609" s="70">
        <v>0</v>
      </c>
      <c r="W609" s="68" t="s">
        <v>64</v>
      </c>
      <c r="X609" s="68">
        <v>1</v>
      </c>
      <c r="Y609" s="68">
        <v>0</v>
      </c>
      <c r="Z609" s="68">
        <v>1</v>
      </c>
      <c r="AA609" s="68" t="s">
        <v>63</v>
      </c>
      <c r="AB609" s="68">
        <v>4</v>
      </c>
      <c r="AC609" s="1">
        <v>0</v>
      </c>
      <c r="AD609" s="1">
        <v>81</v>
      </c>
      <c r="AE609" s="68">
        <v>0</v>
      </c>
      <c r="AF609" s="68">
        <v>48</v>
      </c>
      <c r="AG609" s="1">
        <v>48</v>
      </c>
      <c r="AH609" s="68">
        <v>680</v>
      </c>
      <c r="AI609" s="176">
        <v>202.25</v>
      </c>
      <c r="AJ609" s="1">
        <v>809</v>
      </c>
      <c r="AK609" s="70">
        <v>4124</v>
      </c>
      <c r="AL609" s="70"/>
    </row>
    <row r="610" spans="1:38" customFormat="1" ht="19.95" customHeight="1" x14ac:dyDescent="0.25">
      <c r="A610" s="68">
        <v>83065</v>
      </c>
      <c r="B610" s="68" t="s">
        <v>251</v>
      </c>
      <c r="C610" s="68" t="s">
        <v>261</v>
      </c>
      <c r="D610" s="68" t="s">
        <v>187</v>
      </c>
      <c r="E610" s="68" t="s">
        <v>18</v>
      </c>
      <c r="F610" s="68">
        <v>4</v>
      </c>
      <c r="G610" s="1">
        <v>3120</v>
      </c>
      <c r="H610" s="1">
        <v>341</v>
      </c>
      <c r="I610" s="1">
        <v>68</v>
      </c>
      <c r="J610" s="1">
        <v>3529</v>
      </c>
      <c r="K610" s="1">
        <f t="shared" si="18"/>
        <v>3461</v>
      </c>
      <c r="L610" s="176">
        <v>882.25</v>
      </c>
      <c r="M610" s="176">
        <f t="shared" si="19"/>
        <v>865.3</v>
      </c>
      <c r="N610" s="70">
        <v>18030</v>
      </c>
      <c r="O610" s="70">
        <v>2293.85</v>
      </c>
      <c r="P610" s="70">
        <v>0</v>
      </c>
      <c r="Q610" s="70">
        <v>0</v>
      </c>
      <c r="R610" s="70">
        <v>70.58</v>
      </c>
      <c r="S610" s="70">
        <v>2364.4299999999998</v>
      </c>
      <c r="T610" s="70">
        <v>15665.57</v>
      </c>
      <c r="U610" s="70">
        <v>15665.57</v>
      </c>
      <c r="V610" s="70">
        <v>0</v>
      </c>
      <c r="W610" s="68" t="s">
        <v>64</v>
      </c>
      <c r="X610" s="68">
        <v>1</v>
      </c>
      <c r="Y610" s="68">
        <v>0</v>
      </c>
      <c r="Z610" s="68">
        <v>1</v>
      </c>
      <c r="AA610" s="68" t="s">
        <v>63</v>
      </c>
      <c r="AB610" s="68">
        <v>4</v>
      </c>
      <c r="AC610" s="1">
        <v>0</v>
      </c>
      <c r="AD610" s="1">
        <v>18</v>
      </c>
      <c r="AE610" s="68">
        <v>0</v>
      </c>
      <c r="AF610" s="68">
        <v>6</v>
      </c>
      <c r="AG610" s="1">
        <v>6</v>
      </c>
      <c r="AH610" s="68">
        <v>774</v>
      </c>
      <c r="AI610" s="176">
        <v>199.5</v>
      </c>
      <c r="AJ610" s="1">
        <v>798</v>
      </c>
      <c r="AK610" s="70">
        <v>4124</v>
      </c>
      <c r="AL610" s="70"/>
    </row>
    <row r="611" spans="1:38" customFormat="1" ht="19.95" customHeight="1" x14ac:dyDescent="0.25">
      <c r="A611" s="68">
        <v>83161</v>
      </c>
      <c r="B611" s="68" t="s">
        <v>251</v>
      </c>
      <c r="C611" s="68" t="s">
        <v>261</v>
      </c>
      <c r="D611" s="68" t="s">
        <v>187</v>
      </c>
      <c r="E611" s="68" t="s">
        <v>21</v>
      </c>
      <c r="F611" s="68">
        <v>2</v>
      </c>
      <c r="G611" s="1">
        <v>348</v>
      </c>
      <c r="H611" s="1">
        <v>70</v>
      </c>
      <c r="I611" s="1">
        <v>5</v>
      </c>
      <c r="J611" s="1">
        <v>423</v>
      </c>
      <c r="K611" s="1">
        <f t="shared" si="18"/>
        <v>418</v>
      </c>
      <c r="L611" s="176">
        <v>211.5</v>
      </c>
      <c r="M611" s="176">
        <f t="shared" si="19"/>
        <v>209</v>
      </c>
      <c r="N611" s="70">
        <v>2146</v>
      </c>
      <c r="O611" s="70">
        <v>274.95</v>
      </c>
      <c r="P611" s="70">
        <v>0</v>
      </c>
      <c r="Q611" s="70">
        <v>0</v>
      </c>
      <c r="R611" s="70">
        <v>8.4600000000000009</v>
      </c>
      <c r="S611" s="70">
        <v>283.41000000000003</v>
      </c>
      <c r="T611" s="70">
        <v>1862.59</v>
      </c>
      <c r="U611" s="70">
        <v>1862.59</v>
      </c>
      <c r="V611" s="70">
        <v>0</v>
      </c>
      <c r="W611" s="68" t="s">
        <v>64</v>
      </c>
      <c r="X611" s="68">
        <v>1</v>
      </c>
      <c r="Y611" s="68">
        <v>0</v>
      </c>
      <c r="Z611" s="68">
        <v>1</v>
      </c>
      <c r="AA611" s="68" t="s">
        <v>63</v>
      </c>
      <c r="AB611" s="68">
        <v>2</v>
      </c>
      <c r="AC611" s="1">
        <v>0</v>
      </c>
      <c r="AD611" s="1">
        <v>0</v>
      </c>
      <c r="AE611" s="68">
        <v>0</v>
      </c>
      <c r="AF611" s="68">
        <v>5</v>
      </c>
      <c r="AG611" s="1">
        <v>5</v>
      </c>
      <c r="AH611" s="68">
        <v>147</v>
      </c>
      <c r="AI611" s="176">
        <v>76</v>
      </c>
      <c r="AJ611" s="1">
        <v>152</v>
      </c>
      <c r="AK611" s="70">
        <v>768</v>
      </c>
      <c r="AL611" s="70"/>
    </row>
    <row r="612" spans="1:38" customFormat="1" ht="19.95" customHeight="1" x14ac:dyDescent="0.25">
      <c r="A612" s="68">
        <v>83166</v>
      </c>
      <c r="B612" s="68" t="s">
        <v>251</v>
      </c>
      <c r="C612" s="68" t="s">
        <v>261</v>
      </c>
      <c r="D612" s="68" t="s">
        <v>187</v>
      </c>
      <c r="E612" s="68" t="s">
        <v>19</v>
      </c>
      <c r="F612" s="68">
        <v>8</v>
      </c>
      <c r="G612" s="1">
        <v>3948</v>
      </c>
      <c r="H612" s="1">
        <v>1857</v>
      </c>
      <c r="I612" s="1">
        <v>96</v>
      </c>
      <c r="J612" s="1">
        <v>5901</v>
      </c>
      <c r="K612" s="1">
        <f t="shared" si="18"/>
        <v>5805</v>
      </c>
      <c r="L612" s="176">
        <v>737.625</v>
      </c>
      <c r="M612" s="176">
        <f t="shared" si="19"/>
        <v>725.6</v>
      </c>
      <c r="N612" s="70">
        <v>30183</v>
      </c>
      <c r="O612" s="70">
        <v>3835.65</v>
      </c>
      <c r="P612" s="70">
        <v>0</v>
      </c>
      <c r="Q612" s="70">
        <v>0</v>
      </c>
      <c r="R612" s="70">
        <v>118.02</v>
      </c>
      <c r="S612" s="70">
        <v>3953.67</v>
      </c>
      <c r="T612" s="70">
        <v>26229.33</v>
      </c>
      <c r="U612" s="70">
        <v>26229.33</v>
      </c>
      <c r="V612" s="70">
        <v>0</v>
      </c>
      <c r="W612" s="68" t="s">
        <v>64</v>
      </c>
      <c r="X612" s="68">
        <v>1</v>
      </c>
      <c r="Y612" s="68">
        <v>0</v>
      </c>
      <c r="Z612" s="68">
        <v>1</v>
      </c>
      <c r="AA612" s="68" t="s">
        <v>63</v>
      </c>
      <c r="AB612" s="68">
        <v>8</v>
      </c>
      <c r="AC612" s="1">
        <v>0</v>
      </c>
      <c r="AD612" s="1">
        <v>71</v>
      </c>
      <c r="AE612" s="68">
        <v>0</v>
      </c>
      <c r="AF612" s="68">
        <v>14</v>
      </c>
      <c r="AG612" s="1">
        <v>14</v>
      </c>
      <c r="AH612" s="68">
        <v>1747</v>
      </c>
      <c r="AI612" s="176">
        <v>229</v>
      </c>
      <c r="AJ612" s="1">
        <v>1832</v>
      </c>
      <c r="AK612" s="70">
        <v>9383</v>
      </c>
      <c r="AL612" s="70"/>
    </row>
    <row r="613" spans="1:38" customFormat="1" ht="19.95" customHeight="1" x14ac:dyDescent="0.25">
      <c r="A613" s="68">
        <v>83170</v>
      </c>
      <c r="B613" s="68" t="s">
        <v>251</v>
      </c>
      <c r="C613" s="68" t="s">
        <v>261</v>
      </c>
      <c r="D613" s="68" t="s">
        <v>187</v>
      </c>
      <c r="E613" s="68" t="s">
        <v>19</v>
      </c>
      <c r="F613" s="68">
        <v>9</v>
      </c>
      <c r="G613" s="1">
        <v>1872</v>
      </c>
      <c r="H613" s="1">
        <v>297</v>
      </c>
      <c r="I613" s="1">
        <v>50</v>
      </c>
      <c r="J613" s="1">
        <v>2219</v>
      </c>
      <c r="K613" s="1">
        <f t="shared" si="18"/>
        <v>2169</v>
      </c>
      <c r="L613" s="176">
        <v>246.5556</v>
      </c>
      <c r="M613" s="176">
        <f t="shared" si="19"/>
        <v>241</v>
      </c>
      <c r="N613" s="70">
        <v>11390</v>
      </c>
      <c r="O613" s="70">
        <v>1442.35</v>
      </c>
      <c r="P613" s="70">
        <v>0</v>
      </c>
      <c r="Q613" s="70">
        <v>0</v>
      </c>
      <c r="R613" s="70">
        <v>44.38</v>
      </c>
      <c r="S613" s="70">
        <v>1486.73</v>
      </c>
      <c r="T613" s="70">
        <v>9903.27</v>
      </c>
      <c r="U613" s="70">
        <v>9903.27</v>
      </c>
      <c r="V613" s="70">
        <v>0</v>
      </c>
      <c r="W613" s="68" t="s">
        <v>64</v>
      </c>
      <c r="X613" s="68">
        <v>1</v>
      </c>
      <c r="Y613" s="68">
        <v>0</v>
      </c>
      <c r="Z613" s="68">
        <v>1</v>
      </c>
      <c r="AA613" s="68" t="s">
        <v>63</v>
      </c>
      <c r="AB613" s="68">
        <v>9</v>
      </c>
      <c r="AC613" s="1">
        <v>0</v>
      </c>
      <c r="AD613" s="1">
        <v>41</v>
      </c>
      <c r="AE613" s="68">
        <v>0</v>
      </c>
      <c r="AF613" s="68">
        <v>47</v>
      </c>
      <c r="AG613" s="1">
        <v>47</v>
      </c>
      <c r="AH613" s="68">
        <v>756</v>
      </c>
      <c r="AI613" s="176">
        <v>93.777799999999999</v>
      </c>
      <c r="AJ613" s="1">
        <v>844</v>
      </c>
      <c r="AK613" s="70">
        <v>4318</v>
      </c>
      <c r="AL613" s="70"/>
    </row>
    <row r="614" spans="1:38" customFormat="1" ht="19.95" customHeight="1" x14ac:dyDescent="0.25">
      <c r="A614" s="68">
        <v>83172</v>
      </c>
      <c r="B614" s="68" t="s">
        <v>251</v>
      </c>
      <c r="C614" s="68" t="s">
        <v>261</v>
      </c>
      <c r="D614" s="68" t="s">
        <v>187</v>
      </c>
      <c r="E614" s="68" t="s">
        <v>60</v>
      </c>
      <c r="F614" s="68">
        <v>4</v>
      </c>
      <c r="G614" s="1">
        <v>1836</v>
      </c>
      <c r="H614" s="1">
        <v>1188</v>
      </c>
      <c r="I614" s="1">
        <v>8</v>
      </c>
      <c r="J614" s="1">
        <v>3032</v>
      </c>
      <c r="K614" s="1">
        <f t="shared" si="18"/>
        <v>3024</v>
      </c>
      <c r="L614" s="176">
        <v>758</v>
      </c>
      <c r="M614" s="176">
        <f t="shared" si="19"/>
        <v>756</v>
      </c>
      <c r="N614" s="70">
        <v>15451</v>
      </c>
      <c r="O614" s="70">
        <v>1970.8</v>
      </c>
      <c r="P614" s="70">
        <v>0</v>
      </c>
      <c r="Q614" s="70">
        <v>0</v>
      </c>
      <c r="R614" s="70">
        <v>0</v>
      </c>
      <c r="S614" s="70">
        <v>1970.8</v>
      </c>
      <c r="T614" s="70">
        <v>13480.2</v>
      </c>
      <c r="U614" s="70">
        <v>13480.2</v>
      </c>
      <c r="V614" s="70">
        <v>0</v>
      </c>
      <c r="W614" s="68" t="s">
        <v>64</v>
      </c>
      <c r="X614" s="68">
        <v>1</v>
      </c>
      <c r="Y614" s="68">
        <v>0</v>
      </c>
      <c r="Z614" s="68">
        <v>1</v>
      </c>
      <c r="AA614" s="68" t="s">
        <v>63</v>
      </c>
      <c r="AB614" s="68">
        <v>4</v>
      </c>
      <c r="AC614" s="1">
        <v>0</v>
      </c>
      <c r="AD614" s="1">
        <v>84</v>
      </c>
      <c r="AE614" s="68">
        <v>0</v>
      </c>
      <c r="AF614" s="68">
        <v>8</v>
      </c>
      <c r="AG614" s="1">
        <v>8</v>
      </c>
      <c r="AH614" s="68">
        <v>662</v>
      </c>
      <c r="AI614" s="176">
        <v>188.5</v>
      </c>
      <c r="AJ614" s="1">
        <v>754</v>
      </c>
      <c r="AK614" s="70">
        <v>3840</v>
      </c>
      <c r="AL614" s="70"/>
    </row>
    <row r="615" spans="1:38" customFormat="1" ht="19.95" customHeight="1" x14ac:dyDescent="0.25">
      <c r="A615" s="68">
        <v>83605</v>
      </c>
      <c r="B615" s="68" t="s">
        <v>251</v>
      </c>
      <c r="C615" s="68" t="s">
        <v>261</v>
      </c>
      <c r="D615" s="68" t="s">
        <v>187</v>
      </c>
      <c r="E615" s="68" t="s">
        <v>60</v>
      </c>
      <c r="F615" s="68">
        <v>8</v>
      </c>
      <c r="G615" s="1">
        <v>0</v>
      </c>
      <c r="H615" s="1">
        <v>1155</v>
      </c>
      <c r="I615" s="1">
        <v>18</v>
      </c>
      <c r="J615" s="1">
        <v>1173</v>
      </c>
      <c r="K615" s="1">
        <f t="shared" si="18"/>
        <v>1155</v>
      </c>
      <c r="L615" s="176">
        <v>146.625</v>
      </c>
      <c r="M615" s="176">
        <f t="shared" si="19"/>
        <v>144.4</v>
      </c>
      <c r="N615" s="70">
        <v>5985</v>
      </c>
      <c r="O615" s="70">
        <v>762.45</v>
      </c>
      <c r="P615" s="70">
        <v>0</v>
      </c>
      <c r="Q615" s="70">
        <v>0</v>
      </c>
      <c r="R615" s="70">
        <v>0</v>
      </c>
      <c r="S615" s="70">
        <v>762.45</v>
      </c>
      <c r="T615" s="70">
        <v>5222.55</v>
      </c>
      <c r="U615" s="70">
        <v>5222.55</v>
      </c>
      <c r="V615" s="70">
        <v>0</v>
      </c>
      <c r="W615" s="68" t="s">
        <v>64</v>
      </c>
      <c r="X615" s="68">
        <v>1</v>
      </c>
      <c r="Y615" s="68">
        <v>0</v>
      </c>
      <c r="Z615" s="68">
        <v>1</v>
      </c>
      <c r="AA615" s="68" t="s">
        <v>63</v>
      </c>
      <c r="AB615" s="68">
        <v>6</v>
      </c>
      <c r="AC615" s="1">
        <v>0</v>
      </c>
      <c r="AD615" s="1">
        <v>94</v>
      </c>
      <c r="AE615" s="68">
        <v>0</v>
      </c>
      <c r="AF615" s="68">
        <v>18</v>
      </c>
      <c r="AG615" s="1">
        <v>18</v>
      </c>
      <c r="AH615" s="68">
        <v>446</v>
      </c>
      <c r="AI615" s="176">
        <v>93</v>
      </c>
      <c r="AJ615" s="1">
        <v>558</v>
      </c>
      <c r="AK615" s="70">
        <v>2846</v>
      </c>
      <c r="AL615" s="70"/>
    </row>
    <row r="616" spans="1:38" customFormat="1" ht="19.95" customHeight="1" x14ac:dyDescent="0.25">
      <c r="A616" s="68">
        <v>83815</v>
      </c>
      <c r="B616" s="68" t="s">
        <v>251</v>
      </c>
      <c r="C616" s="68" t="s">
        <v>261</v>
      </c>
      <c r="D616" s="68" t="s">
        <v>187</v>
      </c>
      <c r="E616" s="68" t="s">
        <v>60</v>
      </c>
      <c r="F616" s="68">
        <v>16</v>
      </c>
      <c r="G616" s="1">
        <v>5556</v>
      </c>
      <c r="H616" s="1">
        <v>462</v>
      </c>
      <c r="I616" s="1">
        <v>72</v>
      </c>
      <c r="J616" s="1">
        <v>6090</v>
      </c>
      <c r="K616" s="1">
        <f t="shared" si="18"/>
        <v>6018</v>
      </c>
      <c r="L616" s="176">
        <v>380.625</v>
      </c>
      <c r="M616" s="176">
        <f t="shared" si="19"/>
        <v>376.1</v>
      </c>
      <c r="N616" s="70">
        <v>31039</v>
      </c>
      <c r="O616" s="70">
        <v>3958.5</v>
      </c>
      <c r="P616" s="70">
        <v>0</v>
      </c>
      <c r="Q616" s="70">
        <v>0</v>
      </c>
      <c r="R616" s="70">
        <v>121.8</v>
      </c>
      <c r="S616" s="70">
        <v>4080.3</v>
      </c>
      <c r="T616" s="70">
        <v>26958.7</v>
      </c>
      <c r="U616" s="70">
        <v>26958.7</v>
      </c>
      <c r="V616" s="70">
        <v>0</v>
      </c>
      <c r="W616" s="68" t="s">
        <v>64</v>
      </c>
      <c r="X616" s="68">
        <v>1</v>
      </c>
      <c r="Y616" s="68">
        <v>0</v>
      </c>
      <c r="Z616" s="68">
        <v>1</v>
      </c>
      <c r="AA616" s="68" t="s">
        <v>63</v>
      </c>
      <c r="AB616" s="68">
        <v>16</v>
      </c>
      <c r="AC616" s="1">
        <v>0</v>
      </c>
      <c r="AD616" s="1">
        <v>35</v>
      </c>
      <c r="AE616" s="68">
        <v>0</v>
      </c>
      <c r="AF616" s="68">
        <v>42</v>
      </c>
      <c r="AG616" s="1">
        <v>42</v>
      </c>
      <c r="AH616" s="68">
        <v>1950</v>
      </c>
      <c r="AI616" s="176">
        <v>126.6875</v>
      </c>
      <c r="AJ616" s="1">
        <v>2027</v>
      </c>
      <c r="AK616" s="70">
        <v>10363</v>
      </c>
      <c r="AL616" s="70"/>
    </row>
    <row r="617" spans="1:38" customFormat="1" ht="19.95" customHeight="1" x14ac:dyDescent="0.25">
      <c r="A617" s="68">
        <v>83825</v>
      </c>
      <c r="B617" s="68" t="s">
        <v>251</v>
      </c>
      <c r="C617" s="68" t="s">
        <v>261</v>
      </c>
      <c r="D617" s="68" t="s">
        <v>187</v>
      </c>
      <c r="E617" s="68" t="s">
        <v>19</v>
      </c>
      <c r="F617" s="68">
        <v>6</v>
      </c>
      <c r="G617" s="1">
        <v>2508</v>
      </c>
      <c r="H617" s="1">
        <v>190</v>
      </c>
      <c r="I617" s="1">
        <v>57</v>
      </c>
      <c r="J617" s="1">
        <v>2755</v>
      </c>
      <c r="K617" s="1">
        <f t="shared" si="18"/>
        <v>2698</v>
      </c>
      <c r="L617" s="176">
        <v>459.16669999999999</v>
      </c>
      <c r="M617" s="176">
        <f t="shared" si="19"/>
        <v>449.7</v>
      </c>
      <c r="N617" s="70">
        <v>14089</v>
      </c>
      <c r="O617" s="70">
        <v>1790.75</v>
      </c>
      <c r="P617" s="70">
        <v>0</v>
      </c>
      <c r="Q617" s="70">
        <v>0</v>
      </c>
      <c r="R617" s="70">
        <v>55.1</v>
      </c>
      <c r="S617" s="70">
        <v>1845.85</v>
      </c>
      <c r="T617" s="70">
        <v>12243.15</v>
      </c>
      <c r="U617" s="70">
        <v>12243.15</v>
      </c>
      <c r="V617" s="70">
        <v>0</v>
      </c>
      <c r="W617" s="68" t="s">
        <v>64</v>
      </c>
      <c r="X617" s="68">
        <v>1</v>
      </c>
      <c r="Y617" s="68">
        <v>0</v>
      </c>
      <c r="Z617" s="68">
        <v>1</v>
      </c>
      <c r="AA617" s="68" t="s">
        <v>63</v>
      </c>
      <c r="AB617" s="68">
        <v>6</v>
      </c>
      <c r="AC617" s="1">
        <v>0</v>
      </c>
      <c r="AD617" s="1">
        <v>58</v>
      </c>
      <c r="AE617" s="68">
        <v>0</v>
      </c>
      <c r="AF617" s="68">
        <v>39</v>
      </c>
      <c r="AG617" s="1">
        <v>39</v>
      </c>
      <c r="AH617" s="68">
        <v>1118</v>
      </c>
      <c r="AI617" s="176">
        <v>202.5</v>
      </c>
      <c r="AJ617" s="1">
        <v>1215</v>
      </c>
      <c r="AK617" s="70">
        <v>6210</v>
      </c>
      <c r="AL617" s="70"/>
    </row>
    <row r="618" spans="1:38" customFormat="1" ht="19.95" customHeight="1" x14ac:dyDescent="0.25">
      <c r="A618" s="68">
        <v>83841</v>
      </c>
      <c r="B618" s="68" t="s">
        <v>251</v>
      </c>
      <c r="C618" s="68" t="s">
        <v>261</v>
      </c>
      <c r="D618" s="68" t="s">
        <v>187</v>
      </c>
      <c r="E618" s="68" t="s">
        <v>60</v>
      </c>
      <c r="F618" s="68">
        <v>11</v>
      </c>
      <c r="G618" s="1">
        <v>4716</v>
      </c>
      <c r="H618" s="1">
        <v>2621</v>
      </c>
      <c r="I618" s="1">
        <v>178</v>
      </c>
      <c r="J618" s="1">
        <v>7515</v>
      </c>
      <c r="K618" s="1">
        <f t="shared" si="18"/>
        <v>7337</v>
      </c>
      <c r="L618" s="176">
        <v>683.18179999999995</v>
      </c>
      <c r="M618" s="176">
        <f t="shared" si="19"/>
        <v>667</v>
      </c>
      <c r="N618" s="70">
        <v>38381</v>
      </c>
      <c r="O618" s="70">
        <v>4884.75</v>
      </c>
      <c r="P618" s="70">
        <v>0</v>
      </c>
      <c r="Q618" s="70">
        <v>0</v>
      </c>
      <c r="R618" s="70">
        <v>150.30000000000001</v>
      </c>
      <c r="S618" s="70">
        <v>5035.05</v>
      </c>
      <c r="T618" s="70">
        <v>33345.949999999997</v>
      </c>
      <c r="U618" s="70">
        <v>33345.949999999997</v>
      </c>
      <c r="V618" s="70">
        <v>0</v>
      </c>
      <c r="W618" s="68" t="s">
        <v>64</v>
      </c>
      <c r="X618" s="68">
        <v>1</v>
      </c>
      <c r="Y618" s="68">
        <v>0</v>
      </c>
      <c r="Z618" s="68">
        <v>1</v>
      </c>
      <c r="AA618" s="68" t="s">
        <v>63</v>
      </c>
      <c r="AB618" s="68">
        <v>9</v>
      </c>
      <c r="AC618" s="1">
        <v>0</v>
      </c>
      <c r="AD618" s="1">
        <v>160</v>
      </c>
      <c r="AE618" s="68">
        <v>0</v>
      </c>
      <c r="AF618" s="68">
        <v>75</v>
      </c>
      <c r="AG618" s="1">
        <v>75</v>
      </c>
      <c r="AH618" s="68">
        <v>1685</v>
      </c>
      <c r="AI618" s="176">
        <v>213.33330000000001</v>
      </c>
      <c r="AJ618" s="1">
        <v>1920</v>
      </c>
      <c r="AK618" s="70">
        <v>9809</v>
      </c>
      <c r="AL618" s="70"/>
    </row>
    <row r="619" spans="1:38" customFormat="1" ht="19.95" customHeight="1" x14ac:dyDescent="0.25">
      <c r="A619" s="68">
        <v>85701</v>
      </c>
      <c r="B619" s="68" t="s">
        <v>251</v>
      </c>
      <c r="C619" s="68" t="s">
        <v>261</v>
      </c>
      <c r="D619" s="68" t="s">
        <v>187</v>
      </c>
      <c r="E619" s="68" t="s">
        <v>60</v>
      </c>
      <c r="F619" s="68">
        <v>8</v>
      </c>
      <c r="G619" s="1">
        <v>900</v>
      </c>
      <c r="H619" s="1">
        <v>831</v>
      </c>
      <c r="I619" s="1">
        <v>69</v>
      </c>
      <c r="J619" s="1">
        <v>1800</v>
      </c>
      <c r="K619" s="1">
        <f t="shared" si="18"/>
        <v>1731</v>
      </c>
      <c r="L619" s="176">
        <v>225</v>
      </c>
      <c r="M619" s="176">
        <f t="shared" si="19"/>
        <v>216.4</v>
      </c>
      <c r="N619" s="70">
        <v>9201</v>
      </c>
      <c r="O619" s="70">
        <v>1170</v>
      </c>
      <c r="P619" s="70">
        <v>0</v>
      </c>
      <c r="Q619" s="70">
        <v>0</v>
      </c>
      <c r="R619" s="70">
        <v>36</v>
      </c>
      <c r="S619" s="70">
        <v>1206</v>
      </c>
      <c r="T619" s="70">
        <v>7995</v>
      </c>
      <c r="U619" s="70">
        <v>1501</v>
      </c>
      <c r="V619" s="70">
        <v>6494</v>
      </c>
      <c r="W619" s="68" t="s">
        <v>63</v>
      </c>
      <c r="X619" s="68">
        <v>1</v>
      </c>
      <c r="Y619" s="68">
        <v>0</v>
      </c>
      <c r="Z619" s="68">
        <v>1</v>
      </c>
      <c r="AA619" s="68" t="s">
        <v>63</v>
      </c>
      <c r="AB619" s="68">
        <v>5</v>
      </c>
      <c r="AC619" s="1">
        <v>0</v>
      </c>
      <c r="AD619" s="1">
        <v>158</v>
      </c>
      <c r="AE619" s="68">
        <v>0</v>
      </c>
      <c r="AF619" s="68">
        <v>65</v>
      </c>
      <c r="AG619" s="1">
        <v>65</v>
      </c>
      <c r="AH619" s="68">
        <v>72</v>
      </c>
      <c r="AI619" s="176">
        <v>59</v>
      </c>
      <c r="AJ619" s="1">
        <v>295</v>
      </c>
      <c r="AK619" s="70">
        <v>1501</v>
      </c>
      <c r="AL619" s="70"/>
    </row>
    <row r="620" spans="1:38" customFormat="1" ht="19.95" customHeight="1" x14ac:dyDescent="0.25">
      <c r="A620" s="68">
        <v>87058</v>
      </c>
      <c r="B620" s="68" t="s">
        <v>251</v>
      </c>
      <c r="C620" s="68" t="s">
        <v>261</v>
      </c>
      <c r="D620" s="68" t="s">
        <v>187</v>
      </c>
      <c r="E620" s="68" t="s">
        <v>20</v>
      </c>
      <c r="F620" s="68">
        <v>9</v>
      </c>
      <c r="G620" s="1">
        <v>5448</v>
      </c>
      <c r="H620" s="1">
        <v>1162</v>
      </c>
      <c r="I620" s="1">
        <v>141</v>
      </c>
      <c r="J620" s="1">
        <v>6751</v>
      </c>
      <c r="K620" s="1">
        <f t="shared" si="18"/>
        <v>6610</v>
      </c>
      <c r="L620" s="176">
        <v>750.11109999999996</v>
      </c>
      <c r="M620" s="176">
        <f t="shared" si="19"/>
        <v>734.4</v>
      </c>
      <c r="N620" s="70">
        <v>34361</v>
      </c>
      <c r="O620" s="70">
        <v>4388.1499999999996</v>
      </c>
      <c r="P620" s="70">
        <v>0</v>
      </c>
      <c r="Q620" s="70">
        <v>0</v>
      </c>
      <c r="R620" s="70">
        <v>135.02000000000001</v>
      </c>
      <c r="S620" s="70">
        <v>4523.17</v>
      </c>
      <c r="T620" s="70">
        <v>29837.83</v>
      </c>
      <c r="U620" s="70">
        <v>29837.83</v>
      </c>
      <c r="V620" s="70">
        <v>0</v>
      </c>
      <c r="W620" s="68" t="s">
        <v>64</v>
      </c>
      <c r="X620" s="68">
        <v>1</v>
      </c>
      <c r="Y620" s="68">
        <v>0</v>
      </c>
      <c r="Z620" s="68">
        <v>1</v>
      </c>
      <c r="AA620" s="68" t="s">
        <v>63</v>
      </c>
      <c r="AB620" s="68">
        <v>9</v>
      </c>
      <c r="AC620" s="1">
        <v>0</v>
      </c>
      <c r="AD620" s="1">
        <v>118</v>
      </c>
      <c r="AE620" s="68">
        <v>0</v>
      </c>
      <c r="AF620" s="68">
        <v>94</v>
      </c>
      <c r="AG620" s="1">
        <v>94</v>
      </c>
      <c r="AH620" s="68">
        <v>2829</v>
      </c>
      <c r="AI620" s="176">
        <v>337.88889999999998</v>
      </c>
      <c r="AJ620" s="1">
        <v>3041</v>
      </c>
      <c r="AK620" s="70">
        <v>15474</v>
      </c>
      <c r="AL620" s="70"/>
    </row>
    <row r="621" spans="1:38" customFormat="1" ht="19.95" customHeight="1" x14ac:dyDescent="0.25">
      <c r="A621" s="68">
        <v>87073</v>
      </c>
      <c r="B621" s="68" t="s">
        <v>251</v>
      </c>
      <c r="C621" s="68" t="s">
        <v>261</v>
      </c>
      <c r="D621" s="68" t="s">
        <v>187</v>
      </c>
      <c r="E621" s="68" t="s">
        <v>20</v>
      </c>
      <c r="F621" s="68">
        <v>6</v>
      </c>
      <c r="G621" s="1">
        <v>2940</v>
      </c>
      <c r="H621" s="1">
        <v>1262</v>
      </c>
      <c r="I621" s="1">
        <v>28</v>
      </c>
      <c r="J621" s="1">
        <v>4230</v>
      </c>
      <c r="K621" s="1">
        <f t="shared" si="18"/>
        <v>4202</v>
      </c>
      <c r="L621" s="176">
        <v>705</v>
      </c>
      <c r="M621" s="176">
        <f t="shared" si="19"/>
        <v>700.3</v>
      </c>
      <c r="N621" s="70">
        <v>21536</v>
      </c>
      <c r="O621" s="70">
        <v>2749.5</v>
      </c>
      <c r="P621" s="70">
        <v>0</v>
      </c>
      <c r="Q621" s="70">
        <v>0</v>
      </c>
      <c r="R621" s="70">
        <v>84.6</v>
      </c>
      <c r="S621" s="70">
        <v>2834.1</v>
      </c>
      <c r="T621" s="70">
        <v>18701.900000000001</v>
      </c>
      <c r="U621" s="70">
        <v>18701.900000000001</v>
      </c>
      <c r="V621" s="70">
        <v>0</v>
      </c>
      <c r="W621" s="68" t="s">
        <v>64</v>
      </c>
      <c r="X621" s="68">
        <v>1</v>
      </c>
      <c r="Y621" s="68">
        <v>0</v>
      </c>
      <c r="Z621" s="68">
        <v>1</v>
      </c>
      <c r="AA621" s="68" t="s">
        <v>63</v>
      </c>
      <c r="AB621" s="68">
        <v>6</v>
      </c>
      <c r="AC621" s="1">
        <v>0</v>
      </c>
      <c r="AD621" s="1">
        <v>80</v>
      </c>
      <c r="AE621" s="68">
        <v>0</v>
      </c>
      <c r="AF621" s="68">
        <v>28</v>
      </c>
      <c r="AG621" s="1">
        <v>28</v>
      </c>
      <c r="AH621" s="68">
        <v>1897</v>
      </c>
      <c r="AI621" s="176">
        <v>334.16669999999999</v>
      </c>
      <c r="AJ621" s="1">
        <v>2005</v>
      </c>
      <c r="AK621" s="70">
        <v>10243</v>
      </c>
      <c r="AL621" s="70"/>
    </row>
    <row r="622" spans="1:38" customFormat="1" ht="19.95" customHeight="1" x14ac:dyDescent="0.25">
      <c r="A622" s="68">
        <v>87162</v>
      </c>
      <c r="B622" s="68" t="s">
        <v>251</v>
      </c>
      <c r="C622" s="68" t="s">
        <v>261</v>
      </c>
      <c r="D622" s="68" t="s">
        <v>187</v>
      </c>
      <c r="E622" s="68" t="s">
        <v>21</v>
      </c>
      <c r="F622" s="68">
        <v>1</v>
      </c>
      <c r="G622" s="1">
        <v>240</v>
      </c>
      <c r="H622" s="1">
        <v>0</v>
      </c>
      <c r="I622" s="1">
        <v>0</v>
      </c>
      <c r="J622" s="1">
        <v>240</v>
      </c>
      <c r="K622" s="1">
        <f t="shared" si="18"/>
        <v>240</v>
      </c>
      <c r="L622" s="176">
        <v>240</v>
      </c>
      <c r="M622" s="176">
        <f t="shared" si="19"/>
        <v>240</v>
      </c>
      <c r="N622" s="70">
        <v>1212</v>
      </c>
      <c r="O622" s="70">
        <v>156</v>
      </c>
      <c r="P622" s="70">
        <v>0</v>
      </c>
      <c r="Q622" s="70">
        <v>0</v>
      </c>
      <c r="R622" s="70">
        <v>4.8</v>
      </c>
      <c r="S622" s="70">
        <v>160.80000000000001</v>
      </c>
      <c r="T622" s="70">
        <v>1051.2</v>
      </c>
      <c r="U622" s="70">
        <v>1051.2</v>
      </c>
      <c r="V622" s="70">
        <v>0</v>
      </c>
      <c r="W622" s="68" t="s">
        <v>64</v>
      </c>
      <c r="X622" s="68">
        <v>1</v>
      </c>
      <c r="Y622" s="68">
        <v>0</v>
      </c>
      <c r="Z622" s="68">
        <v>1</v>
      </c>
      <c r="AA622" s="68" t="s">
        <v>63</v>
      </c>
      <c r="AB622" s="68">
        <v>0</v>
      </c>
      <c r="AC622" s="1">
        <v>0</v>
      </c>
      <c r="AD622" s="1">
        <v>0</v>
      </c>
      <c r="AE622" s="68">
        <v>0</v>
      </c>
      <c r="AF622" s="68">
        <v>0</v>
      </c>
      <c r="AG622" s="1">
        <v>0</v>
      </c>
      <c r="AH622" s="68">
        <v>0</v>
      </c>
      <c r="AI622" s="176">
        <v>0</v>
      </c>
      <c r="AJ622" s="1">
        <v>0</v>
      </c>
      <c r="AK622" s="70">
        <v>0</v>
      </c>
      <c r="AL622" s="70"/>
    </row>
    <row r="623" spans="1:38" customFormat="1" ht="19.95" customHeight="1" x14ac:dyDescent="0.25">
      <c r="A623" s="68">
        <v>87391</v>
      </c>
      <c r="B623" s="68" t="s">
        <v>251</v>
      </c>
      <c r="C623" s="68" t="s">
        <v>261</v>
      </c>
      <c r="D623" s="68" t="s">
        <v>187</v>
      </c>
      <c r="E623" s="68" t="s">
        <v>60</v>
      </c>
      <c r="F623" s="68">
        <v>17</v>
      </c>
      <c r="G623" s="1">
        <v>480</v>
      </c>
      <c r="H623" s="1">
        <v>1291</v>
      </c>
      <c r="I623" s="1">
        <v>55</v>
      </c>
      <c r="J623" s="1">
        <v>1826</v>
      </c>
      <c r="K623" s="1">
        <f t="shared" si="18"/>
        <v>1771</v>
      </c>
      <c r="L623" s="176">
        <v>107.4118</v>
      </c>
      <c r="M623" s="176">
        <f t="shared" si="19"/>
        <v>104.2</v>
      </c>
      <c r="N623" s="70">
        <v>9320</v>
      </c>
      <c r="O623" s="70">
        <v>1186.9000000000001</v>
      </c>
      <c r="P623" s="70">
        <v>0</v>
      </c>
      <c r="Q623" s="70">
        <v>0</v>
      </c>
      <c r="R623" s="70">
        <v>36.520000000000003</v>
      </c>
      <c r="S623" s="70">
        <v>1223.42</v>
      </c>
      <c r="T623" s="70">
        <v>8096.58</v>
      </c>
      <c r="U623" s="70">
        <v>8096.58</v>
      </c>
      <c r="V623" s="70">
        <v>0</v>
      </c>
      <c r="W623" s="68" t="s">
        <v>64</v>
      </c>
      <c r="X623" s="68">
        <v>1</v>
      </c>
      <c r="Y623" s="68">
        <v>0</v>
      </c>
      <c r="Z623" s="68">
        <v>1</v>
      </c>
      <c r="AA623" s="68" t="s">
        <v>63</v>
      </c>
      <c r="AB623" s="68">
        <v>14</v>
      </c>
      <c r="AC623" s="1">
        <v>0</v>
      </c>
      <c r="AD623" s="1">
        <v>204</v>
      </c>
      <c r="AE623" s="68">
        <v>0</v>
      </c>
      <c r="AF623" s="68">
        <v>55</v>
      </c>
      <c r="AG623" s="1">
        <v>55</v>
      </c>
      <c r="AH623" s="68">
        <v>620</v>
      </c>
      <c r="AI623" s="176">
        <v>62.785699999999999</v>
      </c>
      <c r="AJ623" s="1">
        <v>879</v>
      </c>
      <c r="AK623" s="70">
        <v>4485</v>
      </c>
      <c r="AL623" s="70"/>
    </row>
    <row r="624" spans="1:38" customFormat="1" ht="19.95" customHeight="1" x14ac:dyDescent="0.25">
      <c r="A624" s="68">
        <v>90150</v>
      </c>
      <c r="B624" s="68" t="s">
        <v>251</v>
      </c>
      <c r="C624" s="68" t="s">
        <v>261</v>
      </c>
      <c r="D624" s="68" t="s">
        <v>187</v>
      </c>
      <c r="E624" s="68" t="s">
        <v>60</v>
      </c>
      <c r="F624" s="68">
        <v>5</v>
      </c>
      <c r="G624" s="1">
        <v>564</v>
      </c>
      <c r="H624" s="1">
        <v>3612</v>
      </c>
      <c r="I624" s="1">
        <v>15</v>
      </c>
      <c r="J624" s="1">
        <v>4191</v>
      </c>
      <c r="K624" s="1">
        <f t="shared" si="18"/>
        <v>4176</v>
      </c>
      <c r="L624" s="176">
        <v>838.2</v>
      </c>
      <c r="M624" s="176">
        <f t="shared" si="19"/>
        <v>835.2</v>
      </c>
      <c r="N624" s="70">
        <v>21489</v>
      </c>
      <c r="O624" s="70">
        <v>2724.15</v>
      </c>
      <c r="P624" s="70">
        <v>0</v>
      </c>
      <c r="Q624" s="70">
        <v>0</v>
      </c>
      <c r="R624" s="70">
        <v>-2724.15</v>
      </c>
      <c r="S624" s="70">
        <v>0</v>
      </c>
      <c r="T624" s="70">
        <v>21489</v>
      </c>
      <c r="U624" s="70">
        <v>7441</v>
      </c>
      <c r="V624" s="70">
        <v>14048</v>
      </c>
      <c r="W624" s="68" t="s">
        <v>63</v>
      </c>
      <c r="X624" s="68">
        <v>1</v>
      </c>
      <c r="Y624" s="68">
        <v>0</v>
      </c>
      <c r="Z624" s="68">
        <v>1</v>
      </c>
      <c r="AA624" s="68" t="s">
        <v>63</v>
      </c>
      <c r="AB624" s="68">
        <v>4</v>
      </c>
      <c r="AC624" s="1">
        <v>0</v>
      </c>
      <c r="AD624" s="1">
        <v>85</v>
      </c>
      <c r="AE624" s="68">
        <v>0</v>
      </c>
      <c r="AF624" s="68">
        <v>5</v>
      </c>
      <c r="AG624" s="1">
        <v>5</v>
      </c>
      <c r="AH624" s="68">
        <v>548</v>
      </c>
      <c r="AI624" s="176">
        <v>159.5</v>
      </c>
      <c r="AJ624" s="1">
        <v>638</v>
      </c>
      <c r="AK624" s="70">
        <v>3265</v>
      </c>
      <c r="AL624" s="70"/>
    </row>
    <row r="625" spans="1:38" customFormat="1" ht="19.95" customHeight="1" x14ac:dyDescent="0.25">
      <c r="A625" s="68">
        <v>30103</v>
      </c>
      <c r="B625" s="68" t="s">
        <v>252</v>
      </c>
      <c r="C625" s="68" t="s">
        <v>77</v>
      </c>
      <c r="D625" s="68" t="s">
        <v>76</v>
      </c>
      <c r="E625" s="68" t="s">
        <v>60</v>
      </c>
      <c r="F625" s="68">
        <v>11</v>
      </c>
      <c r="G625" s="1">
        <v>1992</v>
      </c>
      <c r="H625" s="1">
        <v>841</v>
      </c>
      <c r="I625" s="1">
        <v>24</v>
      </c>
      <c r="J625" s="1">
        <v>2857</v>
      </c>
      <c r="K625" s="1">
        <f t="shared" si="18"/>
        <v>2833</v>
      </c>
      <c r="L625" s="176">
        <v>259.72730000000001</v>
      </c>
      <c r="M625" s="176">
        <f t="shared" si="19"/>
        <v>257.5</v>
      </c>
      <c r="N625" s="70">
        <v>14601</v>
      </c>
      <c r="O625" s="70">
        <v>1857.05</v>
      </c>
      <c r="P625" s="70">
        <v>0</v>
      </c>
      <c r="Q625" s="70">
        <v>0</v>
      </c>
      <c r="R625" s="70">
        <v>57.14</v>
      </c>
      <c r="S625" s="70">
        <v>1914.19</v>
      </c>
      <c r="T625" s="70">
        <v>12686.81</v>
      </c>
      <c r="U625" s="70">
        <v>12686.81</v>
      </c>
      <c r="V625" s="70">
        <v>0</v>
      </c>
      <c r="W625" s="68" t="s">
        <v>64</v>
      </c>
      <c r="X625" s="68">
        <v>1</v>
      </c>
      <c r="Y625" s="68">
        <v>0</v>
      </c>
      <c r="Z625" s="68">
        <v>1</v>
      </c>
      <c r="AA625" s="68" t="s">
        <v>63</v>
      </c>
      <c r="AB625" s="68">
        <v>11</v>
      </c>
      <c r="AC625" s="1">
        <v>0</v>
      </c>
      <c r="AD625" s="1">
        <v>64</v>
      </c>
      <c r="AE625" s="68">
        <v>0</v>
      </c>
      <c r="AF625" s="68">
        <v>24</v>
      </c>
      <c r="AG625" s="1">
        <v>24</v>
      </c>
      <c r="AH625" s="68">
        <v>1145</v>
      </c>
      <c r="AI625" s="176">
        <v>112.0909</v>
      </c>
      <c r="AJ625" s="1">
        <v>1233</v>
      </c>
      <c r="AK625" s="70">
        <v>6283</v>
      </c>
      <c r="AL625" s="70"/>
    </row>
    <row r="626" spans="1:38" customFormat="1" ht="19.95" customHeight="1" x14ac:dyDescent="0.25">
      <c r="A626" s="68">
        <v>30455</v>
      </c>
      <c r="B626" s="68" t="s">
        <v>252</v>
      </c>
      <c r="C626" s="68" t="s">
        <v>77</v>
      </c>
      <c r="D626" s="68" t="s">
        <v>76</v>
      </c>
      <c r="E626" s="68" t="s">
        <v>18</v>
      </c>
      <c r="F626" s="68">
        <v>7</v>
      </c>
      <c r="G626" s="1">
        <v>4056</v>
      </c>
      <c r="H626" s="1">
        <v>1727</v>
      </c>
      <c r="I626" s="1">
        <v>42</v>
      </c>
      <c r="J626" s="1">
        <v>5825</v>
      </c>
      <c r="K626" s="1">
        <f t="shared" si="18"/>
        <v>5783</v>
      </c>
      <c r="L626" s="176">
        <v>832.14290000000005</v>
      </c>
      <c r="M626" s="176">
        <f t="shared" si="19"/>
        <v>826.1</v>
      </c>
      <c r="N626" s="70">
        <v>29713</v>
      </c>
      <c r="O626" s="70">
        <v>3786.25</v>
      </c>
      <c r="P626" s="70">
        <v>0</v>
      </c>
      <c r="Q626" s="70">
        <v>0</v>
      </c>
      <c r="R626" s="70">
        <v>116.5</v>
      </c>
      <c r="S626" s="70">
        <v>3902.75</v>
      </c>
      <c r="T626" s="70">
        <v>25810.25</v>
      </c>
      <c r="U626" s="70">
        <v>25810.25</v>
      </c>
      <c r="V626" s="70">
        <v>0</v>
      </c>
      <c r="W626" s="68" t="s">
        <v>64</v>
      </c>
      <c r="X626" s="68">
        <v>1</v>
      </c>
      <c r="Y626" s="68">
        <v>0</v>
      </c>
      <c r="Z626" s="68">
        <v>1</v>
      </c>
      <c r="AA626" s="68" t="s">
        <v>63</v>
      </c>
      <c r="AB626" s="68">
        <v>4</v>
      </c>
      <c r="AC626" s="1">
        <v>0</v>
      </c>
      <c r="AD626" s="1">
        <v>37</v>
      </c>
      <c r="AE626" s="68">
        <v>0</v>
      </c>
      <c r="AF626" s="68">
        <v>40</v>
      </c>
      <c r="AG626" s="1">
        <v>40</v>
      </c>
      <c r="AH626" s="68">
        <v>2385</v>
      </c>
      <c r="AI626" s="176">
        <v>615.5</v>
      </c>
      <c r="AJ626" s="1">
        <v>2462</v>
      </c>
      <c r="AK626" s="70">
        <v>12555</v>
      </c>
      <c r="AL626" s="70"/>
    </row>
    <row r="627" spans="1:38" customFormat="1" ht="19.95" customHeight="1" x14ac:dyDescent="0.25">
      <c r="A627" s="68">
        <v>30495</v>
      </c>
      <c r="B627" s="68" t="s">
        <v>252</v>
      </c>
      <c r="C627" s="68" t="s">
        <v>77</v>
      </c>
      <c r="D627" s="68" t="s">
        <v>76</v>
      </c>
      <c r="E627" s="68" t="s">
        <v>60</v>
      </c>
      <c r="F627" s="68">
        <v>0</v>
      </c>
      <c r="G627" s="1">
        <v>0</v>
      </c>
      <c r="H627" s="1">
        <v>0</v>
      </c>
      <c r="I627" s="1">
        <v>0</v>
      </c>
      <c r="J627" s="1">
        <v>0</v>
      </c>
      <c r="K627" s="1">
        <f t="shared" si="18"/>
        <v>0</v>
      </c>
      <c r="L627" s="176">
        <v>0</v>
      </c>
      <c r="M627" s="176" t="e">
        <f t="shared" si="19"/>
        <v>#DIV/0!</v>
      </c>
      <c r="N627" s="70">
        <v>0</v>
      </c>
      <c r="O627" s="70">
        <v>0</v>
      </c>
      <c r="P627" s="70">
        <v>0</v>
      </c>
      <c r="Q627" s="70">
        <v>0</v>
      </c>
      <c r="R627" s="70">
        <v>0</v>
      </c>
      <c r="S627" s="70">
        <v>0</v>
      </c>
      <c r="T627" s="70">
        <v>0</v>
      </c>
      <c r="U627" s="70">
        <v>0</v>
      </c>
      <c r="V627" s="70">
        <v>0</v>
      </c>
      <c r="W627" s="68" t="s">
        <v>64</v>
      </c>
      <c r="X627" s="68">
        <v>0</v>
      </c>
      <c r="Y627" s="68">
        <v>1</v>
      </c>
      <c r="Z627" s="68">
        <v>1</v>
      </c>
      <c r="AA627" s="68" t="s">
        <v>63</v>
      </c>
      <c r="AB627" s="68">
        <v>0</v>
      </c>
      <c r="AC627" s="1">
        <v>0</v>
      </c>
      <c r="AD627" s="1">
        <v>0</v>
      </c>
      <c r="AE627" s="68">
        <v>0</v>
      </c>
      <c r="AF627" s="68">
        <v>0</v>
      </c>
      <c r="AG627" s="1">
        <v>0</v>
      </c>
      <c r="AH627" s="68">
        <v>0</v>
      </c>
      <c r="AI627" s="176">
        <v>0</v>
      </c>
      <c r="AJ627" s="1">
        <v>0</v>
      </c>
      <c r="AK627" s="70">
        <v>0</v>
      </c>
      <c r="AL627" s="70"/>
    </row>
    <row r="628" spans="1:38" customFormat="1" ht="19.95" customHeight="1" x14ac:dyDescent="0.25">
      <c r="A628" s="68">
        <v>30701</v>
      </c>
      <c r="B628" s="68" t="s">
        <v>252</v>
      </c>
      <c r="C628" s="68" t="s">
        <v>77</v>
      </c>
      <c r="D628" s="68" t="s">
        <v>76</v>
      </c>
      <c r="E628" s="68" t="s">
        <v>20</v>
      </c>
      <c r="F628" s="68">
        <v>10</v>
      </c>
      <c r="G628" s="1">
        <v>3120</v>
      </c>
      <c r="H628" s="1">
        <v>673</v>
      </c>
      <c r="I628" s="1">
        <v>83</v>
      </c>
      <c r="J628" s="1">
        <v>3876</v>
      </c>
      <c r="K628" s="1">
        <f t="shared" si="18"/>
        <v>3793</v>
      </c>
      <c r="L628" s="176">
        <v>387.6</v>
      </c>
      <c r="M628" s="176">
        <f t="shared" si="19"/>
        <v>379.3</v>
      </c>
      <c r="N628" s="70">
        <v>19760</v>
      </c>
      <c r="O628" s="70">
        <v>2519.4</v>
      </c>
      <c r="P628" s="70">
        <v>0</v>
      </c>
      <c r="Q628" s="70">
        <v>0</v>
      </c>
      <c r="R628" s="70">
        <v>77.52</v>
      </c>
      <c r="S628" s="70">
        <v>2596.92</v>
      </c>
      <c r="T628" s="70">
        <v>17163.080000000002</v>
      </c>
      <c r="U628" s="70">
        <v>17163.080000000002</v>
      </c>
      <c r="V628" s="70">
        <v>0</v>
      </c>
      <c r="W628" s="68" t="s">
        <v>64</v>
      </c>
      <c r="X628" s="68">
        <v>1</v>
      </c>
      <c r="Y628" s="68">
        <v>0</v>
      </c>
      <c r="Z628" s="68">
        <v>1</v>
      </c>
      <c r="AA628" s="68" t="s">
        <v>63</v>
      </c>
      <c r="AB628" s="68">
        <v>9</v>
      </c>
      <c r="AC628" s="1">
        <v>0</v>
      </c>
      <c r="AD628" s="1">
        <v>158</v>
      </c>
      <c r="AE628" s="68">
        <v>0</v>
      </c>
      <c r="AF628" s="68">
        <v>83</v>
      </c>
      <c r="AG628" s="1">
        <v>83</v>
      </c>
      <c r="AH628" s="68">
        <v>1519</v>
      </c>
      <c r="AI628" s="176">
        <v>195.5556</v>
      </c>
      <c r="AJ628" s="1">
        <v>1760</v>
      </c>
      <c r="AK628" s="70">
        <v>8955</v>
      </c>
      <c r="AL628" s="70"/>
    </row>
    <row r="629" spans="1:38" customFormat="1" ht="19.95" customHeight="1" x14ac:dyDescent="0.25">
      <c r="A629" s="68">
        <v>30811</v>
      </c>
      <c r="B629" s="68" t="s">
        <v>252</v>
      </c>
      <c r="C629" s="68" t="s">
        <v>77</v>
      </c>
      <c r="D629" s="68" t="s">
        <v>76</v>
      </c>
      <c r="E629" s="68" t="s">
        <v>60</v>
      </c>
      <c r="F629" s="68">
        <v>9</v>
      </c>
      <c r="G629" s="1">
        <v>3084</v>
      </c>
      <c r="H629" s="1">
        <v>351</v>
      </c>
      <c r="I629" s="1">
        <v>45</v>
      </c>
      <c r="J629" s="1">
        <v>3480</v>
      </c>
      <c r="K629" s="1">
        <f t="shared" si="18"/>
        <v>3435</v>
      </c>
      <c r="L629" s="176">
        <v>386.66669999999999</v>
      </c>
      <c r="M629" s="176">
        <f t="shared" si="19"/>
        <v>381.7</v>
      </c>
      <c r="N629" s="70">
        <v>17798</v>
      </c>
      <c r="O629" s="70">
        <v>2262</v>
      </c>
      <c r="P629" s="70">
        <v>0</v>
      </c>
      <c r="Q629" s="70">
        <v>0</v>
      </c>
      <c r="R629" s="70">
        <v>0</v>
      </c>
      <c r="S629" s="70">
        <v>2262</v>
      </c>
      <c r="T629" s="70">
        <v>15536</v>
      </c>
      <c r="U629" s="70">
        <v>15536</v>
      </c>
      <c r="V629" s="70">
        <v>0</v>
      </c>
      <c r="W629" s="68" t="s">
        <v>64</v>
      </c>
      <c r="X629" s="68">
        <v>1</v>
      </c>
      <c r="Y629" s="68">
        <v>0</v>
      </c>
      <c r="Z629" s="68">
        <v>1</v>
      </c>
      <c r="AA629" s="68" t="s">
        <v>63</v>
      </c>
      <c r="AB629" s="68">
        <v>8</v>
      </c>
      <c r="AC629" s="1">
        <v>0</v>
      </c>
      <c r="AD629" s="1">
        <v>115</v>
      </c>
      <c r="AE629" s="68">
        <v>0</v>
      </c>
      <c r="AF629" s="68">
        <v>35</v>
      </c>
      <c r="AG629" s="1">
        <v>35</v>
      </c>
      <c r="AH629" s="68">
        <v>2023</v>
      </c>
      <c r="AI629" s="176">
        <v>271.625</v>
      </c>
      <c r="AJ629" s="1">
        <v>2173</v>
      </c>
      <c r="AK629" s="70">
        <v>11108</v>
      </c>
      <c r="AL629" s="70"/>
    </row>
    <row r="630" spans="1:38" customFormat="1" ht="19.95" customHeight="1" x14ac:dyDescent="0.25">
      <c r="A630" s="68">
        <v>30940</v>
      </c>
      <c r="B630" s="68" t="s">
        <v>252</v>
      </c>
      <c r="C630" s="68" t="s">
        <v>77</v>
      </c>
      <c r="D630" s="68" t="s">
        <v>76</v>
      </c>
      <c r="E630" s="68" t="s">
        <v>21</v>
      </c>
      <c r="F630" s="68">
        <v>2</v>
      </c>
      <c r="G630" s="1">
        <v>900</v>
      </c>
      <c r="H630" s="1">
        <v>-61</v>
      </c>
      <c r="I630" s="1">
        <v>1</v>
      </c>
      <c r="J630" s="1">
        <v>840</v>
      </c>
      <c r="K630" s="1">
        <f t="shared" si="18"/>
        <v>839</v>
      </c>
      <c r="L630" s="176">
        <v>420</v>
      </c>
      <c r="M630" s="176">
        <f t="shared" si="19"/>
        <v>419.5</v>
      </c>
      <c r="N630" s="70">
        <v>4296</v>
      </c>
      <c r="O630" s="70">
        <v>546</v>
      </c>
      <c r="P630" s="70">
        <v>0</v>
      </c>
      <c r="Q630" s="70">
        <v>0</v>
      </c>
      <c r="R630" s="70">
        <v>16.8</v>
      </c>
      <c r="S630" s="70">
        <v>562.79999999999995</v>
      </c>
      <c r="T630" s="70">
        <v>3733.2</v>
      </c>
      <c r="U630" s="70">
        <v>3733.2</v>
      </c>
      <c r="V630" s="70">
        <v>0</v>
      </c>
      <c r="W630" s="68" t="s">
        <v>64</v>
      </c>
      <c r="X630" s="68">
        <v>1</v>
      </c>
      <c r="Y630" s="68">
        <v>0</v>
      </c>
      <c r="Z630" s="68">
        <v>1</v>
      </c>
      <c r="AA630" s="68" t="s">
        <v>63</v>
      </c>
      <c r="AB630" s="68">
        <v>2</v>
      </c>
      <c r="AC630" s="1">
        <v>0</v>
      </c>
      <c r="AD630" s="1">
        <v>0</v>
      </c>
      <c r="AE630" s="68">
        <v>0</v>
      </c>
      <c r="AF630" s="68">
        <v>1</v>
      </c>
      <c r="AG630" s="1">
        <v>1</v>
      </c>
      <c r="AH630" s="68">
        <v>33</v>
      </c>
      <c r="AI630" s="176">
        <v>17</v>
      </c>
      <c r="AJ630" s="1">
        <v>34</v>
      </c>
      <c r="AK630" s="70">
        <v>174</v>
      </c>
      <c r="AL630" s="70"/>
    </row>
    <row r="631" spans="1:38" customFormat="1" ht="19.95" customHeight="1" x14ac:dyDescent="0.25">
      <c r="A631" s="68">
        <v>31007</v>
      </c>
      <c r="B631" s="68" t="s">
        <v>252</v>
      </c>
      <c r="C631" s="68" t="s">
        <v>77</v>
      </c>
      <c r="D631" s="68" t="s">
        <v>76</v>
      </c>
      <c r="E631" s="68" t="s">
        <v>60</v>
      </c>
      <c r="F631" s="68">
        <v>7</v>
      </c>
      <c r="G631" s="1">
        <v>3108</v>
      </c>
      <c r="H631" s="1">
        <v>3792</v>
      </c>
      <c r="I631" s="1">
        <v>56</v>
      </c>
      <c r="J631" s="1">
        <v>6956</v>
      </c>
      <c r="K631" s="1">
        <f t="shared" si="18"/>
        <v>6900</v>
      </c>
      <c r="L631" s="176">
        <v>993.71429999999998</v>
      </c>
      <c r="M631" s="176">
        <f t="shared" si="19"/>
        <v>985.7</v>
      </c>
      <c r="N631" s="70">
        <v>35432</v>
      </c>
      <c r="O631" s="70">
        <v>4521.3999999999996</v>
      </c>
      <c r="P631" s="70">
        <v>0</v>
      </c>
      <c r="Q631" s="70">
        <v>0</v>
      </c>
      <c r="R631" s="70">
        <v>139.12</v>
      </c>
      <c r="S631" s="70">
        <v>4660.5200000000004</v>
      </c>
      <c r="T631" s="70">
        <v>30771.48</v>
      </c>
      <c r="U631" s="70">
        <v>30771.48</v>
      </c>
      <c r="V631" s="70">
        <v>0</v>
      </c>
      <c r="W631" s="68" t="s">
        <v>64</v>
      </c>
      <c r="X631" s="68">
        <v>1</v>
      </c>
      <c r="Y631" s="68">
        <v>0</v>
      </c>
      <c r="Z631" s="68">
        <v>1</v>
      </c>
      <c r="AA631" s="68" t="s">
        <v>63</v>
      </c>
      <c r="AB631" s="68">
        <v>6</v>
      </c>
      <c r="AC631" s="1">
        <v>0</v>
      </c>
      <c r="AD631" s="1">
        <v>80</v>
      </c>
      <c r="AE631" s="68">
        <v>0</v>
      </c>
      <c r="AF631" s="68">
        <v>56</v>
      </c>
      <c r="AG631" s="1">
        <v>56</v>
      </c>
      <c r="AH631" s="68">
        <v>2093</v>
      </c>
      <c r="AI631" s="176">
        <v>371.5</v>
      </c>
      <c r="AJ631" s="1">
        <v>2229</v>
      </c>
      <c r="AK631" s="70">
        <v>11373</v>
      </c>
      <c r="AL631" s="70"/>
    </row>
    <row r="632" spans="1:38" customFormat="1" ht="19.95" customHeight="1" x14ac:dyDescent="0.25">
      <c r="A632" s="68">
        <v>33016</v>
      </c>
      <c r="B632" s="68" t="s">
        <v>252</v>
      </c>
      <c r="C632" s="68" t="s">
        <v>77</v>
      </c>
      <c r="D632" s="68" t="s">
        <v>76</v>
      </c>
      <c r="E632" s="68" t="s">
        <v>60</v>
      </c>
      <c r="F632" s="68">
        <v>8</v>
      </c>
      <c r="G632" s="1">
        <v>3276</v>
      </c>
      <c r="H632" s="1">
        <v>2077</v>
      </c>
      <c r="I632" s="1">
        <v>12</v>
      </c>
      <c r="J632" s="1">
        <v>5365</v>
      </c>
      <c r="K632" s="1">
        <f t="shared" si="18"/>
        <v>5353</v>
      </c>
      <c r="L632" s="176">
        <v>670.625</v>
      </c>
      <c r="M632" s="176">
        <f t="shared" si="19"/>
        <v>669.1</v>
      </c>
      <c r="N632" s="70">
        <v>27365</v>
      </c>
      <c r="O632" s="70">
        <v>3487.25</v>
      </c>
      <c r="P632" s="70">
        <v>0</v>
      </c>
      <c r="Q632" s="70">
        <v>0</v>
      </c>
      <c r="R632" s="70">
        <v>107.3</v>
      </c>
      <c r="S632" s="70">
        <v>3594.55</v>
      </c>
      <c r="T632" s="70">
        <v>23770.45</v>
      </c>
      <c r="U632" s="70">
        <v>23770.45</v>
      </c>
      <c r="V632" s="70">
        <v>0</v>
      </c>
      <c r="W632" s="68" t="s">
        <v>64</v>
      </c>
      <c r="X632" s="68">
        <v>1</v>
      </c>
      <c r="Y632" s="68">
        <v>0</v>
      </c>
      <c r="Z632" s="68">
        <v>1</v>
      </c>
      <c r="AA632" s="68" t="s">
        <v>63</v>
      </c>
      <c r="AB632" s="68">
        <v>7</v>
      </c>
      <c r="AC632" s="1">
        <v>0</v>
      </c>
      <c r="AD632" s="1">
        <v>18</v>
      </c>
      <c r="AE632" s="68">
        <v>0</v>
      </c>
      <c r="AF632" s="68">
        <v>12</v>
      </c>
      <c r="AG632" s="1">
        <v>12</v>
      </c>
      <c r="AH632" s="68">
        <v>1818</v>
      </c>
      <c r="AI632" s="176">
        <v>264</v>
      </c>
      <c r="AJ632" s="1">
        <v>1848</v>
      </c>
      <c r="AK632" s="70">
        <v>9465</v>
      </c>
      <c r="AL632" s="70"/>
    </row>
    <row r="633" spans="1:38" customFormat="1" ht="19.95" customHeight="1" x14ac:dyDescent="0.25">
      <c r="A633" s="68">
        <v>33017</v>
      </c>
      <c r="B633" s="68" t="s">
        <v>252</v>
      </c>
      <c r="C633" s="68" t="s">
        <v>77</v>
      </c>
      <c r="D633" s="68" t="s">
        <v>76</v>
      </c>
      <c r="E633" s="68" t="s">
        <v>60</v>
      </c>
      <c r="F633" s="68">
        <v>13</v>
      </c>
      <c r="G633" s="1">
        <v>1272</v>
      </c>
      <c r="H633" s="1">
        <v>726</v>
      </c>
      <c r="I633" s="1">
        <v>15</v>
      </c>
      <c r="J633" s="1">
        <v>2013</v>
      </c>
      <c r="K633" s="1">
        <f t="shared" si="18"/>
        <v>1998</v>
      </c>
      <c r="L633" s="176">
        <v>154.84620000000001</v>
      </c>
      <c r="M633" s="176">
        <f t="shared" si="19"/>
        <v>153.69999999999999</v>
      </c>
      <c r="N633" s="70">
        <v>10276</v>
      </c>
      <c r="O633" s="70">
        <v>1308.45</v>
      </c>
      <c r="P633" s="70">
        <v>0</v>
      </c>
      <c r="Q633" s="70">
        <v>0</v>
      </c>
      <c r="R633" s="70">
        <v>40.26</v>
      </c>
      <c r="S633" s="70">
        <v>1348.71</v>
      </c>
      <c r="T633" s="70">
        <v>8927.2900000000009</v>
      </c>
      <c r="U633" s="70">
        <v>8927.2900000000009</v>
      </c>
      <c r="V633" s="70">
        <v>0</v>
      </c>
      <c r="W633" s="68" t="s">
        <v>64</v>
      </c>
      <c r="X633" s="68">
        <v>1</v>
      </c>
      <c r="Y633" s="68">
        <v>0</v>
      </c>
      <c r="Z633" s="68">
        <v>1</v>
      </c>
      <c r="AA633" s="68" t="s">
        <v>63</v>
      </c>
      <c r="AB633" s="68">
        <v>12</v>
      </c>
      <c r="AC633" s="1">
        <v>0</v>
      </c>
      <c r="AD633" s="1">
        <v>154</v>
      </c>
      <c r="AE633" s="68">
        <v>0</v>
      </c>
      <c r="AF633" s="68">
        <v>15</v>
      </c>
      <c r="AG633" s="1">
        <v>15</v>
      </c>
      <c r="AH633" s="68">
        <v>1018</v>
      </c>
      <c r="AI633" s="176">
        <v>98.916700000000006</v>
      </c>
      <c r="AJ633" s="1">
        <v>1187</v>
      </c>
      <c r="AK633" s="70">
        <v>6081</v>
      </c>
      <c r="AL633" s="70"/>
    </row>
    <row r="634" spans="1:38" customFormat="1" ht="19.95" customHeight="1" x14ac:dyDescent="0.25">
      <c r="A634" s="68">
        <v>33027</v>
      </c>
      <c r="B634" s="68" t="s">
        <v>252</v>
      </c>
      <c r="C634" s="68" t="s">
        <v>77</v>
      </c>
      <c r="D634" s="68" t="s">
        <v>76</v>
      </c>
      <c r="E634" s="68" t="s">
        <v>60</v>
      </c>
      <c r="F634" s="68">
        <v>12</v>
      </c>
      <c r="G634" s="1">
        <v>2772</v>
      </c>
      <c r="H634" s="1">
        <v>2234</v>
      </c>
      <c r="I634" s="1">
        <v>32</v>
      </c>
      <c r="J634" s="1">
        <v>5038</v>
      </c>
      <c r="K634" s="1">
        <f t="shared" si="18"/>
        <v>5006</v>
      </c>
      <c r="L634" s="176">
        <v>419.83330000000001</v>
      </c>
      <c r="M634" s="176">
        <f t="shared" si="19"/>
        <v>417.2</v>
      </c>
      <c r="N634" s="70">
        <v>25781</v>
      </c>
      <c r="O634" s="70">
        <v>3274.7</v>
      </c>
      <c r="P634" s="70">
        <v>0</v>
      </c>
      <c r="Q634" s="70">
        <v>0</v>
      </c>
      <c r="R634" s="70">
        <v>0</v>
      </c>
      <c r="S634" s="70">
        <v>3274.7</v>
      </c>
      <c r="T634" s="70">
        <v>22506.3</v>
      </c>
      <c r="U634" s="70">
        <v>22506.3</v>
      </c>
      <c r="V634" s="70">
        <v>0</v>
      </c>
      <c r="W634" s="68" t="s">
        <v>64</v>
      </c>
      <c r="X634" s="68">
        <v>1</v>
      </c>
      <c r="Y634" s="68">
        <v>0</v>
      </c>
      <c r="Z634" s="68">
        <v>1</v>
      </c>
      <c r="AA634" s="68" t="s">
        <v>63</v>
      </c>
      <c r="AB634" s="68">
        <v>9</v>
      </c>
      <c r="AC634" s="1">
        <v>0</v>
      </c>
      <c r="AD634" s="1">
        <v>128</v>
      </c>
      <c r="AE634" s="68">
        <v>0</v>
      </c>
      <c r="AF634" s="68">
        <v>32</v>
      </c>
      <c r="AG634" s="1">
        <v>32</v>
      </c>
      <c r="AH634" s="68">
        <v>1915</v>
      </c>
      <c r="AI634" s="176">
        <v>230.5556</v>
      </c>
      <c r="AJ634" s="1">
        <v>2075</v>
      </c>
      <c r="AK634" s="70">
        <v>10621</v>
      </c>
      <c r="AL634" s="70"/>
    </row>
    <row r="635" spans="1:38" customFormat="1" ht="19.95" customHeight="1" x14ac:dyDescent="0.25">
      <c r="A635" s="68">
        <v>33029</v>
      </c>
      <c r="B635" s="68" t="s">
        <v>252</v>
      </c>
      <c r="C635" s="68" t="s">
        <v>77</v>
      </c>
      <c r="D635" s="68" t="s">
        <v>76</v>
      </c>
      <c r="E635" s="68" t="s">
        <v>19</v>
      </c>
      <c r="F635" s="68">
        <v>7</v>
      </c>
      <c r="G635" s="1">
        <v>2160</v>
      </c>
      <c r="H635" s="1">
        <v>1889</v>
      </c>
      <c r="I635" s="1">
        <v>29</v>
      </c>
      <c r="J635" s="1">
        <v>4078</v>
      </c>
      <c r="K635" s="1">
        <f t="shared" si="18"/>
        <v>4049</v>
      </c>
      <c r="L635" s="176">
        <v>582.57140000000004</v>
      </c>
      <c r="M635" s="176">
        <f t="shared" si="19"/>
        <v>578.4</v>
      </c>
      <c r="N635" s="70">
        <v>20904</v>
      </c>
      <c r="O635" s="70">
        <v>2650.7</v>
      </c>
      <c r="P635" s="70">
        <v>0</v>
      </c>
      <c r="Q635" s="70">
        <v>0</v>
      </c>
      <c r="R635" s="70">
        <v>81.56</v>
      </c>
      <c r="S635" s="70">
        <v>2732.26</v>
      </c>
      <c r="T635" s="70">
        <v>18171.740000000002</v>
      </c>
      <c r="U635" s="70">
        <v>18171.740000000002</v>
      </c>
      <c r="V635" s="70">
        <v>0</v>
      </c>
      <c r="W635" s="68" t="s">
        <v>64</v>
      </c>
      <c r="X635" s="68">
        <v>1</v>
      </c>
      <c r="Y635" s="68">
        <v>0</v>
      </c>
      <c r="Z635" s="68">
        <v>1</v>
      </c>
      <c r="AA635" s="68" t="s">
        <v>63</v>
      </c>
      <c r="AB635" s="68">
        <v>7</v>
      </c>
      <c r="AC635" s="1">
        <v>0</v>
      </c>
      <c r="AD635" s="1">
        <v>152</v>
      </c>
      <c r="AE635" s="68">
        <v>0</v>
      </c>
      <c r="AF635" s="68">
        <v>29</v>
      </c>
      <c r="AG635" s="1">
        <v>29</v>
      </c>
      <c r="AH635" s="68">
        <v>2116</v>
      </c>
      <c r="AI635" s="176">
        <v>328.1429</v>
      </c>
      <c r="AJ635" s="1">
        <v>2297</v>
      </c>
      <c r="AK635" s="70">
        <v>11773</v>
      </c>
      <c r="AL635" s="70"/>
    </row>
    <row r="636" spans="1:38" customFormat="1" ht="19.95" customHeight="1" x14ac:dyDescent="0.25">
      <c r="A636" s="68">
        <v>33037</v>
      </c>
      <c r="B636" s="68" t="s">
        <v>252</v>
      </c>
      <c r="C636" s="68" t="s">
        <v>77</v>
      </c>
      <c r="D636" s="68" t="s">
        <v>76</v>
      </c>
      <c r="E636" s="68" t="s">
        <v>60</v>
      </c>
      <c r="F636" s="68">
        <v>8</v>
      </c>
      <c r="G636" s="1">
        <v>1860</v>
      </c>
      <c r="H636" s="1">
        <v>844</v>
      </c>
      <c r="I636" s="1">
        <v>16</v>
      </c>
      <c r="J636" s="1">
        <v>2720</v>
      </c>
      <c r="K636" s="1">
        <f t="shared" si="18"/>
        <v>2704</v>
      </c>
      <c r="L636" s="176">
        <v>340</v>
      </c>
      <c r="M636" s="176">
        <f t="shared" si="19"/>
        <v>338</v>
      </c>
      <c r="N636" s="70">
        <v>13880</v>
      </c>
      <c r="O636" s="70">
        <v>1768</v>
      </c>
      <c r="P636" s="70">
        <v>0</v>
      </c>
      <c r="Q636" s="70">
        <v>0</v>
      </c>
      <c r="R636" s="70">
        <v>54.4</v>
      </c>
      <c r="S636" s="70">
        <v>1822.4</v>
      </c>
      <c r="T636" s="70">
        <v>12057.6</v>
      </c>
      <c r="U636" s="70">
        <v>12057.6</v>
      </c>
      <c r="V636" s="70">
        <v>0</v>
      </c>
      <c r="W636" s="68" t="s">
        <v>64</v>
      </c>
      <c r="X636" s="68">
        <v>1</v>
      </c>
      <c r="Y636" s="68">
        <v>0</v>
      </c>
      <c r="Z636" s="68">
        <v>1</v>
      </c>
      <c r="AA636" s="68" t="s">
        <v>63</v>
      </c>
      <c r="AB636" s="68">
        <v>6</v>
      </c>
      <c r="AC636" s="1">
        <v>0</v>
      </c>
      <c r="AD636" s="1">
        <v>78</v>
      </c>
      <c r="AE636" s="68">
        <v>0</v>
      </c>
      <c r="AF636" s="68">
        <v>16</v>
      </c>
      <c r="AG636" s="1">
        <v>16</v>
      </c>
      <c r="AH636" s="68">
        <v>841</v>
      </c>
      <c r="AI636" s="176">
        <v>155.83330000000001</v>
      </c>
      <c r="AJ636" s="1">
        <v>935</v>
      </c>
      <c r="AK636" s="70">
        <v>4751</v>
      </c>
      <c r="AL636" s="70"/>
    </row>
    <row r="637" spans="1:38" customFormat="1" ht="19.95" customHeight="1" x14ac:dyDescent="0.25">
      <c r="A637" s="68">
        <v>33045</v>
      </c>
      <c r="B637" s="68" t="s">
        <v>252</v>
      </c>
      <c r="C637" s="68" t="s">
        <v>77</v>
      </c>
      <c r="D637" s="68" t="s">
        <v>76</v>
      </c>
      <c r="E637" s="68" t="s">
        <v>60</v>
      </c>
      <c r="F637" s="68">
        <v>0</v>
      </c>
      <c r="G637" s="1">
        <v>0</v>
      </c>
      <c r="H637" s="1">
        <v>0</v>
      </c>
      <c r="I637" s="1">
        <v>0</v>
      </c>
      <c r="J637" s="1">
        <v>0</v>
      </c>
      <c r="K637" s="1">
        <f t="shared" si="18"/>
        <v>0</v>
      </c>
      <c r="L637" s="176">
        <v>0</v>
      </c>
      <c r="M637" s="176" t="e">
        <f t="shared" si="19"/>
        <v>#DIV/0!</v>
      </c>
      <c r="N637" s="70">
        <v>0</v>
      </c>
      <c r="O637" s="70">
        <v>0</v>
      </c>
      <c r="P637" s="70">
        <v>0</v>
      </c>
      <c r="Q637" s="70">
        <v>0</v>
      </c>
      <c r="R637" s="70">
        <v>0</v>
      </c>
      <c r="S637" s="70">
        <v>0</v>
      </c>
      <c r="T637" s="70">
        <v>0</v>
      </c>
      <c r="U637" s="70">
        <v>0</v>
      </c>
      <c r="V637" s="70">
        <v>0</v>
      </c>
      <c r="W637" s="68" t="s">
        <v>64</v>
      </c>
      <c r="X637" s="68">
        <v>0</v>
      </c>
      <c r="Y637" s="68">
        <v>1</v>
      </c>
      <c r="Z637" s="68">
        <v>1</v>
      </c>
      <c r="AA637" s="68" t="s">
        <v>63</v>
      </c>
      <c r="AB637" s="68">
        <v>0</v>
      </c>
      <c r="AC637" s="1">
        <v>0</v>
      </c>
      <c r="AD637" s="1">
        <v>0</v>
      </c>
      <c r="AE637" s="68">
        <v>0</v>
      </c>
      <c r="AF637" s="68">
        <v>0</v>
      </c>
      <c r="AG637" s="1">
        <v>0</v>
      </c>
      <c r="AH637" s="68">
        <v>0</v>
      </c>
      <c r="AI637" s="176">
        <v>0</v>
      </c>
      <c r="AJ637" s="1">
        <v>0</v>
      </c>
      <c r="AK637" s="70">
        <v>0</v>
      </c>
      <c r="AL637" s="70"/>
    </row>
    <row r="638" spans="1:38" customFormat="1" ht="19.95" customHeight="1" x14ac:dyDescent="0.25">
      <c r="A638" s="68">
        <v>90297</v>
      </c>
      <c r="B638" s="68" t="s">
        <v>252</v>
      </c>
      <c r="C638" s="68" t="s">
        <v>77</v>
      </c>
      <c r="D638" s="68" t="s">
        <v>76</v>
      </c>
      <c r="E638" s="68" t="s">
        <v>60</v>
      </c>
      <c r="F638" s="68">
        <v>0</v>
      </c>
      <c r="G638" s="1">
        <v>0</v>
      </c>
      <c r="H638" s="1">
        <v>0</v>
      </c>
      <c r="I638" s="1">
        <v>0</v>
      </c>
      <c r="J638" s="1">
        <v>0</v>
      </c>
      <c r="K638" s="1">
        <f t="shared" si="18"/>
        <v>0</v>
      </c>
      <c r="L638" s="176">
        <v>0</v>
      </c>
      <c r="M638" s="176" t="e">
        <f t="shared" si="19"/>
        <v>#DIV/0!</v>
      </c>
      <c r="N638" s="70">
        <v>0</v>
      </c>
      <c r="O638" s="70">
        <v>0</v>
      </c>
      <c r="P638" s="70">
        <v>0</v>
      </c>
      <c r="Q638" s="70">
        <v>0</v>
      </c>
      <c r="R638" s="70">
        <v>0</v>
      </c>
      <c r="S638" s="70">
        <v>0</v>
      </c>
      <c r="T638" s="70">
        <v>0</v>
      </c>
      <c r="U638" s="70">
        <v>0</v>
      </c>
      <c r="V638" s="70">
        <v>0</v>
      </c>
      <c r="W638" s="68" t="s">
        <v>64</v>
      </c>
      <c r="X638" s="68">
        <v>0</v>
      </c>
      <c r="Y638" s="68">
        <v>1</v>
      </c>
      <c r="Z638" s="68">
        <v>1</v>
      </c>
      <c r="AA638" s="68" t="s">
        <v>63</v>
      </c>
      <c r="AB638" s="68">
        <v>0</v>
      </c>
      <c r="AC638" s="1">
        <v>0</v>
      </c>
      <c r="AD638" s="1">
        <v>0</v>
      </c>
      <c r="AE638" s="68">
        <v>0</v>
      </c>
      <c r="AF638" s="68">
        <v>0</v>
      </c>
      <c r="AG638" s="1">
        <v>0</v>
      </c>
      <c r="AH638" s="68">
        <v>0</v>
      </c>
      <c r="AI638" s="176">
        <v>0</v>
      </c>
      <c r="AJ638" s="1">
        <v>0</v>
      </c>
      <c r="AK638" s="70">
        <v>0</v>
      </c>
      <c r="AL638" s="70"/>
    </row>
    <row r="639" spans="1:38" customFormat="1" ht="19.95" customHeight="1" x14ac:dyDescent="0.25">
      <c r="A639" s="68">
        <v>43714</v>
      </c>
      <c r="B639" s="68" t="s">
        <v>251</v>
      </c>
      <c r="C639" s="68" t="s">
        <v>75</v>
      </c>
      <c r="D639" s="68" t="s">
        <v>74</v>
      </c>
      <c r="E639" s="68" t="s">
        <v>60</v>
      </c>
      <c r="F639" s="68">
        <v>1</v>
      </c>
      <c r="G639" s="1">
        <v>828</v>
      </c>
      <c r="H639" s="1">
        <v>0</v>
      </c>
      <c r="I639" s="1">
        <v>0</v>
      </c>
      <c r="J639" s="1">
        <v>828</v>
      </c>
      <c r="K639" s="1">
        <f t="shared" si="18"/>
        <v>828</v>
      </c>
      <c r="L639" s="176">
        <v>828</v>
      </c>
      <c r="M639" s="176">
        <f t="shared" si="19"/>
        <v>828</v>
      </c>
      <c r="N639" s="70">
        <v>4200</v>
      </c>
      <c r="O639" s="70">
        <v>538.20000000000005</v>
      </c>
      <c r="P639" s="70">
        <v>0</v>
      </c>
      <c r="Q639" s="70">
        <v>0</v>
      </c>
      <c r="R639" s="70">
        <v>0</v>
      </c>
      <c r="S639" s="70">
        <v>538.20000000000005</v>
      </c>
      <c r="T639" s="70">
        <v>3661.8</v>
      </c>
      <c r="U639" s="70">
        <v>2280.83</v>
      </c>
      <c r="V639" s="70">
        <v>1380.97</v>
      </c>
      <c r="W639" s="68" t="s">
        <v>63</v>
      </c>
      <c r="X639" s="68">
        <v>1</v>
      </c>
      <c r="Y639" s="68">
        <v>0</v>
      </c>
      <c r="Z639" s="68">
        <v>1</v>
      </c>
      <c r="AA639" s="68" t="s">
        <v>63</v>
      </c>
      <c r="AB639" s="68">
        <v>1</v>
      </c>
      <c r="AC639" s="1">
        <v>0</v>
      </c>
      <c r="AD639" s="1">
        <v>0</v>
      </c>
      <c r="AE639" s="68">
        <v>0</v>
      </c>
      <c r="AF639" s="68">
        <v>0</v>
      </c>
      <c r="AG639" s="1">
        <v>0</v>
      </c>
      <c r="AH639" s="68">
        <v>36</v>
      </c>
      <c r="AI639" s="176">
        <v>36</v>
      </c>
      <c r="AJ639" s="1">
        <v>36</v>
      </c>
      <c r="AK639" s="70">
        <v>182</v>
      </c>
      <c r="AL639" s="70"/>
    </row>
    <row r="640" spans="1:38" customFormat="1" ht="19.95" customHeight="1" x14ac:dyDescent="0.25">
      <c r="A640" s="68">
        <v>90412</v>
      </c>
      <c r="B640" s="68" t="s">
        <v>251</v>
      </c>
      <c r="C640" s="68" t="s">
        <v>75</v>
      </c>
      <c r="D640" s="68" t="s">
        <v>74</v>
      </c>
      <c r="E640" s="68" t="s">
        <v>60</v>
      </c>
      <c r="F640" s="68">
        <v>0</v>
      </c>
      <c r="G640" s="1">
        <v>0</v>
      </c>
      <c r="H640" s="1">
        <v>0</v>
      </c>
      <c r="I640" s="1">
        <v>0</v>
      </c>
      <c r="J640" s="1">
        <v>0</v>
      </c>
      <c r="K640" s="1">
        <f t="shared" si="18"/>
        <v>0</v>
      </c>
      <c r="L640" s="176">
        <v>0</v>
      </c>
      <c r="M640" s="176" t="e">
        <f t="shared" si="19"/>
        <v>#DIV/0!</v>
      </c>
      <c r="N640" s="70">
        <v>0</v>
      </c>
      <c r="O640" s="70">
        <v>0</v>
      </c>
      <c r="P640" s="70">
        <v>0</v>
      </c>
      <c r="Q640" s="70">
        <v>0</v>
      </c>
      <c r="R640" s="70">
        <v>0</v>
      </c>
      <c r="S640" s="70">
        <v>0</v>
      </c>
      <c r="T640" s="70">
        <v>0</v>
      </c>
      <c r="U640" s="70">
        <v>0</v>
      </c>
      <c r="V640" s="70">
        <v>0</v>
      </c>
      <c r="W640" s="68" t="s">
        <v>64</v>
      </c>
      <c r="X640" s="68">
        <v>0</v>
      </c>
      <c r="Y640" s="68">
        <v>1</v>
      </c>
      <c r="Z640" s="68">
        <v>1</v>
      </c>
      <c r="AA640" s="68" t="s">
        <v>63</v>
      </c>
      <c r="AB640" s="68">
        <v>0</v>
      </c>
      <c r="AC640" s="1">
        <v>0</v>
      </c>
      <c r="AD640" s="1">
        <v>0</v>
      </c>
      <c r="AE640" s="68">
        <v>0</v>
      </c>
      <c r="AF640" s="68">
        <v>0</v>
      </c>
      <c r="AG640" s="1">
        <v>0</v>
      </c>
      <c r="AH640" s="68">
        <v>0</v>
      </c>
      <c r="AI640" s="176">
        <v>0</v>
      </c>
      <c r="AJ640" s="1">
        <v>0</v>
      </c>
      <c r="AK640" s="70">
        <v>0</v>
      </c>
      <c r="AL640" s="70"/>
    </row>
    <row r="641" spans="1:38" customFormat="1" ht="19.95" customHeight="1" x14ac:dyDescent="0.25">
      <c r="A641" s="68">
        <v>20014</v>
      </c>
      <c r="B641" s="68" t="s">
        <v>256</v>
      </c>
      <c r="C641" s="68" t="s">
        <v>73</v>
      </c>
      <c r="D641" s="68" t="s">
        <v>72</v>
      </c>
      <c r="E641" s="68" t="s">
        <v>21</v>
      </c>
      <c r="F641" s="68">
        <v>3</v>
      </c>
      <c r="G641" s="1">
        <v>492</v>
      </c>
      <c r="H641" s="1">
        <v>118</v>
      </c>
      <c r="I641" s="1">
        <v>0</v>
      </c>
      <c r="J641" s="1">
        <v>610</v>
      </c>
      <c r="K641" s="1">
        <f t="shared" si="18"/>
        <v>610</v>
      </c>
      <c r="L641" s="176">
        <v>203.33330000000001</v>
      </c>
      <c r="M641" s="176">
        <f t="shared" si="19"/>
        <v>203.3</v>
      </c>
      <c r="N641" s="70">
        <v>3113</v>
      </c>
      <c r="O641" s="70">
        <v>396.5</v>
      </c>
      <c r="P641" s="70">
        <v>0</v>
      </c>
      <c r="Q641" s="70">
        <v>0</v>
      </c>
      <c r="R641" s="70">
        <v>12.2</v>
      </c>
      <c r="S641" s="70">
        <v>408.7</v>
      </c>
      <c r="T641" s="70">
        <v>2704.3</v>
      </c>
      <c r="U641" s="70">
        <v>2704.3</v>
      </c>
      <c r="V641" s="70">
        <v>0</v>
      </c>
      <c r="W641" s="68" t="s">
        <v>64</v>
      </c>
      <c r="X641" s="68">
        <v>1</v>
      </c>
      <c r="Y641" s="68">
        <v>0</v>
      </c>
      <c r="Z641" s="68">
        <v>1</v>
      </c>
      <c r="AA641" s="68" t="s">
        <v>63</v>
      </c>
      <c r="AB641" s="68">
        <v>1</v>
      </c>
      <c r="AC641" s="1">
        <v>0</v>
      </c>
      <c r="AD641" s="1">
        <v>0</v>
      </c>
      <c r="AE641" s="68">
        <v>0</v>
      </c>
      <c r="AF641" s="68">
        <v>0</v>
      </c>
      <c r="AG641" s="1">
        <v>0</v>
      </c>
      <c r="AH641" s="68">
        <v>165</v>
      </c>
      <c r="AI641" s="176">
        <v>165</v>
      </c>
      <c r="AJ641" s="1">
        <v>165</v>
      </c>
      <c r="AK641" s="70">
        <v>838</v>
      </c>
      <c r="AL641" s="70"/>
    </row>
    <row r="642" spans="1:38" customFormat="1" ht="19.95" customHeight="1" x14ac:dyDescent="0.25">
      <c r="A642" s="68">
        <v>20063</v>
      </c>
      <c r="B642" s="68" t="s">
        <v>256</v>
      </c>
      <c r="C642" s="68" t="s">
        <v>73</v>
      </c>
      <c r="D642" s="68" t="s">
        <v>72</v>
      </c>
      <c r="E642" s="68" t="s">
        <v>60</v>
      </c>
      <c r="F642" s="68">
        <v>2</v>
      </c>
      <c r="G642" s="1">
        <v>180</v>
      </c>
      <c r="H642" s="1">
        <v>15</v>
      </c>
      <c r="I642" s="1">
        <v>0</v>
      </c>
      <c r="J642" s="1">
        <v>195</v>
      </c>
      <c r="K642" s="1">
        <f t="shared" si="18"/>
        <v>195</v>
      </c>
      <c r="L642" s="176">
        <v>97.5</v>
      </c>
      <c r="M642" s="176">
        <f t="shared" si="19"/>
        <v>97.5</v>
      </c>
      <c r="N642" s="70">
        <v>996</v>
      </c>
      <c r="O642" s="70">
        <v>126.75</v>
      </c>
      <c r="P642" s="70">
        <v>0</v>
      </c>
      <c r="Q642" s="70">
        <v>0</v>
      </c>
      <c r="R642" s="70">
        <v>0</v>
      </c>
      <c r="S642" s="70">
        <v>126.75</v>
      </c>
      <c r="T642" s="70">
        <v>869.25</v>
      </c>
      <c r="U642" s="70">
        <v>869.25</v>
      </c>
      <c r="V642" s="70">
        <v>0</v>
      </c>
      <c r="W642" s="68" t="s">
        <v>64</v>
      </c>
      <c r="X642" s="68">
        <v>1</v>
      </c>
      <c r="Y642" s="68">
        <v>0</v>
      </c>
      <c r="Z642" s="68">
        <v>1</v>
      </c>
      <c r="AA642" s="68" t="s">
        <v>63</v>
      </c>
      <c r="AB642" s="68">
        <v>1</v>
      </c>
      <c r="AC642" s="1">
        <v>0</v>
      </c>
      <c r="AD642" s="1">
        <v>0</v>
      </c>
      <c r="AE642" s="68">
        <v>0</v>
      </c>
      <c r="AF642" s="68">
        <v>0</v>
      </c>
      <c r="AG642" s="1">
        <v>0</v>
      </c>
      <c r="AH642" s="68">
        <v>44</v>
      </c>
      <c r="AI642" s="176">
        <v>44</v>
      </c>
      <c r="AJ642" s="1">
        <v>44</v>
      </c>
      <c r="AK642" s="70">
        <v>221</v>
      </c>
      <c r="AL642" s="70"/>
    </row>
    <row r="643" spans="1:38" customFormat="1" ht="19.95" customHeight="1" x14ac:dyDescent="0.25">
      <c r="A643" s="68">
        <v>20145</v>
      </c>
      <c r="B643" s="68" t="s">
        <v>256</v>
      </c>
      <c r="C643" s="68" t="s">
        <v>73</v>
      </c>
      <c r="D643" s="68" t="s">
        <v>72</v>
      </c>
      <c r="E643" s="68" t="s">
        <v>60</v>
      </c>
      <c r="F643" s="68">
        <v>4</v>
      </c>
      <c r="G643" s="1">
        <v>864</v>
      </c>
      <c r="H643" s="1">
        <v>323</v>
      </c>
      <c r="I643" s="1">
        <v>7</v>
      </c>
      <c r="J643" s="1">
        <v>1194</v>
      </c>
      <c r="K643" s="1">
        <f t="shared" si="18"/>
        <v>1187</v>
      </c>
      <c r="L643" s="176">
        <v>298.5</v>
      </c>
      <c r="M643" s="176">
        <f t="shared" si="19"/>
        <v>296.8</v>
      </c>
      <c r="N643" s="70">
        <v>6095</v>
      </c>
      <c r="O643" s="70">
        <v>776.1</v>
      </c>
      <c r="P643" s="70">
        <v>0</v>
      </c>
      <c r="Q643" s="70">
        <v>0</v>
      </c>
      <c r="R643" s="70">
        <v>23.88</v>
      </c>
      <c r="S643" s="70">
        <v>799.98</v>
      </c>
      <c r="T643" s="70">
        <v>5295.02</v>
      </c>
      <c r="U643" s="70">
        <v>5295.02</v>
      </c>
      <c r="V643" s="70">
        <v>0</v>
      </c>
      <c r="W643" s="68" t="s">
        <v>64</v>
      </c>
      <c r="X643" s="68">
        <v>1</v>
      </c>
      <c r="Y643" s="68">
        <v>0</v>
      </c>
      <c r="Z643" s="68">
        <v>1</v>
      </c>
      <c r="AA643" s="68" t="s">
        <v>63</v>
      </c>
      <c r="AB643" s="68">
        <v>2</v>
      </c>
      <c r="AC643" s="1">
        <v>0</v>
      </c>
      <c r="AD643" s="1">
        <v>6</v>
      </c>
      <c r="AE643" s="68">
        <v>0</v>
      </c>
      <c r="AF643" s="68">
        <v>7</v>
      </c>
      <c r="AG643" s="1">
        <v>7</v>
      </c>
      <c r="AH643" s="68">
        <v>111</v>
      </c>
      <c r="AI643" s="176">
        <v>62</v>
      </c>
      <c r="AJ643" s="1">
        <v>124</v>
      </c>
      <c r="AK643" s="70">
        <v>630</v>
      </c>
      <c r="AL643" s="70"/>
    </row>
    <row r="644" spans="1:38" customFormat="1" ht="19.95" customHeight="1" x14ac:dyDescent="0.25">
      <c r="A644" s="68">
        <v>20178</v>
      </c>
      <c r="B644" s="68" t="s">
        <v>256</v>
      </c>
      <c r="C644" s="68" t="s">
        <v>73</v>
      </c>
      <c r="D644" s="68" t="s">
        <v>72</v>
      </c>
      <c r="E644" s="68" t="s">
        <v>60</v>
      </c>
      <c r="F644" s="68">
        <v>0</v>
      </c>
      <c r="G644" s="1">
        <v>0</v>
      </c>
      <c r="H644" s="1">
        <v>0</v>
      </c>
      <c r="I644" s="1">
        <v>0</v>
      </c>
      <c r="J644" s="1">
        <v>0</v>
      </c>
      <c r="K644" s="1">
        <f t="shared" si="18"/>
        <v>0</v>
      </c>
      <c r="L644" s="176">
        <v>0</v>
      </c>
      <c r="M644" s="176" t="e">
        <f t="shared" si="19"/>
        <v>#DIV/0!</v>
      </c>
      <c r="N644" s="70">
        <v>0</v>
      </c>
      <c r="O644" s="70">
        <v>0</v>
      </c>
      <c r="P644" s="70">
        <v>0</v>
      </c>
      <c r="Q644" s="70">
        <v>0</v>
      </c>
      <c r="R644" s="70">
        <v>0</v>
      </c>
      <c r="S644" s="70">
        <v>0</v>
      </c>
      <c r="T644" s="70">
        <v>0</v>
      </c>
      <c r="U644" s="70">
        <v>0</v>
      </c>
      <c r="V644" s="70">
        <v>0</v>
      </c>
      <c r="W644" s="68" t="s">
        <v>64</v>
      </c>
      <c r="X644" s="68">
        <v>0</v>
      </c>
      <c r="Y644" s="68">
        <v>1</v>
      </c>
      <c r="Z644" s="68">
        <v>1</v>
      </c>
      <c r="AA644" s="68" t="s">
        <v>63</v>
      </c>
      <c r="AB644" s="68">
        <v>0</v>
      </c>
      <c r="AC644" s="1">
        <v>0</v>
      </c>
      <c r="AD644" s="1">
        <v>0</v>
      </c>
      <c r="AE644" s="68">
        <v>0</v>
      </c>
      <c r="AF644" s="68">
        <v>0</v>
      </c>
      <c r="AG644" s="1">
        <v>0</v>
      </c>
      <c r="AH644" s="68">
        <v>0</v>
      </c>
      <c r="AI644" s="176">
        <v>0</v>
      </c>
      <c r="AJ644" s="1">
        <v>0</v>
      </c>
      <c r="AK644" s="70">
        <v>0</v>
      </c>
      <c r="AL644" s="70"/>
    </row>
    <row r="645" spans="1:38" customFormat="1" ht="19.95" customHeight="1" x14ac:dyDescent="0.25">
      <c r="A645" s="68">
        <v>20338</v>
      </c>
      <c r="B645" s="68" t="s">
        <v>256</v>
      </c>
      <c r="C645" s="68" t="s">
        <v>73</v>
      </c>
      <c r="D645" s="68" t="s">
        <v>72</v>
      </c>
      <c r="E645" s="68" t="s">
        <v>19</v>
      </c>
      <c r="F645" s="68">
        <v>12</v>
      </c>
      <c r="G645" s="1">
        <v>1644</v>
      </c>
      <c r="H645" s="1">
        <v>1458</v>
      </c>
      <c r="I645" s="1">
        <v>25</v>
      </c>
      <c r="J645" s="1">
        <v>3127</v>
      </c>
      <c r="K645" s="1">
        <f t="shared" si="18"/>
        <v>3102</v>
      </c>
      <c r="L645" s="176">
        <v>260.58330000000001</v>
      </c>
      <c r="M645" s="176">
        <f t="shared" si="19"/>
        <v>258.5</v>
      </c>
      <c r="N645" s="70">
        <v>16000</v>
      </c>
      <c r="O645" s="70">
        <v>2032.55</v>
      </c>
      <c r="P645" s="70">
        <v>0</v>
      </c>
      <c r="Q645" s="70">
        <v>0</v>
      </c>
      <c r="R645" s="70">
        <v>0</v>
      </c>
      <c r="S645" s="70">
        <v>2032.55</v>
      </c>
      <c r="T645" s="70">
        <v>13967.45</v>
      </c>
      <c r="U645" s="70">
        <v>13967.45</v>
      </c>
      <c r="V645" s="70">
        <v>0</v>
      </c>
      <c r="W645" s="68" t="s">
        <v>64</v>
      </c>
      <c r="X645" s="68">
        <v>1</v>
      </c>
      <c r="Y645" s="68">
        <v>0</v>
      </c>
      <c r="Z645" s="68">
        <v>1</v>
      </c>
      <c r="AA645" s="68" t="s">
        <v>63</v>
      </c>
      <c r="AB645" s="68">
        <v>12</v>
      </c>
      <c r="AC645" s="1">
        <v>0</v>
      </c>
      <c r="AD645" s="1">
        <v>116</v>
      </c>
      <c r="AE645" s="68">
        <v>0</v>
      </c>
      <c r="AF645" s="68">
        <v>25</v>
      </c>
      <c r="AG645" s="1">
        <v>25</v>
      </c>
      <c r="AH645" s="68">
        <v>956</v>
      </c>
      <c r="AI645" s="176">
        <v>91.416700000000006</v>
      </c>
      <c r="AJ645" s="1">
        <v>1097</v>
      </c>
      <c r="AK645" s="70">
        <v>5608</v>
      </c>
      <c r="AL645" s="70"/>
    </row>
    <row r="646" spans="1:38" customFormat="1" ht="19.95" customHeight="1" x14ac:dyDescent="0.25">
      <c r="A646" s="68">
        <v>20360</v>
      </c>
      <c r="B646" s="68" t="s">
        <v>256</v>
      </c>
      <c r="C646" s="68" t="s">
        <v>73</v>
      </c>
      <c r="D646" s="68" t="s">
        <v>72</v>
      </c>
      <c r="E646" s="68" t="s">
        <v>22</v>
      </c>
      <c r="F646" s="68">
        <v>7</v>
      </c>
      <c r="G646" s="1">
        <v>1092</v>
      </c>
      <c r="H646" s="1">
        <v>978</v>
      </c>
      <c r="I646" s="1">
        <v>1</v>
      </c>
      <c r="J646" s="1">
        <v>2071</v>
      </c>
      <c r="K646" s="1">
        <f t="shared" si="18"/>
        <v>2070</v>
      </c>
      <c r="L646" s="176">
        <v>295.8571</v>
      </c>
      <c r="M646" s="176">
        <f t="shared" si="19"/>
        <v>295.7</v>
      </c>
      <c r="N646" s="70">
        <v>10559</v>
      </c>
      <c r="O646" s="70">
        <v>1346.15</v>
      </c>
      <c r="P646" s="70">
        <v>0</v>
      </c>
      <c r="Q646" s="70">
        <v>0</v>
      </c>
      <c r="R646" s="70">
        <v>0</v>
      </c>
      <c r="S646" s="70">
        <v>1346.15</v>
      </c>
      <c r="T646" s="70">
        <v>9212.85</v>
      </c>
      <c r="U646" s="70">
        <v>9212.85</v>
      </c>
      <c r="V646" s="70">
        <v>0</v>
      </c>
      <c r="W646" s="68" t="s">
        <v>64</v>
      </c>
      <c r="X646" s="68">
        <v>1</v>
      </c>
      <c r="Y646" s="68">
        <v>0</v>
      </c>
      <c r="Z646" s="68">
        <v>1</v>
      </c>
      <c r="AA646" s="68" t="s">
        <v>63</v>
      </c>
      <c r="AB646" s="68">
        <v>6</v>
      </c>
      <c r="AC646" s="1">
        <v>0</v>
      </c>
      <c r="AD646" s="1">
        <v>53</v>
      </c>
      <c r="AE646" s="68">
        <v>0</v>
      </c>
      <c r="AF646" s="68">
        <v>1</v>
      </c>
      <c r="AG646" s="1">
        <v>1</v>
      </c>
      <c r="AH646" s="68">
        <v>334</v>
      </c>
      <c r="AI646" s="176">
        <v>64.666700000000006</v>
      </c>
      <c r="AJ646" s="1">
        <v>388</v>
      </c>
      <c r="AK646" s="70">
        <v>1993</v>
      </c>
      <c r="AL646" s="70"/>
    </row>
    <row r="647" spans="1:38" customFormat="1" ht="19.95" customHeight="1" x14ac:dyDescent="0.25">
      <c r="A647" s="68">
        <v>20397</v>
      </c>
      <c r="B647" s="68" t="s">
        <v>256</v>
      </c>
      <c r="C647" s="68" t="s">
        <v>73</v>
      </c>
      <c r="D647" s="68" t="s">
        <v>72</v>
      </c>
      <c r="E647" s="68" t="s">
        <v>20</v>
      </c>
      <c r="F647" s="68">
        <v>10</v>
      </c>
      <c r="G647" s="1">
        <v>1704</v>
      </c>
      <c r="H647" s="1">
        <v>1208</v>
      </c>
      <c r="I647" s="1">
        <v>0</v>
      </c>
      <c r="J647" s="1">
        <v>2912</v>
      </c>
      <c r="K647" s="1">
        <f t="shared" ref="K647:K674" si="20">SUM(J647-I647)</f>
        <v>2912</v>
      </c>
      <c r="L647" s="176">
        <v>291.2</v>
      </c>
      <c r="M647" s="176">
        <f t="shared" ref="M647:M674" si="21">ROUND(K647/F647,1)</f>
        <v>291.2</v>
      </c>
      <c r="N647" s="70">
        <v>14807</v>
      </c>
      <c r="O647" s="70">
        <v>1892.8</v>
      </c>
      <c r="P647" s="70">
        <v>0</v>
      </c>
      <c r="Q647" s="70">
        <v>0</v>
      </c>
      <c r="R647" s="70">
        <v>0</v>
      </c>
      <c r="S647" s="70">
        <v>1892.8</v>
      </c>
      <c r="T647" s="70">
        <v>12914.2</v>
      </c>
      <c r="U647" s="70">
        <v>12914.2</v>
      </c>
      <c r="V647" s="70">
        <v>0</v>
      </c>
      <c r="W647" s="68" t="s">
        <v>64</v>
      </c>
      <c r="X647" s="68">
        <v>1</v>
      </c>
      <c r="Y647" s="68">
        <v>0</v>
      </c>
      <c r="Z647" s="68">
        <v>1</v>
      </c>
      <c r="AA647" s="68" t="s">
        <v>63</v>
      </c>
      <c r="AB647" s="68">
        <v>7</v>
      </c>
      <c r="AC647" s="1">
        <v>0</v>
      </c>
      <c r="AD647" s="1">
        <v>69</v>
      </c>
      <c r="AE647" s="68">
        <v>0</v>
      </c>
      <c r="AF647" s="68">
        <v>0</v>
      </c>
      <c r="AG647" s="1">
        <v>0</v>
      </c>
      <c r="AH647" s="68">
        <v>1322</v>
      </c>
      <c r="AI647" s="176">
        <v>198.71430000000001</v>
      </c>
      <c r="AJ647" s="1">
        <v>1391</v>
      </c>
      <c r="AK647" s="70">
        <v>7071</v>
      </c>
      <c r="AL647" s="70"/>
    </row>
    <row r="648" spans="1:38" customFormat="1" ht="19.95" customHeight="1" x14ac:dyDescent="0.25">
      <c r="A648" s="68">
        <v>20410</v>
      </c>
      <c r="B648" s="68" t="s">
        <v>256</v>
      </c>
      <c r="C648" s="68" t="s">
        <v>73</v>
      </c>
      <c r="D648" s="68" t="s">
        <v>72</v>
      </c>
      <c r="E648" s="68" t="s">
        <v>22</v>
      </c>
      <c r="F648" s="68">
        <v>6</v>
      </c>
      <c r="G648" s="1">
        <v>276</v>
      </c>
      <c r="H648" s="1">
        <v>571</v>
      </c>
      <c r="I648" s="1">
        <v>6</v>
      </c>
      <c r="J648" s="1">
        <v>853</v>
      </c>
      <c r="K648" s="1">
        <f t="shared" si="20"/>
        <v>847</v>
      </c>
      <c r="L648" s="176">
        <v>142.16669999999999</v>
      </c>
      <c r="M648" s="176">
        <f t="shared" si="21"/>
        <v>141.19999999999999</v>
      </c>
      <c r="N648" s="70">
        <v>4359</v>
      </c>
      <c r="O648" s="70">
        <v>554.45000000000005</v>
      </c>
      <c r="P648" s="70">
        <v>0</v>
      </c>
      <c r="Q648" s="70">
        <v>0</v>
      </c>
      <c r="R648" s="70">
        <v>0</v>
      </c>
      <c r="S648" s="70">
        <v>554.45000000000005</v>
      </c>
      <c r="T648" s="70">
        <v>3804.55</v>
      </c>
      <c r="U648" s="70">
        <v>3804.55</v>
      </c>
      <c r="V648" s="70">
        <v>0</v>
      </c>
      <c r="W648" s="68" t="s">
        <v>64</v>
      </c>
      <c r="X648" s="68">
        <v>1</v>
      </c>
      <c r="Y648" s="68">
        <v>0</v>
      </c>
      <c r="Z648" s="68">
        <v>1</v>
      </c>
      <c r="AA648" s="68" t="s">
        <v>63</v>
      </c>
      <c r="AB648" s="68">
        <v>4</v>
      </c>
      <c r="AC648" s="1">
        <v>0</v>
      </c>
      <c r="AD648" s="1">
        <v>33</v>
      </c>
      <c r="AE648" s="68">
        <v>0</v>
      </c>
      <c r="AF648" s="68">
        <v>6</v>
      </c>
      <c r="AG648" s="1">
        <v>6</v>
      </c>
      <c r="AH648" s="68">
        <v>145</v>
      </c>
      <c r="AI648" s="176">
        <v>46</v>
      </c>
      <c r="AJ648" s="1">
        <v>184</v>
      </c>
      <c r="AK648" s="70">
        <v>936</v>
      </c>
      <c r="AL648" s="70"/>
    </row>
    <row r="649" spans="1:38" customFormat="1" ht="19.95" customHeight="1" x14ac:dyDescent="0.25">
      <c r="A649" s="68">
        <v>31011</v>
      </c>
      <c r="B649" s="68" t="s">
        <v>256</v>
      </c>
      <c r="C649" s="68" t="s">
        <v>73</v>
      </c>
      <c r="D649" s="68" t="s">
        <v>72</v>
      </c>
      <c r="E649" s="68" t="s">
        <v>20</v>
      </c>
      <c r="F649" s="68">
        <v>5</v>
      </c>
      <c r="G649" s="1">
        <v>1068</v>
      </c>
      <c r="H649" s="1">
        <v>-56</v>
      </c>
      <c r="I649" s="1">
        <v>0</v>
      </c>
      <c r="J649" s="1">
        <v>1012</v>
      </c>
      <c r="K649" s="1">
        <f t="shared" si="20"/>
        <v>1012</v>
      </c>
      <c r="L649" s="176">
        <v>202.4</v>
      </c>
      <c r="M649" s="176">
        <f t="shared" si="21"/>
        <v>202.4</v>
      </c>
      <c r="N649" s="70">
        <v>5155</v>
      </c>
      <c r="O649" s="70">
        <v>657.8</v>
      </c>
      <c r="P649" s="70">
        <v>0</v>
      </c>
      <c r="Q649" s="70">
        <v>0</v>
      </c>
      <c r="R649" s="70">
        <v>20.239999999999998</v>
      </c>
      <c r="S649" s="70">
        <v>678.04</v>
      </c>
      <c r="T649" s="70">
        <v>4476.96</v>
      </c>
      <c r="U649" s="70">
        <v>4476.96</v>
      </c>
      <c r="V649" s="70">
        <v>0</v>
      </c>
      <c r="W649" s="68" t="s">
        <v>64</v>
      </c>
      <c r="X649" s="68">
        <v>1</v>
      </c>
      <c r="Y649" s="68">
        <v>0</v>
      </c>
      <c r="Z649" s="68">
        <v>1</v>
      </c>
      <c r="AA649" s="68" t="s">
        <v>63</v>
      </c>
      <c r="AB649" s="68">
        <v>2</v>
      </c>
      <c r="AC649" s="1">
        <v>0</v>
      </c>
      <c r="AD649" s="1">
        <v>26</v>
      </c>
      <c r="AE649" s="68">
        <v>0</v>
      </c>
      <c r="AF649" s="68">
        <v>0</v>
      </c>
      <c r="AG649" s="1">
        <v>0</v>
      </c>
      <c r="AH649" s="68">
        <v>121</v>
      </c>
      <c r="AI649" s="176">
        <v>73.5</v>
      </c>
      <c r="AJ649" s="1">
        <v>147</v>
      </c>
      <c r="AK649" s="70">
        <v>750</v>
      </c>
      <c r="AL649" s="70"/>
    </row>
    <row r="650" spans="1:38" customFormat="1" ht="19.95" customHeight="1" x14ac:dyDescent="0.25">
      <c r="A650" s="68">
        <v>90256</v>
      </c>
      <c r="B650" s="68" t="s">
        <v>256</v>
      </c>
      <c r="C650" s="68" t="s">
        <v>73</v>
      </c>
      <c r="D650" s="68" t="s">
        <v>72</v>
      </c>
      <c r="E650" s="68" t="s">
        <v>60</v>
      </c>
      <c r="F650" s="68">
        <v>0</v>
      </c>
      <c r="G650" s="1">
        <v>0</v>
      </c>
      <c r="H650" s="1">
        <v>0</v>
      </c>
      <c r="I650" s="1">
        <v>0</v>
      </c>
      <c r="J650" s="1">
        <v>0</v>
      </c>
      <c r="K650" s="1">
        <f t="shared" si="20"/>
        <v>0</v>
      </c>
      <c r="L650" s="176">
        <v>0</v>
      </c>
      <c r="M650" s="176" t="e">
        <f t="shared" si="21"/>
        <v>#DIV/0!</v>
      </c>
      <c r="N650" s="70">
        <v>0</v>
      </c>
      <c r="O650" s="70">
        <v>0</v>
      </c>
      <c r="P650" s="70">
        <v>0</v>
      </c>
      <c r="Q650" s="70">
        <v>0</v>
      </c>
      <c r="R650" s="70">
        <v>0</v>
      </c>
      <c r="S650" s="70">
        <v>0</v>
      </c>
      <c r="T650" s="70">
        <v>0</v>
      </c>
      <c r="U650" s="70">
        <v>0</v>
      </c>
      <c r="V650" s="70">
        <v>0</v>
      </c>
      <c r="W650" s="68" t="s">
        <v>64</v>
      </c>
      <c r="X650" s="68">
        <v>0</v>
      </c>
      <c r="Y650" s="68">
        <v>1</v>
      </c>
      <c r="Z650" s="68">
        <v>1</v>
      </c>
      <c r="AA650" s="68" t="s">
        <v>63</v>
      </c>
      <c r="AB650" s="68">
        <v>0</v>
      </c>
      <c r="AC650" s="1">
        <v>0</v>
      </c>
      <c r="AD650" s="1">
        <v>0</v>
      </c>
      <c r="AE650" s="68">
        <v>0</v>
      </c>
      <c r="AF650" s="68">
        <v>0</v>
      </c>
      <c r="AG650" s="1">
        <v>0</v>
      </c>
      <c r="AH650" s="68">
        <v>0</v>
      </c>
      <c r="AI650" s="176">
        <v>0</v>
      </c>
      <c r="AJ650" s="1">
        <v>0</v>
      </c>
      <c r="AK650" s="70">
        <v>0</v>
      </c>
      <c r="AL650" s="70"/>
    </row>
    <row r="651" spans="1:38" customFormat="1" ht="19.95" customHeight="1" x14ac:dyDescent="0.25">
      <c r="A651" s="68">
        <v>40932</v>
      </c>
      <c r="B651" s="68" t="s">
        <v>250</v>
      </c>
      <c r="C651" s="68" t="s">
        <v>71</v>
      </c>
      <c r="D651" s="68" t="s">
        <v>70</v>
      </c>
      <c r="E651" s="68" t="s">
        <v>20</v>
      </c>
      <c r="F651" s="68">
        <v>6</v>
      </c>
      <c r="G651" s="1">
        <v>864</v>
      </c>
      <c r="H651" s="1">
        <v>474</v>
      </c>
      <c r="I651" s="1">
        <v>0</v>
      </c>
      <c r="J651" s="1">
        <v>1338</v>
      </c>
      <c r="K651" s="1">
        <f t="shared" si="20"/>
        <v>1338</v>
      </c>
      <c r="L651" s="176">
        <v>223</v>
      </c>
      <c r="M651" s="176">
        <f t="shared" si="21"/>
        <v>223</v>
      </c>
      <c r="N651" s="70">
        <v>6884</v>
      </c>
      <c r="O651" s="70">
        <v>869.7</v>
      </c>
      <c r="P651" s="70">
        <v>0</v>
      </c>
      <c r="Q651" s="70">
        <v>0</v>
      </c>
      <c r="R651" s="70">
        <v>0</v>
      </c>
      <c r="S651" s="70">
        <v>869.7</v>
      </c>
      <c r="T651" s="70">
        <v>6014.3</v>
      </c>
      <c r="U651" s="70">
        <v>6014.3</v>
      </c>
      <c r="V651" s="70">
        <v>0</v>
      </c>
      <c r="W651" s="68" t="s">
        <v>64</v>
      </c>
      <c r="X651" s="68">
        <v>1</v>
      </c>
      <c r="Y651" s="68">
        <v>0</v>
      </c>
      <c r="Z651" s="68">
        <v>1</v>
      </c>
      <c r="AA651" s="68" t="s">
        <v>63</v>
      </c>
      <c r="AB651" s="68">
        <v>3</v>
      </c>
      <c r="AC651" s="1">
        <v>0</v>
      </c>
      <c r="AD651" s="1">
        <v>6</v>
      </c>
      <c r="AE651" s="68">
        <v>0</v>
      </c>
      <c r="AF651" s="68">
        <v>0</v>
      </c>
      <c r="AG651" s="1">
        <v>0</v>
      </c>
      <c r="AH651" s="68">
        <v>325</v>
      </c>
      <c r="AI651" s="176">
        <v>110.33329999999999</v>
      </c>
      <c r="AJ651" s="1">
        <v>331</v>
      </c>
      <c r="AK651" s="70">
        <v>1730</v>
      </c>
      <c r="AL651" s="70"/>
    </row>
    <row r="652" spans="1:38" customFormat="1" ht="19.95" customHeight="1" x14ac:dyDescent="0.25">
      <c r="A652" s="68">
        <v>41800</v>
      </c>
      <c r="B652" s="68" t="s">
        <v>250</v>
      </c>
      <c r="C652" s="68" t="s">
        <v>71</v>
      </c>
      <c r="D652" s="68" t="s">
        <v>70</v>
      </c>
      <c r="E652" s="68" t="s">
        <v>22</v>
      </c>
      <c r="F652" s="68">
        <v>0</v>
      </c>
      <c r="G652" s="1">
        <v>144</v>
      </c>
      <c r="H652" s="1">
        <v>-144</v>
      </c>
      <c r="I652" s="1">
        <v>0</v>
      </c>
      <c r="J652" s="1">
        <v>0</v>
      </c>
      <c r="K652" s="1">
        <f t="shared" si="20"/>
        <v>0</v>
      </c>
      <c r="L652" s="176">
        <v>0</v>
      </c>
      <c r="M652" s="176" t="e">
        <f t="shared" si="21"/>
        <v>#DIV/0!</v>
      </c>
      <c r="N652" s="70">
        <v>0</v>
      </c>
      <c r="O652" s="70">
        <v>0</v>
      </c>
      <c r="P652" s="70">
        <v>0</v>
      </c>
      <c r="Q652" s="70">
        <v>0</v>
      </c>
      <c r="R652" s="70">
        <v>0</v>
      </c>
      <c r="S652" s="70">
        <v>0</v>
      </c>
      <c r="T652" s="70">
        <v>0</v>
      </c>
      <c r="U652" s="70">
        <v>0</v>
      </c>
      <c r="V652" s="70">
        <v>0</v>
      </c>
      <c r="W652" s="68" t="s">
        <v>64</v>
      </c>
      <c r="X652" s="68">
        <v>0</v>
      </c>
      <c r="Y652" s="68">
        <v>1</v>
      </c>
      <c r="Z652" s="68">
        <v>1</v>
      </c>
      <c r="AA652" s="68" t="s">
        <v>63</v>
      </c>
      <c r="AB652" s="68">
        <v>0</v>
      </c>
      <c r="AC652" s="1">
        <v>0</v>
      </c>
      <c r="AD652" s="1">
        <v>0</v>
      </c>
      <c r="AE652" s="68">
        <v>0</v>
      </c>
      <c r="AF652" s="68">
        <v>0</v>
      </c>
      <c r="AG652" s="1">
        <v>0</v>
      </c>
      <c r="AH652" s="68">
        <v>0</v>
      </c>
      <c r="AI652" s="176">
        <v>0</v>
      </c>
      <c r="AJ652" s="1">
        <v>0</v>
      </c>
      <c r="AK652" s="70">
        <v>0</v>
      </c>
      <c r="AL652" s="70"/>
    </row>
    <row r="653" spans="1:38" customFormat="1" ht="19.95" customHeight="1" x14ac:dyDescent="0.25">
      <c r="A653" s="68">
        <v>40033</v>
      </c>
      <c r="B653" s="68" t="s">
        <v>254</v>
      </c>
      <c r="C653" s="68" t="s">
        <v>69</v>
      </c>
      <c r="D653" s="68" t="s">
        <v>68</v>
      </c>
      <c r="E653" s="68" t="s">
        <v>24</v>
      </c>
      <c r="F653" s="68">
        <v>0</v>
      </c>
      <c r="G653" s="1">
        <v>0</v>
      </c>
      <c r="H653" s="1">
        <v>0</v>
      </c>
      <c r="I653" s="1">
        <v>0</v>
      </c>
      <c r="J653" s="1">
        <v>0</v>
      </c>
      <c r="K653" s="1">
        <f t="shared" si="20"/>
        <v>0</v>
      </c>
      <c r="L653" s="176">
        <v>0</v>
      </c>
      <c r="M653" s="176" t="e">
        <f t="shared" si="21"/>
        <v>#DIV/0!</v>
      </c>
      <c r="N653" s="70">
        <v>0</v>
      </c>
      <c r="O653" s="70">
        <v>0</v>
      </c>
      <c r="P653" s="70">
        <v>0</v>
      </c>
      <c r="Q653" s="70">
        <v>0</v>
      </c>
      <c r="R653" s="70">
        <v>0</v>
      </c>
      <c r="S653" s="70">
        <v>0</v>
      </c>
      <c r="T653" s="70">
        <v>0</v>
      </c>
      <c r="U653" s="70">
        <v>0</v>
      </c>
      <c r="V653" s="70">
        <v>0</v>
      </c>
      <c r="W653" s="68" t="s">
        <v>64</v>
      </c>
      <c r="X653" s="68">
        <v>0</v>
      </c>
      <c r="Y653" s="68">
        <v>1</v>
      </c>
      <c r="Z653" s="68">
        <v>1</v>
      </c>
      <c r="AA653" s="68" t="s">
        <v>63</v>
      </c>
      <c r="AB653" s="68">
        <v>0</v>
      </c>
      <c r="AC653" s="1">
        <v>0</v>
      </c>
      <c r="AD653" s="1">
        <v>0</v>
      </c>
      <c r="AE653" s="68">
        <v>0</v>
      </c>
      <c r="AF653" s="68">
        <v>0</v>
      </c>
      <c r="AG653" s="1">
        <v>0</v>
      </c>
      <c r="AH653" s="68">
        <v>0</v>
      </c>
      <c r="AI653" s="176">
        <v>0</v>
      </c>
      <c r="AJ653" s="1">
        <v>0</v>
      </c>
      <c r="AK653" s="70">
        <v>0</v>
      </c>
      <c r="AL653" s="70"/>
    </row>
    <row r="654" spans="1:38" customFormat="1" ht="19.95" customHeight="1" x14ac:dyDescent="0.25">
      <c r="A654" s="68">
        <v>40159</v>
      </c>
      <c r="B654" s="68" t="s">
        <v>254</v>
      </c>
      <c r="C654" s="68" t="s">
        <v>69</v>
      </c>
      <c r="D654" s="68" t="s">
        <v>68</v>
      </c>
      <c r="E654" s="68" t="s">
        <v>60</v>
      </c>
      <c r="F654" s="68">
        <v>12</v>
      </c>
      <c r="G654" s="1">
        <v>4020</v>
      </c>
      <c r="H654" s="1">
        <v>115</v>
      </c>
      <c r="I654" s="1">
        <v>3</v>
      </c>
      <c r="J654" s="1">
        <v>4138</v>
      </c>
      <c r="K654" s="1">
        <f t="shared" si="20"/>
        <v>4135</v>
      </c>
      <c r="L654" s="176">
        <v>344.83330000000001</v>
      </c>
      <c r="M654" s="176">
        <f t="shared" si="21"/>
        <v>344.6</v>
      </c>
      <c r="N654" s="70">
        <v>21198</v>
      </c>
      <c r="O654" s="70">
        <v>2689.7</v>
      </c>
      <c r="P654" s="70">
        <v>0</v>
      </c>
      <c r="Q654" s="70">
        <v>0</v>
      </c>
      <c r="R654" s="70">
        <v>0</v>
      </c>
      <c r="S654" s="70">
        <v>2689.7</v>
      </c>
      <c r="T654" s="70">
        <v>18508.3</v>
      </c>
      <c r="U654" s="70">
        <v>18508.3</v>
      </c>
      <c r="V654" s="70">
        <v>0</v>
      </c>
      <c r="W654" s="68" t="s">
        <v>64</v>
      </c>
      <c r="X654" s="68">
        <v>1</v>
      </c>
      <c r="Y654" s="68">
        <v>0</v>
      </c>
      <c r="Z654" s="68">
        <v>1</v>
      </c>
      <c r="AA654" s="68" t="s">
        <v>63</v>
      </c>
      <c r="AB654" s="68">
        <v>6</v>
      </c>
      <c r="AC654" s="1">
        <v>0</v>
      </c>
      <c r="AD654" s="1">
        <v>22</v>
      </c>
      <c r="AE654" s="68">
        <v>0</v>
      </c>
      <c r="AF654" s="68">
        <v>3</v>
      </c>
      <c r="AG654" s="1">
        <v>3</v>
      </c>
      <c r="AH654" s="68">
        <v>525</v>
      </c>
      <c r="AI654" s="176">
        <v>91.666700000000006</v>
      </c>
      <c r="AJ654" s="1">
        <v>550</v>
      </c>
      <c r="AK654" s="70">
        <v>2834</v>
      </c>
      <c r="AL654" s="70"/>
    </row>
    <row r="655" spans="1:38" customFormat="1" ht="19.95" customHeight="1" x14ac:dyDescent="0.25">
      <c r="A655" s="68">
        <v>40230</v>
      </c>
      <c r="B655" s="68" t="s">
        <v>254</v>
      </c>
      <c r="C655" s="68" t="s">
        <v>69</v>
      </c>
      <c r="D655" s="68" t="s">
        <v>68</v>
      </c>
      <c r="E655" s="68" t="s">
        <v>18</v>
      </c>
      <c r="F655" s="68">
        <v>3</v>
      </c>
      <c r="G655" s="1">
        <v>600</v>
      </c>
      <c r="H655" s="1">
        <v>-7</v>
      </c>
      <c r="I655" s="1">
        <v>2</v>
      </c>
      <c r="J655" s="1">
        <v>595</v>
      </c>
      <c r="K655" s="1">
        <f t="shared" si="20"/>
        <v>593</v>
      </c>
      <c r="L655" s="176">
        <v>198.33330000000001</v>
      </c>
      <c r="M655" s="176">
        <f t="shared" si="21"/>
        <v>197.7</v>
      </c>
      <c r="N655" s="70">
        <v>3047</v>
      </c>
      <c r="O655" s="70">
        <v>386.75</v>
      </c>
      <c r="P655" s="70">
        <v>0</v>
      </c>
      <c r="Q655" s="70">
        <v>0</v>
      </c>
      <c r="R655" s="70">
        <v>11.9</v>
      </c>
      <c r="S655" s="70">
        <v>398.65</v>
      </c>
      <c r="T655" s="70">
        <v>2648.35</v>
      </c>
      <c r="U655" s="70">
        <v>2648.35</v>
      </c>
      <c r="V655" s="70">
        <v>0</v>
      </c>
      <c r="W655" s="68" t="s">
        <v>64</v>
      </c>
      <c r="X655" s="68">
        <v>1</v>
      </c>
      <c r="Y655" s="68">
        <v>0</v>
      </c>
      <c r="Z655" s="68">
        <v>1</v>
      </c>
      <c r="AA655" s="68" t="s">
        <v>63</v>
      </c>
      <c r="AB655" s="68">
        <v>3</v>
      </c>
      <c r="AC655" s="1">
        <v>0</v>
      </c>
      <c r="AD655" s="1">
        <v>0</v>
      </c>
      <c r="AE655" s="68">
        <v>0</v>
      </c>
      <c r="AF655" s="68">
        <v>2</v>
      </c>
      <c r="AG655" s="1">
        <v>2</v>
      </c>
      <c r="AH655" s="68">
        <v>135</v>
      </c>
      <c r="AI655" s="176">
        <v>45.666699999999999</v>
      </c>
      <c r="AJ655" s="1">
        <v>137</v>
      </c>
      <c r="AK655" s="70">
        <v>696</v>
      </c>
      <c r="AL655" s="70"/>
    </row>
    <row r="656" spans="1:38" customFormat="1" ht="19.95" customHeight="1" x14ac:dyDescent="0.25">
      <c r="A656" s="68">
        <v>40232</v>
      </c>
      <c r="B656" s="68" t="s">
        <v>254</v>
      </c>
      <c r="C656" s="68" t="s">
        <v>69</v>
      </c>
      <c r="D656" s="68" t="s">
        <v>68</v>
      </c>
      <c r="E656" s="68" t="s">
        <v>18</v>
      </c>
      <c r="F656" s="68">
        <v>5</v>
      </c>
      <c r="G656" s="1">
        <v>2136</v>
      </c>
      <c r="H656" s="1">
        <v>1093</v>
      </c>
      <c r="I656" s="1">
        <v>53</v>
      </c>
      <c r="J656" s="1">
        <v>3282</v>
      </c>
      <c r="K656" s="1">
        <f t="shared" si="20"/>
        <v>3229</v>
      </c>
      <c r="L656" s="176">
        <v>656.4</v>
      </c>
      <c r="M656" s="176">
        <f t="shared" si="21"/>
        <v>645.79999999999995</v>
      </c>
      <c r="N656" s="70">
        <v>16685</v>
      </c>
      <c r="O656" s="70">
        <v>2133.3000000000002</v>
      </c>
      <c r="P656" s="70">
        <v>0</v>
      </c>
      <c r="Q656" s="70">
        <v>0</v>
      </c>
      <c r="R656" s="70">
        <v>65.64</v>
      </c>
      <c r="S656" s="70">
        <v>2198.94</v>
      </c>
      <c r="T656" s="70">
        <v>14486.06</v>
      </c>
      <c r="U656" s="70">
        <v>14486.06</v>
      </c>
      <c r="V656" s="70">
        <v>0</v>
      </c>
      <c r="W656" s="68" t="s">
        <v>64</v>
      </c>
      <c r="X656" s="68">
        <v>1</v>
      </c>
      <c r="Y656" s="68">
        <v>0</v>
      </c>
      <c r="Z656" s="68">
        <v>1</v>
      </c>
      <c r="AA656" s="68" t="s">
        <v>63</v>
      </c>
      <c r="AB656" s="68">
        <v>5</v>
      </c>
      <c r="AC656" s="1">
        <v>0</v>
      </c>
      <c r="AD656" s="1">
        <v>43</v>
      </c>
      <c r="AE656" s="68">
        <v>0</v>
      </c>
      <c r="AF656" s="68">
        <v>33</v>
      </c>
      <c r="AG656" s="1">
        <v>33</v>
      </c>
      <c r="AH656" s="68">
        <v>357</v>
      </c>
      <c r="AI656" s="176">
        <v>86.6</v>
      </c>
      <c r="AJ656" s="1">
        <v>433</v>
      </c>
      <c r="AK656" s="70">
        <v>2212</v>
      </c>
      <c r="AL656" s="70"/>
    </row>
    <row r="657" spans="1:38" customFormat="1" ht="19.95" customHeight="1" x14ac:dyDescent="0.25">
      <c r="A657" s="68">
        <v>40322</v>
      </c>
      <c r="B657" s="68" t="s">
        <v>254</v>
      </c>
      <c r="C657" s="68" t="s">
        <v>69</v>
      </c>
      <c r="D657" s="68" t="s">
        <v>68</v>
      </c>
      <c r="E657" s="68" t="s">
        <v>20</v>
      </c>
      <c r="F657" s="68">
        <v>3</v>
      </c>
      <c r="G657" s="1">
        <v>888</v>
      </c>
      <c r="H657" s="1">
        <v>168</v>
      </c>
      <c r="I657" s="1">
        <v>6</v>
      </c>
      <c r="J657" s="1">
        <v>1062</v>
      </c>
      <c r="K657" s="1">
        <f t="shared" si="20"/>
        <v>1056</v>
      </c>
      <c r="L657" s="176">
        <v>354</v>
      </c>
      <c r="M657" s="176">
        <f t="shared" si="21"/>
        <v>352</v>
      </c>
      <c r="N657" s="70">
        <v>5462</v>
      </c>
      <c r="O657" s="70">
        <v>690.3</v>
      </c>
      <c r="P657" s="70">
        <v>0</v>
      </c>
      <c r="Q657" s="70">
        <v>0</v>
      </c>
      <c r="R657" s="70">
        <v>0</v>
      </c>
      <c r="S657" s="70">
        <v>690.3</v>
      </c>
      <c r="T657" s="70">
        <v>4771.7</v>
      </c>
      <c r="U657" s="70">
        <v>4771.7</v>
      </c>
      <c r="V657" s="70">
        <v>0</v>
      </c>
      <c r="W657" s="68" t="s">
        <v>64</v>
      </c>
      <c r="X657" s="68">
        <v>1</v>
      </c>
      <c r="Y657" s="68">
        <v>0</v>
      </c>
      <c r="Z657" s="68">
        <v>1</v>
      </c>
      <c r="AA657" s="68" t="s">
        <v>63</v>
      </c>
      <c r="AB657" s="68">
        <v>2</v>
      </c>
      <c r="AC657" s="1">
        <v>0</v>
      </c>
      <c r="AD657" s="1">
        <v>0</v>
      </c>
      <c r="AE657" s="68">
        <v>0</v>
      </c>
      <c r="AF657" s="68">
        <v>6</v>
      </c>
      <c r="AG657" s="1">
        <v>6</v>
      </c>
      <c r="AH657" s="68">
        <v>152</v>
      </c>
      <c r="AI657" s="176">
        <v>79</v>
      </c>
      <c r="AJ657" s="1">
        <v>158</v>
      </c>
      <c r="AK657" s="70">
        <v>808</v>
      </c>
      <c r="AL657" s="70"/>
    </row>
    <row r="658" spans="1:38" customFormat="1" ht="19.95" customHeight="1" x14ac:dyDescent="0.25">
      <c r="A658" s="68">
        <v>40744</v>
      </c>
      <c r="B658" s="68" t="s">
        <v>254</v>
      </c>
      <c r="C658" s="68" t="s">
        <v>69</v>
      </c>
      <c r="D658" s="68" t="s">
        <v>68</v>
      </c>
      <c r="E658" s="68" t="s">
        <v>18</v>
      </c>
      <c r="F658" s="68">
        <v>2</v>
      </c>
      <c r="G658" s="1">
        <v>516</v>
      </c>
      <c r="H658" s="1">
        <v>-156</v>
      </c>
      <c r="I658" s="1">
        <v>0</v>
      </c>
      <c r="J658" s="1">
        <v>360</v>
      </c>
      <c r="K658" s="1">
        <f t="shared" si="20"/>
        <v>360</v>
      </c>
      <c r="L658" s="176">
        <v>180</v>
      </c>
      <c r="M658" s="176">
        <f t="shared" si="21"/>
        <v>180</v>
      </c>
      <c r="N658" s="70">
        <v>1872</v>
      </c>
      <c r="O658" s="70">
        <v>234</v>
      </c>
      <c r="P658" s="70">
        <v>0</v>
      </c>
      <c r="Q658" s="70">
        <v>0</v>
      </c>
      <c r="R658" s="70">
        <v>0</v>
      </c>
      <c r="S658" s="70">
        <v>234</v>
      </c>
      <c r="T658" s="70">
        <v>1638</v>
      </c>
      <c r="U658" s="70">
        <v>1638</v>
      </c>
      <c r="V658" s="70">
        <v>0</v>
      </c>
      <c r="W658" s="68" t="s">
        <v>64</v>
      </c>
      <c r="X658" s="68">
        <v>1</v>
      </c>
      <c r="Y658" s="68">
        <v>0</v>
      </c>
      <c r="Z658" s="68">
        <v>1</v>
      </c>
      <c r="AA658" s="68" t="s">
        <v>63</v>
      </c>
      <c r="AB658" s="68">
        <v>1</v>
      </c>
      <c r="AC658" s="1">
        <v>0</v>
      </c>
      <c r="AD658" s="1">
        <v>0</v>
      </c>
      <c r="AE658" s="68">
        <v>0</v>
      </c>
      <c r="AF658" s="68">
        <v>0</v>
      </c>
      <c r="AG658" s="1">
        <v>0</v>
      </c>
      <c r="AH658" s="68">
        <v>4</v>
      </c>
      <c r="AI658" s="176">
        <v>4</v>
      </c>
      <c r="AJ658" s="1">
        <v>4</v>
      </c>
      <c r="AK658" s="70">
        <v>20</v>
      </c>
      <c r="AL658" s="70"/>
    </row>
    <row r="659" spans="1:38" customFormat="1" ht="19.95" customHeight="1" x14ac:dyDescent="0.25">
      <c r="A659" s="68">
        <v>41302</v>
      </c>
      <c r="B659" s="68" t="s">
        <v>254</v>
      </c>
      <c r="C659" s="68" t="s">
        <v>69</v>
      </c>
      <c r="D659" s="68" t="s">
        <v>68</v>
      </c>
      <c r="E659" s="68" t="s">
        <v>19</v>
      </c>
      <c r="F659" s="68">
        <v>10</v>
      </c>
      <c r="G659" s="1">
        <v>3420</v>
      </c>
      <c r="H659" s="1">
        <v>1525</v>
      </c>
      <c r="I659" s="1">
        <v>96</v>
      </c>
      <c r="J659" s="1">
        <v>5041</v>
      </c>
      <c r="K659" s="1">
        <f t="shared" si="20"/>
        <v>4945</v>
      </c>
      <c r="L659" s="176">
        <v>504.1</v>
      </c>
      <c r="M659" s="176">
        <f t="shared" si="21"/>
        <v>494.5</v>
      </c>
      <c r="N659" s="70">
        <v>25769</v>
      </c>
      <c r="O659" s="70">
        <v>3276.65</v>
      </c>
      <c r="P659" s="70">
        <v>0</v>
      </c>
      <c r="Q659" s="70">
        <v>0</v>
      </c>
      <c r="R659" s="70">
        <v>100.82</v>
      </c>
      <c r="S659" s="70">
        <v>3377.47</v>
      </c>
      <c r="T659" s="70">
        <v>22391.53</v>
      </c>
      <c r="U659" s="70">
        <v>22391.53</v>
      </c>
      <c r="V659" s="70">
        <v>0</v>
      </c>
      <c r="W659" s="68" t="s">
        <v>64</v>
      </c>
      <c r="X659" s="68">
        <v>1</v>
      </c>
      <c r="Y659" s="68">
        <v>0</v>
      </c>
      <c r="Z659" s="68">
        <v>1</v>
      </c>
      <c r="AA659" s="68" t="s">
        <v>63</v>
      </c>
      <c r="AB659" s="68">
        <v>10</v>
      </c>
      <c r="AC659" s="1">
        <v>0</v>
      </c>
      <c r="AD659" s="1">
        <v>87</v>
      </c>
      <c r="AE659" s="68">
        <v>0</v>
      </c>
      <c r="AF659" s="68">
        <v>49</v>
      </c>
      <c r="AG659" s="1">
        <v>49</v>
      </c>
      <c r="AH659" s="68">
        <v>1284</v>
      </c>
      <c r="AI659" s="176">
        <v>142</v>
      </c>
      <c r="AJ659" s="1">
        <v>1420</v>
      </c>
      <c r="AK659" s="70">
        <v>7276</v>
      </c>
      <c r="AL659" s="70"/>
    </row>
    <row r="660" spans="1:38" customFormat="1" ht="19.95" customHeight="1" x14ac:dyDescent="0.25">
      <c r="A660" s="68">
        <v>50637</v>
      </c>
      <c r="B660" s="68" t="s">
        <v>254</v>
      </c>
      <c r="C660" s="68" t="s">
        <v>69</v>
      </c>
      <c r="D660" s="68" t="s">
        <v>68</v>
      </c>
      <c r="E660" s="68" t="s">
        <v>60</v>
      </c>
      <c r="F660" s="68">
        <v>6</v>
      </c>
      <c r="G660" s="1">
        <v>2340</v>
      </c>
      <c r="H660" s="1">
        <v>552</v>
      </c>
      <c r="I660" s="1">
        <v>0</v>
      </c>
      <c r="J660" s="1">
        <v>2892</v>
      </c>
      <c r="K660" s="1">
        <f t="shared" si="20"/>
        <v>2892</v>
      </c>
      <c r="L660" s="176">
        <v>482</v>
      </c>
      <c r="M660" s="176">
        <f t="shared" si="21"/>
        <v>482</v>
      </c>
      <c r="N660" s="70">
        <v>14916</v>
      </c>
      <c r="O660" s="70">
        <v>1879.8</v>
      </c>
      <c r="P660" s="70">
        <v>0</v>
      </c>
      <c r="Q660" s="70">
        <v>0</v>
      </c>
      <c r="R660" s="70">
        <v>0</v>
      </c>
      <c r="S660" s="70">
        <v>1879.8</v>
      </c>
      <c r="T660" s="70">
        <v>13036.2</v>
      </c>
      <c r="U660" s="70">
        <v>13036.2</v>
      </c>
      <c r="V660" s="70">
        <v>0</v>
      </c>
      <c r="W660" s="68" t="s">
        <v>64</v>
      </c>
      <c r="X660" s="68">
        <v>1</v>
      </c>
      <c r="Y660" s="68">
        <v>0</v>
      </c>
      <c r="Z660" s="68">
        <v>1</v>
      </c>
      <c r="AA660" s="68" t="s">
        <v>63</v>
      </c>
      <c r="AB660" s="68">
        <v>5</v>
      </c>
      <c r="AC660" s="1">
        <v>0</v>
      </c>
      <c r="AD660" s="1">
        <v>18</v>
      </c>
      <c r="AE660" s="68">
        <v>0</v>
      </c>
      <c r="AF660" s="68">
        <v>0</v>
      </c>
      <c r="AG660" s="1">
        <v>0</v>
      </c>
      <c r="AH660" s="68">
        <v>239</v>
      </c>
      <c r="AI660" s="176">
        <v>51.4</v>
      </c>
      <c r="AJ660" s="1">
        <v>257</v>
      </c>
      <c r="AK660" s="70">
        <v>1301</v>
      </c>
      <c r="AL660" s="70"/>
    </row>
    <row r="661" spans="1:38" customFormat="1" ht="19.95" customHeight="1" x14ac:dyDescent="0.25">
      <c r="A661" s="68">
        <v>50644</v>
      </c>
      <c r="B661" s="68" t="s">
        <v>254</v>
      </c>
      <c r="C661" s="68" t="s">
        <v>69</v>
      </c>
      <c r="D661" s="68" t="s">
        <v>68</v>
      </c>
      <c r="E661" s="68" t="s">
        <v>22</v>
      </c>
      <c r="F661" s="68">
        <v>9</v>
      </c>
      <c r="G661" s="1">
        <v>3120</v>
      </c>
      <c r="H661" s="1">
        <v>-337</v>
      </c>
      <c r="I661" s="1">
        <v>4</v>
      </c>
      <c r="J661" s="1">
        <v>2787</v>
      </c>
      <c r="K661" s="1">
        <f t="shared" si="20"/>
        <v>2783</v>
      </c>
      <c r="L661" s="176">
        <v>309.66669999999999</v>
      </c>
      <c r="M661" s="176">
        <f t="shared" si="21"/>
        <v>309.2</v>
      </c>
      <c r="N661" s="70">
        <v>14330</v>
      </c>
      <c r="O661" s="70">
        <v>1811.55</v>
      </c>
      <c r="P661" s="70">
        <v>0</v>
      </c>
      <c r="Q661" s="70">
        <v>0</v>
      </c>
      <c r="R661" s="70">
        <v>55.74</v>
      </c>
      <c r="S661" s="70">
        <v>1867.29</v>
      </c>
      <c r="T661" s="70">
        <v>12462.71</v>
      </c>
      <c r="U661" s="70">
        <v>12462.71</v>
      </c>
      <c r="V661" s="70">
        <v>0</v>
      </c>
      <c r="W661" s="68" t="s">
        <v>64</v>
      </c>
      <c r="X661" s="68">
        <v>1</v>
      </c>
      <c r="Y661" s="68">
        <v>0</v>
      </c>
      <c r="Z661" s="68">
        <v>1</v>
      </c>
      <c r="AA661" s="68" t="s">
        <v>63</v>
      </c>
      <c r="AB661" s="68">
        <v>5</v>
      </c>
      <c r="AC661" s="1">
        <v>0</v>
      </c>
      <c r="AD661" s="1">
        <v>52</v>
      </c>
      <c r="AE661" s="68">
        <v>0</v>
      </c>
      <c r="AF661" s="68">
        <v>0</v>
      </c>
      <c r="AG661" s="1">
        <v>0</v>
      </c>
      <c r="AH661" s="68">
        <v>413</v>
      </c>
      <c r="AI661" s="176">
        <v>93</v>
      </c>
      <c r="AJ661" s="1">
        <v>465</v>
      </c>
      <c r="AK661" s="70">
        <v>2392</v>
      </c>
      <c r="AL661" s="70"/>
    </row>
    <row r="662" spans="1:38" customFormat="1" ht="19.95" customHeight="1" x14ac:dyDescent="0.25">
      <c r="A662" s="68">
        <v>50653</v>
      </c>
      <c r="B662" s="68" t="s">
        <v>254</v>
      </c>
      <c r="C662" s="68" t="s">
        <v>69</v>
      </c>
      <c r="D662" s="68" t="s">
        <v>68</v>
      </c>
      <c r="E662" s="68" t="s">
        <v>22</v>
      </c>
      <c r="F662" s="68">
        <v>10</v>
      </c>
      <c r="G662" s="1">
        <v>3096</v>
      </c>
      <c r="H662" s="1">
        <v>720</v>
      </c>
      <c r="I662" s="1">
        <v>43</v>
      </c>
      <c r="J662" s="1">
        <v>3859</v>
      </c>
      <c r="K662" s="1">
        <f t="shared" si="20"/>
        <v>3816</v>
      </c>
      <c r="L662" s="176">
        <v>385.9</v>
      </c>
      <c r="M662" s="176">
        <f t="shared" si="21"/>
        <v>381.6</v>
      </c>
      <c r="N662" s="70">
        <v>19813</v>
      </c>
      <c r="O662" s="70">
        <v>2508.35</v>
      </c>
      <c r="P662" s="70">
        <v>0</v>
      </c>
      <c r="Q662" s="70">
        <v>0</v>
      </c>
      <c r="R662" s="70">
        <v>77.180000000000007</v>
      </c>
      <c r="S662" s="70">
        <v>2585.5300000000002</v>
      </c>
      <c r="T662" s="70">
        <v>17227.47</v>
      </c>
      <c r="U662" s="70">
        <v>17227.47</v>
      </c>
      <c r="V662" s="70">
        <v>0</v>
      </c>
      <c r="W662" s="68" t="s">
        <v>64</v>
      </c>
      <c r="X662" s="68">
        <v>1</v>
      </c>
      <c r="Y662" s="68">
        <v>0</v>
      </c>
      <c r="Z662" s="68">
        <v>1</v>
      </c>
      <c r="AA662" s="68" t="s">
        <v>63</v>
      </c>
      <c r="AB662" s="68">
        <v>10</v>
      </c>
      <c r="AC662" s="1">
        <v>0</v>
      </c>
      <c r="AD662" s="1">
        <v>145</v>
      </c>
      <c r="AE662" s="68">
        <v>0</v>
      </c>
      <c r="AF662" s="68">
        <v>36</v>
      </c>
      <c r="AG662" s="1">
        <v>36</v>
      </c>
      <c r="AH662" s="68">
        <v>1157</v>
      </c>
      <c r="AI662" s="176">
        <v>133.80000000000001</v>
      </c>
      <c r="AJ662" s="1">
        <v>1338</v>
      </c>
      <c r="AK662" s="70">
        <v>6852</v>
      </c>
      <c r="AL662" s="70"/>
    </row>
    <row r="663" spans="1:38" customFormat="1" ht="19.95" customHeight="1" x14ac:dyDescent="0.25">
      <c r="A663" s="68">
        <v>50748</v>
      </c>
      <c r="B663" s="68" t="s">
        <v>254</v>
      </c>
      <c r="C663" s="68" t="s">
        <v>69</v>
      </c>
      <c r="D663" s="68" t="s">
        <v>68</v>
      </c>
      <c r="E663" s="68" t="s">
        <v>22</v>
      </c>
      <c r="F663" s="68">
        <v>6</v>
      </c>
      <c r="G663" s="1">
        <v>1500</v>
      </c>
      <c r="H663" s="1">
        <v>386</v>
      </c>
      <c r="I663" s="1">
        <v>3</v>
      </c>
      <c r="J663" s="1">
        <v>1889</v>
      </c>
      <c r="K663" s="1">
        <f t="shared" si="20"/>
        <v>1886</v>
      </c>
      <c r="L663" s="176">
        <v>314.83330000000001</v>
      </c>
      <c r="M663" s="176">
        <f t="shared" si="21"/>
        <v>314.3</v>
      </c>
      <c r="N663" s="70">
        <v>9643</v>
      </c>
      <c r="O663" s="70">
        <v>1227.8499999999999</v>
      </c>
      <c r="P663" s="70">
        <v>0</v>
      </c>
      <c r="Q663" s="70">
        <v>0</v>
      </c>
      <c r="R663" s="70">
        <v>0</v>
      </c>
      <c r="S663" s="70">
        <v>1227.8499999999999</v>
      </c>
      <c r="T663" s="70">
        <v>8415.15</v>
      </c>
      <c r="U663" s="70">
        <v>8415.15</v>
      </c>
      <c r="V663" s="70">
        <v>0</v>
      </c>
      <c r="W663" s="68" t="s">
        <v>64</v>
      </c>
      <c r="X663" s="68">
        <v>1</v>
      </c>
      <c r="Y663" s="68">
        <v>0</v>
      </c>
      <c r="Z663" s="68">
        <v>1</v>
      </c>
      <c r="AA663" s="68" t="s">
        <v>63</v>
      </c>
      <c r="AB663" s="68">
        <v>6</v>
      </c>
      <c r="AC663" s="1">
        <v>0</v>
      </c>
      <c r="AD663" s="1">
        <v>12</v>
      </c>
      <c r="AE663" s="68">
        <v>0</v>
      </c>
      <c r="AF663" s="68">
        <v>3</v>
      </c>
      <c r="AG663" s="1">
        <v>3</v>
      </c>
      <c r="AH663" s="68">
        <v>630</v>
      </c>
      <c r="AI663" s="176">
        <v>107.5</v>
      </c>
      <c r="AJ663" s="1">
        <v>645</v>
      </c>
      <c r="AK663" s="70">
        <v>3291</v>
      </c>
      <c r="AL663" s="70"/>
    </row>
    <row r="664" spans="1:38" customFormat="1" ht="19.95" customHeight="1" x14ac:dyDescent="0.25">
      <c r="A664" s="68">
        <v>50750</v>
      </c>
      <c r="B664" s="68" t="s">
        <v>254</v>
      </c>
      <c r="C664" s="68" t="s">
        <v>69</v>
      </c>
      <c r="D664" s="68" t="s">
        <v>68</v>
      </c>
      <c r="E664" s="68" t="s">
        <v>60</v>
      </c>
      <c r="F664" s="68">
        <v>7</v>
      </c>
      <c r="G664" s="1">
        <v>912</v>
      </c>
      <c r="H664" s="1">
        <v>775</v>
      </c>
      <c r="I664" s="1">
        <v>47</v>
      </c>
      <c r="J664" s="1">
        <v>1734</v>
      </c>
      <c r="K664" s="1">
        <f t="shared" si="20"/>
        <v>1687</v>
      </c>
      <c r="L664" s="176">
        <v>247.71430000000001</v>
      </c>
      <c r="M664" s="176">
        <f t="shared" si="21"/>
        <v>241</v>
      </c>
      <c r="N664" s="70">
        <v>8883</v>
      </c>
      <c r="O664" s="70">
        <v>1127.0999999999999</v>
      </c>
      <c r="P664" s="70">
        <v>0</v>
      </c>
      <c r="Q664" s="70">
        <v>0</v>
      </c>
      <c r="R664" s="70">
        <v>0</v>
      </c>
      <c r="S664" s="70">
        <v>1127.0999999999999</v>
      </c>
      <c r="T664" s="70">
        <v>7755.9</v>
      </c>
      <c r="U664" s="70">
        <v>7755.9</v>
      </c>
      <c r="V664" s="70">
        <v>0</v>
      </c>
      <c r="W664" s="68" t="s">
        <v>64</v>
      </c>
      <c r="X664" s="68">
        <v>1</v>
      </c>
      <c r="Y664" s="68">
        <v>0</v>
      </c>
      <c r="Z664" s="68">
        <v>1</v>
      </c>
      <c r="AA664" s="68" t="s">
        <v>63</v>
      </c>
      <c r="AB664" s="68">
        <v>5</v>
      </c>
      <c r="AC664" s="1">
        <v>0</v>
      </c>
      <c r="AD664" s="1">
        <v>20</v>
      </c>
      <c r="AE664" s="68">
        <v>0</v>
      </c>
      <c r="AF664" s="68">
        <v>29</v>
      </c>
      <c r="AG664" s="1">
        <v>29</v>
      </c>
      <c r="AH664" s="68">
        <v>485</v>
      </c>
      <c r="AI664" s="176">
        <v>106.8</v>
      </c>
      <c r="AJ664" s="1">
        <v>534</v>
      </c>
      <c r="AK664" s="70">
        <v>2723</v>
      </c>
      <c r="AL664" s="70"/>
    </row>
    <row r="665" spans="1:38" customFormat="1" ht="19.95" customHeight="1" x14ac:dyDescent="0.25">
      <c r="A665" s="68">
        <v>50752</v>
      </c>
      <c r="B665" s="68" t="s">
        <v>254</v>
      </c>
      <c r="C665" s="68" t="s">
        <v>69</v>
      </c>
      <c r="D665" s="68" t="s">
        <v>68</v>
      </c>
      <c r="E665" s="68" t="s">
        <v>19</v>
      </c>
      <c r="F665" s="68">
        <v>7</v>
      </c>
      <c r="G665" s="1">
        <v>1392</v>
      </c>
      <c r="H665" s="1">
        <v>439</v>
      </c>
      <c r="I665" s="1">
        <v>10</v>
      </c>
      <c r="J665" s="1">
        <v>1841</v>
      </c>
      <c r="K665" s="1">
        <f t="shared" si="20"/>
        <v>1831</v>
      </c>
      <c r="L665" s="176">
        <v>263</v>
      </c>
      <c r="M665" s="176">
        <f t="shared" si="21"/>
        <v>261.60000000000002</v>
      </c>
      <c r="N665" s="70">
        <v>9404</v>
      </c>
      <c r="O665" s="70">
        <v>1196.6500000000001</v>
      </c>
      <c r="P665" s="70">
        <v>0</v>
      </c>
      <c r="Q665" s="70">
        <v>0</v>
      </c>
      <c r="R665" s="70">
        <v>0</v>
      </c>
      <c r="S665" s="70">
        <v>1196.6500000000001</v>
      </c>
      <c r="T665" s="70">
        <v>8207.35</v>
      </c>
      <c r="U665" s="70">
        <v>8207.35</v>
      </c>
      <c r="V665" s="70">
        <v>0</v>
      </c>
      <c r="W665" s="68" t="s">
        <v>64</v>
      </c>
      <c r="X665" s="68">
        <v>1</v>
      </c>
      <c r="Y665" s="68">
        <v>0</v>
      </c>
      <c r="Z665" s="68">
        <v>1</v>
      </c>
      <c r="AA665" s="68" t="s">
        <v>63</v>
      </c>
      <c r="AB665" s="68">
        <v>5</v>
      </c>
      <c r="AC665" s="1">
        <v>0</v>
      </c>
      <c r="AD665" s="1">
        <v>39</v>
      </c>
      <c r="AE665" s="68">
        <v>0</v>
      </c>
      <c r="AF665" s="68">
        <v>10</v>
      </c>
      <c r="AG665" s="1">
        <v>10</v>
      </c>
      <c r="AH665" s="68">
        <v>337</v>
      </c>
      <c r="AI665" s="176">
        <v>77.2</v>
      </c>
      <c r="AJ665" s="1">
        <v>386</v>
      </c>
      <c r="AK665" s="70">
        <v>1965</v>
      </c>
      <c r="AL665" s="70"/>
    </row>
    <row r="666" spans="1:38" customFormat="1" ht="19.95" customHeight="1" x14ac:dyDescent="0.25">
      <c r="A666" s="68">
        <v>50753</v>
      </c>
      <c r="B666" s="68" t="s">
        <v>254</v>
      </c>
      <c r="C666" s="68" t="s">
        <v>69</v>
      </c>
      <c r="D666" s="68" t="s">
        <v>68</v>
      </c>
      <c r="E666" s="68" t="s">
        <v>20</v>
      </c>
      <c r="F666" s="68">
        <v>5</v>
      </c>
      <c r="G666" s="1">
        <v>1224</v>
      </c>
      <c r="H666" s="1">
        <v>21</v>
      </c>
      <c r="I666" s="1">
        <v>0</v>
      </c>
      <c r="J666" s="1">
        <v>1245</v>
      </c>
      <c r="K666" s="1">
        <f t="shared" si="20"/>
        <v>1245</v>
      </c>
      <c r="L666" s="176">
        <v>249</v>
      </c>
      <c r="M666" s="176">
        <f t="shared" si="21"/>
        <v>249</v>
      </c>
      <c r="N666" s="70">
        <v>6389</v>
      </c>
      <c r="O666" s="70">
        <v>809.25</v>
      </c>
      <c r="P666" s="70">
        <v>0</v>
      </c>
      <c r="Q666" s="70">
        <v>0</v>
      </c>
      <c r="R666" s="70">
        <v>0</v>
      </c>
      <c r="S666" s="70">
        <v>809.25</v>
      </c>
      <c r="T666" s="70">
        <v>5579.75</v>
      </c>
      <c r="U666" s="70">
        <v>5043</v>
      </c>
      <c r="V666" s="70">
        <v>536.75</v>
      </c>
      <c r="W666" s="68" t="s">
        <v>63</v>
      </c>
      <c r="X666" s="68">
        <v>1</v>
      </c>
      <c r="Y666" s="68">
        <v>0</v>
      </c>
      <c r="Z666" s="68">
        <v>1</v>
      </c>
      <c r="AA666" s="68" t="s">
        <v>63</v>
      </c>
      <c r="AB666" s="68">
        <v>3</v>
      </c>
      <c r="AC666" s="1">
        <v>0</v>
      </c>
      <c r="AD666" s="1">
        <v>23</v>
      </c>
      <c r="AE666" s="68">
        <v>0</v>
      </c>
      <c r="AF666" s="68">
        <v>0</v>
      </c>
      <c r="AG666" s="1">
        <v>0</v>
      </c>
      <c r="AH666" s="68">
        <v>277</v>
      </c>
      <c r="AI666" s="176">
        <v>100</v>
      </c>
      <c r="AJ666" s="1">
        <v>300</v>
      </c>
      <c r="AK666" s="70">
        <v>1546</v>
      </c>
      <c r="AL666" s="70"/>
    </row>
    <row r="667" spans="1:38" customFormat="1" ht="19.95" customHeight="1" x14ac:dyDescent="0.25">
      <c r="A667" s="68">
        <v>54302</v>
      </c>
      <c r="B667" s="68" t="s">
        <v>254</v>
      </c>
      <c r="C667" s="68" t="s">
        <v>69</v>
      </c>
      <c r="D667" s="68" t="s">
        <v>68</v>
      </c>
      <c r="E667" s="68" t="s">
        <v>60</v>
      </c>
      <c r="F667" s="68">
        <v>8</v>
      </c>
      <c r="G667" s="1">
        <v>2544</v>
      </c>
      <c r="H667" s="1">
        <v>1426</v>
      </c>
      <c r="I667" s="1">
        <v>60</v>
      </c>
      <c r="J667" s="1">
        <v>4030</v>
      </c>
      <c r="K667" s="1">
        <f t="shared" si="20"/>
        <v>3970</v>
      </c>
      <c r="L667" s="176">
        <v>503.75</v>
      </c>
      <c r="M667" s="176">
        <f t="shared" si="21"/>
        <v>496.3</v>
      </c>
      <c r="N667" s="70">
        <v>20603</v>
      </c>
      <c r="O667" s="70">
        <v>2619.5</v>
      </c>
      <c r="P667" s="70">
        <v>0</v>
      </c>
      <c r="Q667" s="70">
        <v>0</v>
      </c>
      <c r="R667" s="70">
        <v>0</v>
      </c>
      <c r="S667" s="70">
        <v>2619.5</v>
      </c>
      <c r="T667" s="70">
        <v>17983.5</v>
      </c>
      <c r="U667" s="70">
        <v>17983.5</v>
      </c>
      <c r="V667" s="70">
        <v>0</v>
      </c>
      <c r="W667" s="68" t="s">
        <v>64</v>
      </c>
      <c r="X667" s="68">
        <v>1</v>
      </c>
      <c r="Y667" s="68">
        <v>0</v>
      </c>
      <c r="Z667" s="68">
        <v>1</v>
      </c>
      <c r="AA667" s="68" t="s">
        <v>63</v>
      </c>
      <c r="AB667" s="68">
        <v>7</v>
      </c>
      <c r="AC667" s="1">
        <v>0</v>
      </c>
      <c r="AD667" s="1">
        <v>92</v>
      </c>
      <c r="AE667" s="68">
        <v>0</v>
      </c>
      <c r="AF667" s="68">
        <v>13</v>
      </c>
      <c r="AG667" s="1">
        <v>13</v>
      </c>
      <c r="AH667" s="68">
        <v>557</v>
      </c>
      <c r="AI667" s="176">
        <v>94.571399999999997</v>
      </c>
      <c r="AJ667" s="1">
        <v>662</v>
      </c>
      <c r="AK667" s="70">
        <v>3393</v>
      </c>
      <c r="AL667" s="70"/>
    </row>
    <row r="668" spans="1:38" customFormat="1" ht="19.95" customHeight="1" x14ac:dyDescent="0.25">
      <c r="A668" s="68">
        <v>90474</v>
      </c>
      <c r="B668" s="68" t="s">
        <v>254</v>
      </c>
      <c r="C668" s="68" t="s">
        <v>69</v>
      </c>
      <c r="D668" s="68" t="s">
        <v>68</v>
      </c>
      <c r="E668" s="68" t="s">
        <v>60</v>
      </c>
      <c r="F668" s="68">
        <v>0</v>
      </c>
      <c r="G668" s="1">
        <v>0</v>
      </c>
      <c r="H668" s="1">
        <v>0</v>
      </c>
      <c r="I668" s="1">
        <v>0</v>
      </c>
      <c r="J668" s="1">
        <v>0</v>
      </c>
      <c r="K668" s="1">
        <f t="shared" si="20"/>
        <v>0</v>
      </c>
      <c r="L668" s="176">
        <v>0</v>
      </c>
      <c r="M668" s="176" t="e">
        <f t="shared" si="21"/>
        <v>#DIV/0!</v>
      </c>
      <c r="N668" s="70">
        <v>0</v>
      </c>
      <c r="O668" s="70">
        <v>0</v>
      </c>
      <c r="P668" s="70">
        <v>0</v>
      </c>
      <c r="Q668" s="70">
        <v>0</v>
      </c>
      <c r="R668" s="70">
        <v>0</v>
      </c>
      <c r="S668" s="70">
        <v>0</v>
      </c>
      <c r="T668" s="70">
        <v>0</v>
      </c>
      <c r="U668" s="70">
        <v>0</v>
      </c>
      <c r="V668" s="70">
        <v>0</v>
      </c>
      <c r="W668" s="68" t="s">
        <v>64</v>
      </c>
      <c r="X668" s="68">
        <v>0</v>
      </c>
      <c r="Y668" s="68">
        <v>1</v>
      </c>
      <c r="Z668" s="68">
        <v>1</v>
      </c>
      <c r="AA668" s="68" t="s">
        <v>63</v>
      </c>
      <c r="AB668" s="68">
        <v>0</v>
      </c>
      <c r="AC668" s="1">
        <v>0</v>
      </c>
      <c r="AD668" s="1">
        <v>0</v>
      </c>
      <c r="AE668" s="68">
        <v>0</v>
      </c>
      <c r="AF668" s="68">
        <v>0</v>
      </c>
      <c r="AG668" s="1">
        <v>0</v>
      </c>
      <c r="AH668" s="68">
        <v>0</v>
      </c>
      <c r="AI668" s="176">
        <v>0</v>
      </c>
      <c r="AJ668" s="1">
        <v>0</v>
      </c>
      <c r="AK668" s="70">
        <v>0</v>
      </c>
      <c r="AL668" s="70"/>
    </row>
    <row r="669" spans="1:38" customFormat="1" ht="19.95" customHeight="1" x14ac:dyDescent="0.25">
      <c r="A669" s="68">
        <v>40203</v>
      </c>
      <c r="B669" s="68" t="s">
        <v>251</v>
      </c>
      <c r="C669" s="68" t="s">
        <v>67</v>
      </c>
      <c r="D669" s="68" t="s">
        <v>66</v>
      </c>
      <c r="E669" s="68" t="s">
        <v>60</v>
      </c>
      <c r="F669" s="68">
        <v>10</v>
      </c>
      <c r="G669" s="1">
        <v>1356</v>
      </c>
      <c r="H669" s="1">
        <v>72</v>
      </c>
      <c r="I669" s="1">
        <v>16</v>
      </c>
      <c r="J669" s="1">
        <v>1444</v>
      </c>
      <c r="K669" s="1">
        <f t="shared" si="20"/>
        <v>1428</v>
      </c>
      <c r="L669" s="176">
        <v>144.4</v>
      </c>
      <c r="M669" s="176">
        <f t="shared" si="21"/>
        <v>142.80000000000001</v>
      </c>
      <c r="N669" s="70">
        <v>7431</v>
      </c>
      <c r="O669" s="70">
        <v>938.6</v>
      </c>
      <c r="P669" s="70">
        <v>0</v>
      </c>
      <c r="Q669" s="70">
        <v>0</v>
      </c>
      <c r="R669" s="70">
        <v>28.88</v>
      </c>
      <c r="S669" s="70">
        <v>967.48</v>
      </c>
      <c r="T669" s="70">
        <v>6463.52</v>
      </c>
      <c r="U669" s="70">
        <v>6463.52</v>
      </c>
      <c r="V669" s="70">
        <v>0</v>
      </c>
      <c r="W669" s="68" t="s">
        <v>64</v>
      </c>
      <c r="X669" s="68">
        <v>1</v>
      </c>
      <c r="Y669" s="68">
        <v>0</v>
      </c>
      <c r="Z669" s="68">
        <v>1</v>
      </c>
      <c r="AA669" s="68" t="s">
        <v>63</v>
      </c>
      <c r="AB669" s="68">
        <v>4</v>
      </c>
      <c r="AC669" s="1">
        <v>0</v>
      </c>
      <c r="AD669" s="1">
        <v>59</v>
      </c>
      <c r="AE669" s="68">
        <v>0</v>
      </c>
      <c r="AF669" s="68">
        <v>16</v>
      </c>
      <c r="AG669" s="1">
        <v>16</v>
      </c>
      <c r="AH669" s="68">
        <v>114</v>
      </c>
      <c r="AI669" s="176">
        <v>47.25</v>
      </c>
      <c r="AJ669" s="1">
        <v>189</v>
      </c>
      <c r="AK669" s="70">
        <v>984</v>
      </c>
      <c r="AL669" s="70"/>
    </row>
    <row r="670" spans="1:38" customFormat="1" ht="19.95" customHeight="1" x14ac:dyDescent="0.25">
      <c r="A670" s="68">
        <v>41423</v>
      </c>
      <c r="B670" s="68" t="s">
        <v>251</v>
      </c>
      <c r="C670" s="68" t="s">
        <v>67</v>
      </c>
      <c r="D670" s="68" t="s">
        <v>66</v>
      </c>
      <c r="E670" s="68" t="s">
        <v>18</v>
      </c>
      <c r="F670" s="68">
        <v>3</v>
      </c>
      <c r="G670" s="1">
        <v>324</v>
      </c>
      <c r="H670" s="1">
        <v>70</v>
      </c>
      <c r="I670" s="1">
        <v>0</v>
      </c>
      <c r="J670" s="1">
        <v>394</v>
      </c>
      <c r="K670" s="1">
        <f t="shared" si="20"/>
        <v>394</v>
      </c>
      <c r="L670" s="176">
        <v>131.33330000000001</v>
      </c>
      <c r="M670" s="176">
        <f t="shared" si="21"/>
        <v>131.30000000000001</v>
      </c>
      <c r="N670" s="70">
        <v>2023</v>
      </c>
      <c r="O670" s="70">
        <v>256.10000000000002</v>
      </c>
      <c r="P670" s="70">
        <v>0</v>
      </c>
      <c r="Q670" s="70">
        <v>0</v>
      </c>
      <c r="R670" s="70">
        <v>7.88</v>
      </c>
      <c r="S670" s="70">
        <v>263.98</v>
      </c>
      <c r="T670" s="70">
        <v>1759.02</v>
      </c>
      <c r="U670" s="70">
        <v>1759.02</v>
      </c>
      <c r="V670" s="70">
        <v>0</v>
      </c>
      <c r="W670" s="68" t="s">
        <v>64</v>
      </c>
      <c r="X670" s="68">
        <v>1</v>
      </c>
      <c r="Y670" s="68">
        <v>0</v>
      </c>
      <c r="Z670" s="68">
        <v>1</v>
      </c>
      <c r="AA670" s="68" t="s">
        <v>63</v>
      </c>
      <c r="AB670" s="68">
        <v>0</v>
      </c>
      <c r="AC670" s="1">
        <v>0</v>
      </c>
      <c r="AD670" s="1">
        <v>0</v>
      </c>
      <c r="AE670" s="68">
        <v>0</v>
      </c>
      <c r="AF670" s="68">
        <v>0</v>
      </c>
      <c r="AG670" s="1">
        <v>0</v>
      </c>
      <c r="AH670" s="68">
        <v>0</v>
      </c>
      <c r="AI670" s="176">
        <v>0</v>
      </c>
      <c r="AJ670" s="1">
        <v>0</v>
      </c>
      <c r="AK670" s="70">
        <v>0</v>
      </c>
      <c r="AL670" s="70"/>
    </row>
    <row r="671" spans="1:38" customFormat="1" ht="19.95" customHeight="1" x14ac:dyDescent="0.25">
      <c r="A671" s="68">
        <v>44201</v>
      </c>
      <c r="B671" s="68" t="s">
        <v>251</v>
      </c>
      <c r="C671" s="68" t="s">
        <v>67</v>
      </c>
      <c r="D671" s="68" t="s">
        <v>66</v>
      </c>
      <c r="E671" s="68" t="s">
        <v>21</v>
      </c>
      <c r="F671" s="68">
        <v>1</v>
      </c>
      <c r="G671" s="1">
        <v>0</v>
      </c>
      <c r="H671" s="1">
        <v>119</v>
      </c>
      <c r="I671" s="1">
        <v>0</v>
      </c>
      <c r="J671" s="1">
        <v>119</v>
      </c>
      <c r="K671" s="1">
        <f t="shared" si="20"/>
        <v>119</v>
      </c>
      <c r="L671" s="176">
        <v>119</v>
      </c>
      <c r="M671" s="176">
        <f t="shared" si="21"/>
        <v>119</v>
      </c>
      <c r="N671" s="70">
        <v>607</v>
      </c>
      <c r="O671" s="70">
        <v>77.349999999999994</v>
      </c>
      <c r="P671" s="70">
        <v>0</v>
      </c>
      <c r="Q671" s="70">
        <v>0</v>
      </c>
      <c r="R671" s="70">
        <v>2.38</v>
      </c>
      <c r="S671" s="70">
        <v>79.73</v>
      </c>
      <c r="T671" s="70">
        <v>527.27</v>
      </c>
      <c r="U671" s="70">
        <v>527.27</v>
      </c>
      <c r="V671" s="70">
        <v>0</v>
      </c>
      <c r="W671" s="68" t="s">
        <v>64</v>
      </c>
      <c r="X671" s="68">
        <v>1</v>
      </c>
      <c r="Y671" s="68">
        <v>0</v>
      </c>
      <c r="Z671" s="68">
        <v>1</v>
      </c>
      <c r="AA671" s="68" t="s">
        <v>63</v>
      </c>
      <c r="AB671" s="68">
        <v>0</v>
      </c>
      <c r="AC671" s="1">
        <v>0</v>
      </c>
      <c r="AD671" s="1">
        <v>0</v>
      </c>
      <c r="AE671" s="68">
        <v>0</v>
      </c>
      <c r="AF671" s="68">
        <v>0</v>
      </c>
      <c r="AG671" s="1">
        <v>0</v>
      </c>
      <c r="AH671" s="68">
        <v>0</v>
      </c>
      <c r="AI671" s="176">
        <v>0</v>
      </c>
      <c r="AJ671" s="1">
        <v>0</v>
      </c>
      <c r="AK671" s="70">
        <v>0</v>
      </c>
      <c r="AL671" s="70"/>
    </row>
    <row r="672" spans="1:38" customFormat="1" ht="19.95" customHeight="1" x14ac:dyDescent="0.25">
      <c r="A672" s="68">
        <v>50657</v>
      </c>
      <c r="B672" s="68" t="s">
        <v>251</v>
      </c>
      <c r="C672" s="68" t="s">
        <v>67</v>
      </c>
      <c r="D672" s="68" t="s">
        <v>66</v>
      </c>
      <c r="E672" s="68" t="s">
        <v>60</v>
      </c>
      <c r="F672" s="68">
        <v>17</v>
      </c>
      <c r="G672" s="1">
        <v>2148</v>
      </c>
      <c r="H672" s="1">
        <v>705</v>
      </c>
      <c r="I672" s="1">
        <v>5</v>
      </c>
      <c r="J672" s="1">
        <v>2858</v>
      </c>
      <c r="K672" s="1">
        <f t="shared" si="20"/>
        <v>2853</v>
      </c>
      <c r="L672" s="176">
        <v>168.11760000000001</v>
      </c>
      <c r="M672" s="176">
        <f t="shared" si="21"/>
        <v>167.8</v>
      </c>
      <c r="N672" s="70">
        <v>14759</v>
      </c>
      <c r="O672" s="70">
        <v>1857.7</v>
      </c>
      <c r="P672" s="70">
        <v>0</v>
      </c>
      <c r="Q672" s="70">
        <v>0</v>
      </c>
      <c r="R672" s="70">
        <v>0</v>
      </c>
      <c r="S672" s="70">
        <v>1857.7</v>
      </c>
      <c r="T672" s="70">
        <v>12901.3</v>
      </c>
      <c r="U672" s="70">
        <v>12901.3</v>
      </c>
      <c r="V672" s="70">
        <v>0</v>
      </c>
      <c r="W672" s="68" t="s">
        <v>64</v>
      </c>
      <c r="X672" s="68">
        <v>1</v>
      </c>
      <c r="Y672" s="68">
        <v>0</v>
      </c>
      <c r="Z672" s="68">
        <v>1</v>
      </c>
      <c r="AA672" s="68" t="s">
        <v>63</v>
      </c>
      <c r="AB672" s="68">
        <v>7</v>
      </c>
      <c r="AC672" s="1">
        <v>0</v>
      </c>
      <c r="AD672" s="1">
        <v>39</v>
      </c>
      <c r="AE672" s="68">
        <v>0</v>
      </c>
      <c r="AF672" s="68">
        <v>5</v>
      </c>
      <c r="AG672" s="1">
        <v>5</v>
      </c>
      <c r="AH672" s="68">
        <v>174</v>
      </c>
      <c r="AI672" s="176">
        <v>31.142900000000001</v>
      </c>
      <c r="AJ672" s="1">
        <v>218</v>
      </c>
      <c r="AK672" s="70">
        <v>1124</v>
      </c>
      <c r="AL672" s="70"/>
    </row>
    <row r="673" spans="1:38" customFormat="1" ht="19.95" customHeight="1" thickBot="1" x14ac:dyDescent="0.3">
      <c r="A673" s="68">
        <v>90404</v>
      </c>
      <c r="B673" s="68" t="s">
        <v>251</v>
      </c>
      <c r="C673" s="68" t="s">
        <v>67</v>
      </c>
      <c r="D673" s="68" t="s">
        <v>66</v>
      </c>
      <c r="E673" s="68" t="s">
        <v>60</v>
      </c>
      <c r="F673" s="68">
        <v>0</v>
      </c>
      <c r="G673" s="1">
        <v>0</v>
      </c>
      <c r="H673" s="1">
        <v>0</v>
      </c>
      <c r="I673" s="1">
        <v>0</v>
      </c>
      <c r="J673" s="1">
        <v>0</v>
      </c>
      <c r="K673" s="1">
        <f t="shared" si="20"/>
        <v>0</v>
      </c>
      <c r="L673" s="176">
        <v>0</v>
      </c>
      <c r="M673" s="176" t="e">
        <f t="shared" si="21"/>
        <v>#DIV/0!</v>
      </c>
      <c r="N673" s="70">
        <v>0</v>
      </c>
      <c r="O673" s="70">
        <v>0</v>
      </c>
      <c r="P673" s="70">
        <v>0</v>
      </c>
      <c r="Q673" s="70">
        <v>0</v>
      </c>
      <c r="R673" s="70">
        <v>0</v>
      </c>
      <c r="S673" s="70">
        <v>0</v>
      </c>
      <c r="T673" s="70">
        <v>0</v>
      </c>
      <c r="U673" s="70">
        <v>0</v>
      </c>
      <c r="V673" s="70">
        <v>0</v>
      </c>
      <c r="W673" s="68" t="s">
        <v>64</v>
      </c>
      <c r="X673" s="68">
        <v>0</v>
      </c>
      <c r="Y673" s="68">
        <v>1</v>
      </c>
      <c r="Z673" s="68">
        <v>1</v>
      </c>
      <c r="AA673" s="68" t="s">
        <v>63</v>
      </c>
      <c r="AB673" s="68">
        <v>0</v>
      </c>
      <c r="AC673" s="1">
        <v>0</v>
      </c>
      <c r="AD673" s="1">
        <v>0</v>
      </c>
      <c r="AE673" s="68">
        <v>0</v>
      </c>
      <c r="AF673" s="68">
        <v>0</v>
      </c>
      <c r="AG673" s="1">
        <v>0</v>
      </c>
      <c r="AH673" s="68">
        <v>0</v>
      </c>
      <c r="AI673" s="176">
        <v>0</v>
      </c>
      <c r="AJ673" s="1">
        <v>0</v>
      </c>
      <c r="AK673" s="70">
        <v>0</v>
      </c>
      <c r="AL673" s="70"/>
    </row>
    <row r="674" spans="1:38" customFormat="1" ht="19.95" customHeight="1" thickTop="1" x14ac:dyDescent="0.3">
      <c r="A674" s="177"/>
      <c r="B674" s="177"/>
      <c r="C674" s="177"/>
      <c r="D674" s="177"/>
      <c r="E674" s="177"/>
      <c r="F674" s="177">
        <v>3714</v>
      </c>
      <c r="G674" s="178">
        <v>913416</v>
      </c>
      <c r="H674" s="178">
        <v>349525</v>
      </c>
      <c r="I674" s="178">
        <v>14314</v>
      </c>
      <c r="J674" s="178">
        <v>1277255</v>
      </c>
      <c r="K674" s="1">
        <f t="shared" si="20"/>
        <v>1262941</v>
      </c>
      <c r="L674" s="179">
        <v>343.90280021540121</v>
      </c>
      <c r="M674" s="176">
        <f t="shared" si="21"/>
        <v>340</v>
      </c>
      <c r="N674" s="180">
        <v>6527102</v>
      </c>
      <c r="O674" s="180">
        <v>830215.75</v>
      </c>
      <c r="P674" s="180">
        <v>0</v>
      </c>
      <c r="Q674" s="180">
        <v>0</v>
      </c>
      <c r="R674" s="180">
        <v>841.21</v>
      </c>
      <c r="S674" s="180">
        <v>831056.96</v>
      </c>
      <c r="T674" s="180">
        <v>5696045.04</v>
      </c>
      <c r="U674" s="180">
        <v>5590158.21</v>
      </c>
      <c r="V674" s="180">
        <v>105886.83</v>
      </c>
      <c r="W674" s="177" t="s">
        <v>63</v>
      </c>
      <c r="X674" s="177">
        <v>552</v>
      </c>
      <c r="Y674" s="177">
        <v>116</v>
      </c>
      <c r="Z674" s="177">
        <v>668</v>
      </c>
      <c r="AA674" s="177">
        <v>0</v>
      </c>
      <c r="AB674" s="177">
        <v>2717</v>
      </c>
      <c r="AC674" s="178">
        <v>0</v>
      </c>
      <c r="AD674" s="178">
        <v>27199</v>
      </c>
      <c r="AE674" s="177">
        <v>0</v>
      </c>
      <c r="AF674" s="177">
        <v>10164</v>
      </c>
      <c r="AG674" s="178">
        <v>10164</v>
      </c>
      <c r="AH674" s="177">
        <v>330381</v>
      </c>
      <c r="AI674" s="179">
        <v>135.3492822966507</v>
      </c>
      <c r="AJ674" s="178">
        <v>367744</v>
      </c>
      <c r="AK674" s="180">
        <v>1880242</v>
      </c>
      <c r="AL674" s="70"/>
    </row>
    <row r="675" spans="1:38" customFormat="1" ht="19.95" customHeight="1" x14ac:dyDescent="0.25">
      <c r="A675" s="68"/>
      <c r="B675" s="68"/>
      <c r="C675" s="68"/>
      <c r="D675" s="68"/>
      <c r="E675" s="68"/>
      <c r="F675" s="68"/>
      <c r="G675" s="1"/>
      <c r="H675" s="1"/>
      <c r="I675" s="1"/>
      <c r="J675" s="1"/>
      <c r="K675" s="90"/>
      <c r="L675" s="69"/>
      <c r="M675" s="91"/>
      <c r="N675" s="70"/>
      <c r="O675" s="70"/>
      <c r="P675" s="70"/>
      <c r="Q675" s="70"/>
      <c r="R675" s="70"/>
      <c r="S675" s="70"/>
      <c r="T675" s="70"/>
      <c r="U675" s="70"/>
      <c r="V675" s="70"/>
      <c r="W675" s="68"/>
      <c r="X675" s="68"/>
      <c r="Y675" s="68"/>
      <c r="Z675" s="68"/>
      <c r="AA675" s="68"/>
      <c r="AB675" s="68"/>
      <c r="AC675" s="1"/>
      <c r="AD675" s="1"/>
      <c r="AE675" s="68"/>
      <c r="AF675" s="68"/>
      <c r="AG675" s="1"/>
      <c r="AH675" s="68"/>
      <c r="AI675" s="69"/>
      <c r="AJ675" s="1"/>
      <c r="AK675" s="70"/>
      <c r="AL675" s="70"/>
    </row>
    <row r="676" spans="1:38" customFormat="1" ht="19.95" customHeight="1" x14ac:dyDescent="0.25">
      <c r="A676" s="68"/>
      <c r="B676" s="68"/>
      <c r="C676" s="68"/>
      <c r="D676" s="68"/>
      <c r="E676" s="68"/>
      <c r="F676" s="68"/>
      <c r="G676" s="1"/>
      <c r="H676" s="1"/>
      <c r="I676" s="1"/>
      <c r="J676" s="1"/>
      <c r="K676" s="90"/>
      <c r="L676" s="69"/>
      <c r="M676" s="91"/>
      <c r="N676" s="70"/>
      <c r="O676" s="70"/>
      <c r="P676" s="70"/>
      <c r="Q676" s="70"/>
      <c r="R676" s="70"/>
      <c r="S676" s="70"/>
      <c r="T676" s="70"/>
      <c r="U676" s="70"/>
      <c r="V676" s="70"/>
      <c r="W676" s="68"/>
      <c r="X676" s="68"/>
      <c r="Y676" s="68"/>
      <c r="Z676" s="68"/>
      <c r="AA676" s="68"/>
      <c r="AB676" s="68"/>
      <c r="AC676" s="1"/>
      <c r="AD676" s="1"/>
      <c r="AE676" s="68"/>
      <c r="AF676" s="68"/>
      <c r="AG676" s="1"/>
      <c r="AH676" s="68"/>
      <c r="AI676" s="69"/>
      <c r="AJ676" s="1"/>
      <c r="AK676" s="70"/>
      <c r="AL676" s="70"/>
    </row>
    <row r="677" spans="1:38" customFormat="1" ht="19.95" customHeight="1" x14ac:dyDescent="0.25">
      <c r="A677" s="68"/>
      <c r="B677" s="68"/>
      <c r="C677" s="68"/>
      <c r="D677" s="68"/>
      <c r="E677" s="68"/>
      <c r="F677" s="68"/>
      <c r="G677" s="1"/>
      <c r="H677" s="1"/>
      <c r="I677" s="1"/>
      <c r="J677" s="1"/>
      <c r="K677" s="90"/>
      <c r="L677" s="69"/>
      <c r="M677" s="91"/>
      <c r="N677" s="70"/>
      <c r="O677" s="70"/>
      <c r="P677" s="70"/>
      <c r="Q677" s="70"/>
      <c r="R677" s="70"/>
      <c r="S677" s="70"/>
      <c r="T677" s="70"/>
      <c r="U677" s="70"/>
      <c r="V677" s="70"/>
      <c r="W677" s="68"/>
      <c r="X677" s="68"/>
      <c r="Y677" s="68"/>
      <c r="Z677" s="68"/>
      <c r="AA677" s="68"/>
      <c r="AB677" s="68"/>
      <c r="AC677" s="1"/>
      <c r="AD677" s="1"/>
      <c r="AE677" s="68"/>
      <c r="AF677" s="68"/>
      <c r="AG677" s="1"/>
      <c r="AH677" s="68"/>
      <c r="AI677" s="69"/>
      <c r="AJ677" s="1"/>
      <c r="AK677" s="70"/>
      <c r="AL677" s="70"/>
    </row>
    <row r="678" spans="1:38" customFormat="1" ht="19.95" customHeight="1" x14ac:dyDescent="0.25">
      <c r="A678" s="68"/>
      <c r="B678" s="68"/>
      <c r="C678" s="68"/>
      <c r="D678" s="68"/>
      <c r="E678" s="68"/>
      <c r="F678" s="68"/>
      <c r="G678" s="1"/>
      <c r="H678" s="1"/>
      <c r="I678" s="1"/>
      <c r="J678" s="1"/>
      <c r="K678" s="90"/>
      <c r="L678" s="69"/>
      <c r="M678" s="91"/>
      <c r="N678" s="70"/>
      <c r="O678" s="70"/>
      <c r="P678" s="70"/>
      <c r="Q678" s="70"/>
      <c r="R678" s="70"/>
      <c r="S678" s="70"/>
      <c r="T678" s="70"/>
      <c r="U678" s="70"/>
      <c r="V678" s="70"/>
      <c r="W678" s="68"/>
      <c r="X678" s="68"/>
      <c r="Y678" s="68"/>
      <c r="Z678" s="68"/>
      <c r="AA678" s="68"/>
      <c r="AB678" s="68"/>
      <c r="AC678" s="1"/>
      <c r="AD678" s="1"/>
      <c r="AE678" s="68"/>
      <c r="AF678" s="68"/>
      <c r="AG678" s="1"/>
      <c r="AH678" s="68"/>
      <c r="AI678" s="69"/>
      <c r="AJ678" s="1"/>
      <c r="AK678" s="70"/>
      <c r="AL678" s="70"/>
    </row>
    <row r="679" spans="1:38" customFormat="1" ht="19.95" customHeight="1" x14ac:dyDescent="0.25">
      <c r="A679" s="68"/>
      <c r="B679" s="68"/>
      <c r="C679" s="68"/>
      <c r="D679" s="68"/>
      <c r="E679" s="68"/>
      <c r="F679" s="68"/>
      <c r="G679" s="1"/>
      <c r="H679" s="1"/>
      <c r="I679" s="1"/>
      <c r="J679" s="1"/>
      <c r="K679" s="90"/>
      <c r="L679" s="69"/>
      <c r="M679" s="91"/>
      <c r="N679" s="70"/>
      <c r="O679" s="70"/>
      <c r="P679" s="70"/>
      <c r="Q679" s="70"/>
      <c r="R679" s="70"/>
      <c r="S679" s="70"/>
      <c r="T679" s="70"/>
      <c r="U679" s="70"/>
      <c r="V679" s="70"/>
      <c r="W679" s="68"/>
      <c r="X679" s="68"/>
      <c r="Y679" s="68"/>
      <c r="Z679" s="68"/>
      <c r="AA679" s="68"/>
      <c r="AB679" s="68"/>
      <c r="AC679" s="1"/>
      <c r="AD679" s="1"/>
      <c r="AE679" s="68"/>
      <c r="AF679" s="68"/>
      <c r="AG679" s="1"/>
      <c r="AH679" s="68"/>
      <c r="AI679" s="69"/>
      <c r="AJ679" s="1"/>
      <c r="AK679" s="70"/>
      <c r="AL679" s="70"/>
    </row>
    <row r="680" spans="1:38" customFormat="1" ht="19.95" customHeight="1" x14ac:dyDescent="0.25">
      <c r="A680" s="68"/>
      <c r="B680" s="68"/>
      <c r="C680" s="68"/>
      <c r="D680" s="68"/>
      <c r="E680" s="68"/>
      <c r="F680" s="68"/>
      <c r="G680" s="1"/>
      <c r="H680" s="1"/>
      <c r="I680" s="1"/>
      <c r="J680" s="1"/>
      <c r="K680" s="90"/>
      <c r="L680" s="69"/>
      <c r="M680" s="91"/>
      <c r="N680" s="70"/>
      <c r="O680" s="70"/>
      <c r="P680" s="70"/>
      <c r="Q680" s="70"/>
      <c r="R680" s="70"/>
      <c r="S680" s="70"/>
      <c r="T680" s="70"/>
      <c r="U680" s="70"/>
      <c r="V680" s="70"/>
      <c r="W680" s="68"/>
      <c r="X680" s="68"/>
      <c r="Y680" s="68"/>
      <c r="Z680" s="68"/>
      <c r="AA680" s="68"/>
      <c r="AB680" s="68"/>
      <c r="AC680" s="1"/>
      <c r="AD680" s="1"/>
      <c r="AE680" s="68"/>
      <c r="AF680" s="68"/>
      <c r="AG680" s="1"/>
      <c r="AH680" s="68"/>
      <c r="AI680" s="69"/>
      <c r="AJ680" s="1"/>
      <c r="AK680" s="70"/>
      <c r="AL680" s="70"/>
    </row>
    <row r="681" spans="1:38" customFormat="1" ht="19.95" customHeight="1" x14ac:dyDescent="0.25">
      <c r="A681" s="68"/>
      <c r="B681" s="68"/>
      <c r="C681" s="68"/>
      <c r="D681" s="68"/>
      <c r="E681" s="68"/>
      <c r="F681" s="68"/>
      <c r="G681" s="1"/>
      <c r="H681" s="1"/>
      <c r="I681" s="1"/>
      <c r="J681" s="1"/>
      <c r="K681" s="90"/>
      <c r="L681" s="69"/>
      <c r="M681" s="91"/>
      <c r="N681" s="70"/>
      <c r="O681" s="70"/>
      <c r="P681" s="70"/>
      <c r="Q681" s="70"/>
      <c r="R681" s="70"/>
      <c r="S681" s="70"/>
      <c r="T681" s="70"/>
      <c r="U681" s="70"/>
      <c r="V681" s="70"/>
      <c r="W681" s="68"/>
      <c r="X681" s="68"/>
      <c r="Y681" s="68"/>
      <c r="Z681" s="68"/>
      <c r="AA681" s="68"/>
      <c r="AB681" s="68"/>
      <c r="AC681" s="1"/>
      <c r="AD681" s="1"/>
      <c r="AE681" s="68"/>
      <c r="AF681" s="68"/>
      <c r="AG681" s="1"/>
      <c r="AH681" s="68"/>
      <c r="AI681" s="69"/>
      <c r="AJ681" s="1"/>
      <c r="AK681" s="70"/>
      <c r="AL681" s="70"/>
    </row>
    <row r="682" spans="1:38" customFormat="1" ht="19.95" customHeight="1" x14ac:dyDescent="0.25">
      <c r="A682" s="68"/>
      <c r="B682" s="68"/>
      <c r="C682" s="68"/>
      <c r="D682" s="68"/>
      <c r="E682" s="68"/>
      <c r="F682" s="68"/>
      <c r="G682" s="1"/>
      <c r="H682" s="1"/>
      <c r="I682" s="1"/>
      <c r="J682" s="1"/>
      <c r="K682" s="90"/>
      <c r="L682" s="69"/>
      <c r="M682" s="91"/>
      <c r="N682" s="70"/>
      <c r="O682" s="70"/>
      <c r="P682" s="70"/>
      <c r="Q682" s="70"/>
      <c r="R682" s="70"/>
      <c r="S682" s="70"/>
      <c r="T682" s="70"/>
      <c r="U682" s="70"/>
      <c r="V682" s="70"/>
      <c r="W682" s="68"/>
      <c r="X682" s="68"/>
      <c r="Y682" s="68"/>
      <c r="Z682" s="68"/>
      <c r="AA682" s="68"/>
      <c r="AB682" s="68"/>
      <c r="AC682" s="1"/>
      <c r="AD682" s="1"/>
      <c r="AE682" s="68"/>
      <c r="AF682" s="68"/>
      <c r="AG682" s="1"/>
      <c r="AH682" s="68"/>
      <c r="AI682" s="69"/>
      <c r="AJ682" s="1"/>
      <c r="AK682" s="70"/>
      <c r="AL682" s="70"/>
    </row>
    <row r="683" spans="1:38" customFormat="1" ht="19.95" customHeight="1" x14ac:dyDescent="0.25">
      <c r="A683" s="68"/>
      <c r="B683" s="68"/>
      <c r="C683" s="68"/>
      <c r="D683" s="68"/>
      <c r="E683" s="68"/>
      <c r="F683" s="68"/>
      <c r="G683" s="1"/>
      <c r="H683" s="1"/>
      <c r="I683" s="1"/>
      <c r="J683" s="1"/>
      <c r="K683" s="90"/>
      <c r="L683" s="69"/>
      <c r="M683" s="91"/>
      <c r="N683" s="70"/>
      <c r="O683" s="70"/>
      <c r="P683" s="70"/>
      <c r="Q683" s="70"/>
      <c r="R683" s="70"/>
      <c r="S683" s="70"/>
      <c r="T683" s="70"/>
      <c r="U683" s="70"/>
      <c r="V683" s="70"/>
      <c r="W683" s="68"/>
      <c r="X683" s="68"/>
      <c r="Y683" s="68"/>
      <c r="Z683" s="68"/>
      <c r="AA683" s="68"/>
      <c r="AB683" s="68"/>
      <c r="AC683" s="1"/>
      <c r="AD683" s="1"/>
      <c r="AE683" s="68"/>
      <c r="AF683" s="68"/>
      <c r="AG683" s="1"/>
      <c r="AH683" s="68"/>
      <c r="AI683" s="69"/>
      <c r="AJ683" s="1"/>
      <c r="AK683" s="70"/>
      <c r="AL683" s="70"/>
    </row>
    <row r="684" spans="1:38" customFormat="1" ht="19.95" customHeight="1" x14ac:dyDescent="0.25">
      <c r="A684" s="68"/>
      <c r="B684" s="68"/>
      <c r="C684" s="68"/>
      <c r="D684" s="68"/>
      <c r="E684" s="68"/>
      <c r="F684" s="68"/>
      <c r="G684" s="1"/>
      <c r="H684" s="1"/>
      <c r="I684" s="1"/>
      <c r="J684" s="1"/>
      <c r="K684" s="90"/>
      <c r="L684" s="69"/>
      <c r="M684" s="91"/>
      <c r="N684" s="70"/>
      <c r="O684" s="70"/>
      <c r="P684" s="70"/>
      <c r="Q684" s="70"/>
      <c r="R684" s="70"/>
      <c r="S684" s="70"/>
      <c r="T684" s="70"/>
      <c r="U684" s="70"/>
      <c r="V684" s="70"/>
      <c r="W684" s="68"/>
      <c r="X684" s="68"/>
      <c r="Y684" s="68"/>
      <c r="Z684" s="68"/>
      <c r="AA684" s="68"/>
      <c r="AB684" s="68"/>
      <c r="AC684" s="1"/>
      <c r="AD684" s="1"/>
      <c r="AE684" s="68"/>
      <c r="AF684" s="68"/>
      <c r="AG684" s="1"/>
      <c r="AH684" s="68"/>
      <c r="AI684" s="69"/>
      <c r="AJ684" s="1"/>
      <c r="AK684" s="70"/>
      <c r="AL684" s="70"/>
    </row>
    <row r="685" spans="1:38" customFormat="1" ht="19.95" customHeight="1" x14ac:dyDescent="0.25">
      <c r="A685" s="68"/>
      <c r="B685" s="68"/>
      <c r="C685" s="68"/>
      <c r="D685" s="68"/>
      <c r="E685" s="68"/>
      <c r="F685" s="68"/>
      <c r="G685" s="1"/>
      <c r="H685" s="1"/>
      <c r="I685" s="1"/>
      <c r="J685" s="1"/>
      <c r="K685" s="90"/>
      <c r="L685" s="69"/>
      <c r="M685" s="91"/>
      <c r="N685" s="70"/>
      <c r="O685" s="70"/>
      <c r="P685" s="70"/>
      <c r="Q685" s="70"/>
      <c r="R685" s="70"/>
      <c r="S685" s="70"/>
      <c r="T685" s="70"/>
      <c r="U685" s="70"/>
      <c r="V685" s="70"/>
      <c r="W685" s="68"/>
      <c r="X685" s="68"/>
      <c r="Y685" s="68"/>
      <c r="Z685" s="68"/>
      <c r="AA685" s="68"/>
      <c r="AB685" s="68"/>
      <c r="AC685" s="1"/>
      <c r="AD685" s="1"/>
      <c r="AE685" s="68"/>
      <c r="AF685" s="68"/>
      <c r="AG685" s="1"/>
      <c r="AH685" s="68"/>
      <c r="AI685" s="69"/>
      <c r="AJ685" s="1"/>
      <c r="AK685" s="70"/>
      <c r="AL685" s="70"/>
    </row>
    <row r="686" spans="1:38" customFormat="1" ht="19.95" customHeight="1" x14ac:dyDescent="0.25">
      <c r="A686" s="68"/>
      <c r="B686" s="68"/>
      <c r="C686" s="68"/>
      <c r="D686" s="68"/>
      <c r="E686" s="68"/>
      <c r="F686" s="68"/>
      <c r="G686" s="1"/>
      <c r="H686" s="1"/>
      <c r="I686" s="1"/>
      <c r="J686" s="1"/>
      <c r="K686" s="90"/>
      <c r="L686" s="69"/>
      <c r="M686" s="91"/>
      <c r="N686" s="70"/>
      <c r="O686" s="70"/>
      <c r="P686" s="70"/>
      <c r="Q686" s="70"/>
      <c r="R686" s="70"/>
      <c r="S686" s="70"/>
      <c r="T686" s="70"/>
      <c r="U686" s="70"/>
      <c r="V686" s="70"/>
      <c r="W686" s="68"/>
      <c r="X686" s="68"/>
      <c r="Y686" s="68"/>
      <c r="Z686" s="68"/>
      <c r="AA686" s="68"/>
      <c r="AB686" s="68"/>
      <c r="AC686" s="1"/>
      <c r="AD686" s="1"/>
      <c r="AE686" s="68"/>
      <c r="AF686" s="68"/>
      <c r="AG686" s="1"/>
      <c r="AH686" s="68"/>
      <c r="AI686" s="69"/>
      <c r="AJ686" s="1"/>
      <c r="AK686" s="70"/>
      <c r="AL686" s="70"/>
    </row>
    <row r="687" spans="1:38" customFormat="1" ht="19.95" customHeight="1" x14ac:dyDescent="0.25">
      <c r="A687" s="68"/>
      <c r="B687" s="68"/>
      <c r="C687" s="68"/>
      <c r="D687" s="68"/>
      <c r="E687" s="68"/>
      <c r="F687" s="68"/>
      <c r="G687" s="1"/>
      <c r="H687" s="1"/>
      <c r="I687" s="1"/>
      <c r="J687" s="1"/>
      <c r="K687" s="90"/>
      <c r="L687" s="69"/>
      <c r="M687" s="91"/>
      <c r="N687" s="70"/>
      <c r="O687" s="70"/>
      <c r="P687" s="70"/>
      <c r="Q687" s="70"/>
      <c r="R687" s="70"/>
      <c r="S687" s="70"/>
      <c r="T687" s="70"/>
      <c r="U687" s="70"/>
      <c r="V687" s="70"/>
      <c r="W687" s="68"/>
      <c r="X687" s="68"/>
      <c r="Y687" s="68"/>
      <c r="Z687" s="68"/>
      <c r="AA687" s="68"/>
      <c r="AB687" s="68"/>
      <c r="AC687" s="1"/>
      <c r="AD687" s="1"/>
      <c r="AE687" s="68"/>
      <c r="AF687" s="68"/>
      <c r="AG687" s="1"/>
      <c r="AH687" s="68"/>
      <c r="AI687" s="69"/>
      <c r="AJ687" s="1"/>
      <c r="AK687" s="70"/>
      <c r="AL687" s="70"/>
    </row>
    <row r="688" spans="1:38" customFormat="1" ht="19.95" customHeight="1" x14ac:dyDescent="0.25">
      <c r="A688" s="68"/>
      <c r="B688" s="68"/>
      <c r="C688" s="68"/>
      <c r="D688" s="68"/>
      <c r="E688" s="68"/>
      <c r="F688" s="68"/>
      <c r="G688" s="1"/>
      <c r="H688" s="1"/>
      <c r="I688" s="1"/>
      <c r="J688" s="1"/>
      <c r="K688" s="90"/>
      <c r="L688" s="69"/>
      <c r="M688" s="91"/>
      <c r="N688" s="70"/>
      <c r="O688" s="70"/>
      <c r="P688" s="70"/>
      <c r="Q688" s="70"/>
      <c r="R688" s="70"/>
      <c r="S688" s="70"/>
      <c r="T688" s="70"/>
      <c r="U688" s="70"/>
      <c r="V688" s="70"/>
      <c r="W688" s="68"/>
      <c r="X688" s="68"/>
      <c r="Y688" s="68"/>
      <c r="Z688" s="68"/>
      <c r="AA688" s="68"/>
      <c r="AB688" s="68"/>
      <c r="AC688" s="1"/>
      <c r="AD688" s="1"/>
      <c r="AE688" s="68"/>
      <c r="AF688" s="68"/>
      <c r="AG688" s="1"/>
      <c r="AH688" s="68"/>
      <c r="AI688" s="69"/>
      <c r="AJ688" s="1"/>
      <c r="AK688" s="70"/>
      <c r="AL688" s="70"/>
    </row>
    <row r="689" spans="1:38" customFormat="1" ht="19.95" customHeight="1" x14ac:dyDescent="0.25">
      <c r="A689" s="68"/>
      <c r="B689" s="68"/>
      <c r="C689" s="68"/>
      <c r="D689" s="68"/>
      <c r="E689" s="68"/>
      <c r="F689" s="68"/>
      <c r="G689" s="1"/>
      <c r="H689" s="1"/>
      <c r="I689" s="1"/>
      <c r="J689" s="1"/>
      <c r="K689" s="90"/>
      <c r="L689" s="69"/>
      <c r="M689" s="91"/>
      <c r="N689" s="70"/>
      <c r="O689" s="70"/>
      <c r="P689" s="70"/>
      <c r="Q689" s="70"/>
      <c r="R689" s="70"/>
      <c r="S689" s="70"/>
      <c r="T689" s="70"/>
      <c r="U689" s="70"/>
      <c r="V689" s="70"/>
      <c r="W689" s="68"/>
      <c r="X689" s="68"/>
      <c r="Y689" s="68"/>
      <c r="Z689" s="68"/>
      <c r="AA689" s="68"/>
      <c r="AB689" s="68"/>
      <c r="AC689" s="1"/>
      <c r="AD689" s="1"/>
      <c r="AE689" s="68"/>
      <c r="AF689" s="68"/>
      <c r="AG689" s="1"/>
      <c r="AH689" s="68"/>
      <c r="AI689" s="69"/>
      <c r="AJ689" s="1"/>
      <c r="AK689" s="70"/>
      <c r="AL689" s="70"/>
    </row>
    <row r="690" spans="1:38" customFormat="1" ht="19.95" customHeight="1" x14ac:dyDescent="0.25">
      <c r="A690" s="68"/>
      <c r="B690" s="68"/>
      <c r="C690" s="68"/>
      <c r="D690" s="68"/>
      <c r="E690" s="68"/>
      <c r="F690" s="68"/>
      <c r="G690" s="1"/>
      <c r="H690" s="1"/>
      <c r="I690" s="1"/>
      <c r="J690" s="1"/>
      <c r="K690" s="90"/>
      <c r="L690" s="69"/>
      <c r="M690" s="91"/>
      <c r="N690" s="70"/>
      <c r="O690" s="70"/>
      <c r="P690" s="70"/>
      <c r="Q690" s="70"/>
      <c r="R690" s="70"/>
      <c r="S690" s="70"/>
      <c r="T690" s="70"/>
      <c r="U690" s="70"/>
      <c r="V690" s="70"/>
      <c r="W690" s="68"/>
      <c r="X690" s="68"/>
      <c r="Y690" s="68"/>
      <c r="Z690" s="68"/>
      <c r="AA690" s="68"/>
      <c r="AB690" s="68"/>
      <c r="AC690" s="1"/>
      <c r="AD690" s="1"/>
      <c r="AE690" s="68"/>
      <c r="AF690" s="68"/>
      <c r="AG690" s="1"/>
      <c r="AH690" s="68"/>
      <c r="AI690" s="69"/>
      <c r="AJ690" s="1"/>
      <c r="AK690" s="70"/>
      <c r="AL690" s="70"/>
    </row>
    <row r="691" spans="1:38" customFormat="1" ht="19.95" customHeight="1" x14ac:dyDescent="0.25">
      <c r="A691" s="68"/>
      <c r="B691" s="68"/>
      <c r="C691" s="68"/>
      <c r="D691" s="68"/>
      <c r="E691" s="68"/>
      <c r="F691" s="68"/>
      <c r="G691" s="1"/>
      <c r="H691" s="1"/>
      <c r="I691" s="1"/>
      <c r="J691" s="1"/>
      <c r="K691" s="90"/>
      <c r="L691" s="69"/>
      <c r="M691" s="91"/>
      <c r="N691" s="70"/>
      <c r="O691" s="70"/>
      <c r="P691" s="70"/>
      <c r="Q691" s="70"/>
      <c r="R691" s="70"/>
      <c r="S691" s="70"/>
      <c r="T691" s="70"/>
      <c r="U691" s="70"/>
      <c r="V691" s="70"/>
      <c r="W691" s="68"/>
      <c r="X691" s="68"/>
      <c r="Y691" s="68"/>
      <c r="Z691" s="68"/>
      <c r="AA691" s="68"/>
      <c r="AB691" s="68"/>
      <c r="AC691" s="1"/>
      <c r="AD691" s="1"/>
      <c r="AE691" s="68"/>
      <c r="AF691" s="68"/>
      <c r="AG691" s="1"/>
      <c r="AH691" s="68"/>
      <c r="AI691" s="69"/>
      <c r="AJ691" s="1"/>
      <c r="AK691" s="70"/>
      <c r="AL691" s="70"/>
    </row>
    <row r="692" spans="1:38" customFormat="1" ht="19.95" customHeight="1" x14ac:dyDescent="0.25">
      <c r="A692" s="68"/>
      <c r="B692" s="68"/>
      <c r="C692" s="68"/>
      <c r="D692" s="68"/>
      <c r="E692" s="68"/>
      <c r="F692" s="68"/>
      <c r="G692" s="1"/>
      <c r="H692" s="1"/>
      <c r="I692" s="1"/>
      <c r="J692" s="1"/>
      <c r="K692" s="90"/>
      <c r="L692" s="69"/>
      <c r="M692" s="91"/>
      <c r="N692" s="70"/>
      <c r="O692" s="70"/>
      <c r="P692" s="70"/>
      <c r="Q692" s="70"/>
      <c r="R692" s="70"/>
      <c r="S692" s="70"/>
      <c r="T692" s="70"/>
      <c r="U692" s="70"/>
      <c r="V692" s="70"/>
      <c r="W692" s="68"/>
      <c r="X692" s="68"/>
      <c r="Y692" s="68"/>
      <c r="Z692" s="68"/>
      <c r="AA692" s="68"/>
      <c r="AB692" s="68"/>
      <c r="AC692" s="1"/>
      <c r="AD692" s="1"/>
      <c r="AE692" s="68"/>
      <c r="AF692" s="68"/>
      <c r="AG692" s="1"/>
      <c r="AH692" s="68"/>
      <c r="AI692" s="69"/>
      <c r="AJ692" s="1"/>
      <c r="AK692" s="70"/>
      <c r="AL692" s="70"/>
    </row>
    <row r="693" spans="1:38" customFormat="1" ht="19.95" customHeight="1" x14ac:dyDescent="0.25">
      <c r="A693" s="68"/>
      <c r="B693" s="68"/>
      <c r="C693" s="68"/>
      <c r="D693" s="68"/>
      <c r="E693" s="68"/>
      <c r="F693" s="68"/>
      <c r="G693" s="1"/>
      <c r="H693" s="1"/>
      <c r="I693" s="1"/>
      <c r="J693" s="1"/>
      <c r="K693" s="90"/>
      <c r="L693" s="69"/>
      <c r="M693" s="91"/>
      <c r="N693" s="70"/>
      <c r="O693" s="70"/>
      <c r="P693" s="70"/>
      <c r="Q693" s="70"/>
      <c r="R693" s="70"/>
      <c r="S693" s="70"/>
      <c r="T693" s="70"/>
      <c r="U693" s="70"/>
      <c r="V693" s="70"/>
      <c r="W693" s="68"/>
      <c r="X693" s="68"/>
      <c r="Y693" s="68"/>
      <c r="Z693" s="68"/>
      <c r="AA693" s="68"/>
      <c r="AB693" s="68"/>
      <c r="AC693" s="1"/>
      <c r="AD693" s="1"/>
      <c r="AE693" s="68"/>
      <c r="AF693" s="68"/>
      <c r="AG693" s="1"/>
      <c r="AH693" s="68"/>
      <c r="AI693" s="69"/>
      <c r="AJ693" s="1"/>
      <c r="AK693" s="70"/>
      <c r="AL693" s="70"/>
    </row>
    <row r="694" spans="1:38" customFormat="1" ht="19.95" customHeight="1" x14ac:dyDescent="0.25">
      <c r="A694" s="68"/>
      <c r="B694" s="68"/>
      <c r="C694" s="68"/>
      <c r="D694" s="68"/>
      <c r="E694" s="68"/>
      <c r="F694" s="68"/>
      <c r="G694" s="1"/>
      <c r="H694" s="1"/>
      <c r="I694" s="1"/>
      <c r="J694" s="1"/>
      <c r="K694" s="90"/>
      <c r="L694" s="69"/>
      <c r="M694" s="91"/>
      <c r="N694" s="70"/>
      <c r="O694" s="70"/>
      <c r="P694" s="70"/>
      <c r="Q694" s="70"/>
      <c r="R694" s="70"/>
      <c r="S694" s="70"/>
      <c r="T694" s="70"/>
      <c r="U694" s="70"/>
      <c r="V694" s="70"/>
      <c r="W694" s="68"/>
      <c r="X694" s="68"/>
      <c r="Y694" s="68"/>
      <c r="Z694" s="68"/>
      <c r="AA694" s="68"/>
      <c r="AB694" s="68"/>
      <c r="AC694" s="1"/>
      <c r="AD694" s="1"/>
      <c r="AE694" s="68"/>
      <c r="AF694" s="68"/>
      <c r="AG694" s="1"/>
      <c r="AH694" s="68"/>
      <c r="AI694" s="69"/>
      <c r="AJ694" s="1"/>
      <c r="AK694" s="70"/>
      <c r="AL694" s="70"/>
    </row>
    <row r="695" spans="1:38" customFormat="1" ht="19.95" customHeight="1" x14ac:dyDescent="0.25">
      <c r="A695" s="68"/>
      <c r="B695" s="68"/>
      <c r="C695" s="68"/>
      <c r="D695" s="68"/>
      <c r="E695" s="68"/>
      <c r="F695" s="68"/>
      <c r="G695" s="1"/>
      <c r="H695" s="1"/>
      <c r="I695" s="1"/>
      <c r="J695" s="1"/>
      <c r="K695" s="90"/>
      <c r="L695" s="69"/>
      <c r="M695" s="91"/>
      <c r="N695" s="70"/>
      <c r="O695" s="70"/>
      <c r="P695" s="70"/>
      <c r="Q695" s="70"/>
      <c r="R695" s="70"/>
      <c r="S695" s="70"/>
      <c r="T695" s="70"/>
      <c r="U695" s="70"/>
      <c r="V695" s="70"/>
      <c r="W695" s="68"/>
      <c r="X695" s="68"/>
      <c r="Y695" s="68"/>
      <c r="Z695" s="68"/>
      <c r="AA695" s="68"/>
      <c r="AB695" s="68"/>
      <c r="AC695" s="1"/>
      <c r="AD695" s="1"/>
      <c r="AE695" s="68"/>
      <c r="AF695" s="68"/>
      <c r="AG695" s="1"/>
      <c r="AH695" s="68"/>
      <c r="AI695" s="69"/>
      <c r="AJ695" s="1"/>
      <c r="AK695" s="70"/>
      <c r="AL695" s="70"/>
    </row>
    <row r="696" spans="1:38" customFormat="1" ht="19.95" customHeight="1" x14ac:dyDescent="0.25">
      <c r="A696" s="68"/>
      <c r="B696" s="68"/>
      <c r="C696" s="68"/>
      <c r="D696" s="68"/>
      <c r="E696" s="68"/>
      <c r="F696" s="68"/>
      <c r="G696" s="1"/>
      <c r="H696" s="1"/>
      <c r="I696" s="1"/>
      <c r="J696" s="1"/>
      <c r="K696" s="90"/>
      <c r="L696" s="69"/>
      <c r="M696" s="91"/>
      <c r="N696" s="70"/>
      <c r="O696" s="70"/>
      <c r="P696" s="70"/>
      <c r="Q696" s="70"/>
      <c r="R696" s="70"/>
      <c r="S696" s="70"/>
      <c r="T696" s="70"/>
      <c r="U696" s="70"/>
      <c r="V696" s="70"/>
      <c r="W696" s="68"/>
      <c r="X696" s="68"/>
      <c r="Y696" s="68"/>
      <c r="Z696" s="68"/>
      <c r="AA696" s="68"/>
      <c r="AB696" s="68"/>
      <c r="AC696" s="1"/>
      <c r="AD696" s="1"/>
      <c r="AE696" s="68"/>
      <c r="AF696" s="68"/>
      <c r="AG696" s="1"/>
      <c r="AH696" s="68"/>
      <c r="AI696" s="69"/>
      <c r="AJ696" s="1"/>
      <c r="AK696" s="70"/>
      <c r="AL696" s="70"/>
    </row>
    <row r="697" spans="1:38" s="172" customFormat="1" ht="19.95" customHeight="1" x14ac:dyDescent="0.25">
      <c r="A697" s="166"/>
      <c r="B697" s="166"/>
      <c r="C697" s="166"/>
      <c r="D697" s="166"/>
      <c r="E697" s="166"/>
      <c r="F697" s="166"/>
      <c r="G697" s="167"/>
      <c r="H697" s="167"/>
      <c r="I697" s="167"/>
      <c r="J697" s="167"/>
      <c r="K697" s="168"/>
      <c r="L697" s="169"/>
      <c r="M697" s="170"/>
      <c r="N697" s="171"/>
      <c r="O697" s="171"/>
      <c r="P697" s="171"/>
      <c r="Q697" s="171"/>
      <c r="R697" s="171"/>
      <c r="S697" s="171"/>
      <c r="T697" s="171"/>
      <c r="U697" s="171"/>
      <c r="V697" s="171"/>
      <c r="W697" s="166"/>
      <c r="X697" s="166"/>
      <c r="Y697" s="166"/>
      <c r="Z697" s="166"/>
      <c r="AA697" s="166"/>
      <c r="AB697" s="166"/>
      <c r="AC697" s="167"/>
      <c r="AD697" s="167"/>
      <c r="AE697" s="166"/>
      <c r="AF697" s="166"/>
      <c r="AG697" s="167"/>
      <c r="AH697" s="166"/>
      <c r="AI697" s="169"/>
      <c r="AJ697" s="167"/>
      <c r="AK697" s="171"/>
      <c r="AL697" s="17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N783"/>
  <sheetViews>
    <sheetView zoomScaleNormal="100" workbookViewId="0">
      <pane xSplit="3" ySplit="3" topLeftCell="D4" activePane="bottomRight" state="frozen"/>
      <selection pane="topRight"/>
      <selection pane="bottomLeft"/>
      <selection pane="bottomRight" activeCell="A2" sqref="A2"/>
    </sheetView>
  </sheetViews>
  <sheetFormatPr defaultColWidth="9" defaultRowHeight="13.8" x14ac:dyDescent="0.25"/>
  <cols>
    <col min="1" max="1" width="19.69921875" bestFit="1" customWidth="1"/>
    <col min="2" max="2" width="12.59765625" style="50" bestFit="1" customWidth="1"/>
    <col min="3" max="3" width="13.19921875" bestFit="1" customWidth="1"/>
    <col min="4" max="5" width="8.796875" customWidth="1"/>
    <col min="6" max="6" width="7.296875" customWidth="1"/>
    <col min="7" max="7" width="8.796875" customWidth="1"/>
    <col min="8" max="8" width="16.5" style="50" customWidth="1"/>
    <col min="9" max="9" width="16.5" customWidth="1"/>
    <col min="10" max="10" width="12.69921875" style="50" customWidth="1"/>
  </cols>
  <sheetData>
    <row r="1" spans="1:40" ht="32.1" customHeight="1" x14ac:dyDescent="0.3">
      <c r="A1" s="94" t="s">
        <v>278</v>
      </c>
      <c r="B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0.100000000000001" customHeight="1" x14ac:dyDescent="0.3">
      <c r="A2" s="3" t="s">
        <v>54</v>
      </c>
      <c r="B2"/>
      <c r="K2" s="39"/>
      <c r="L2" s="39"/>
      <c r="M2" s="39"/>
      <c r="N2" s="39"/>
      <c r="O2" s="40" t="s">
        <v>53</v>
      </c>
      <c r="P2" s="40"/>
      <c r="Q2" s="39"/>
      <c r="R2" s="39"/>
      <c r="S2" s="39"/>
      <c r="T2" s="39"/>
      <c r="U2" s="39"/>
      <c r="V2" s="39"/>
      <c r="W2" s="39"/>
      <c r="X2" s="39"/>
      <c r="Y2" s="40" t="str">
        <f>O2</f>
        <v>You may see a one case rounding difference; this is OK.</v>
      </c>
      <c r="Z2" s="39"/>
      <c r="AA2" s="39"/>
      <c r="AB2" s="39"/>
      <c r="AC2" s="39"/>
      <c r="AD2" s="39"/>
      <c r="AE2" s="39"/>
      <c r="AF2" s="39"/>
      <c r="AG2" s="39"/>
      <c r="AH2" s="39"/>
      <c r="AI2" s="40" t="str">
        <f>Y2</f>
        <v>You may see a one case rounding difference; this is OK.</v>
      </c>
      <c r="AJ2" s="39"/>
      <c r="AK2" s="39"/>
      <c r="AL2" s="39"/>
      <c r="AM2" s="39"/>
      <c r="AN2" s="39"/>
    </row>
    <row r="3" spans="1:40" ht="72" customHeight="1" thickBot="1" x14ac:dyDescent="0.35">
      <c r="A3" s="36" t="s">
        <v>1</v>
      </c>
      <c r="B3" s="51" t="s">
        <v>3</v>
      </c>
      <c r="C3" s="36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51" t="s">
        <v>55</v>
      </c>
      <c r="I3" s="38" t="s">
        <v>10</v>
      </c>
      <c r="J3" s="52" t="s">
        <v>56</v>
      </c>
      <c r="K3" s="41">
        <v>1</v>
      </c>
      <c r="L3" s="41">
        <v>2</v>
      </c>
      <c r="M3" s="41">
        <v>3</v>
      </c>
      <c r="N3" s="41">
        <v>4</v>
      </c>
      <c r="O3" s="41">
        <v>5</v>
      </c>
      <c r="P3" s="41">
        <v>6</v>
      </c>
      <c r="Q3" s="41">
        <v>7</v>
      </c>
      <c r="R3" s="41">
        <v>8</v>
      </c>
      <c r="S3" s="41">
        <v>9</v>
      </c>
      <c r="T3" s="41">
        <v>10</v>
      </c>
      <c r="U3" s="41">
        <v>11</v>
      </c>
      <c r="V3" s="41">
        <v>12</v>
      </c>
      <c r="W3" s="41">
        <v>13</v>
      </c>
      <c r="X3" s="41">
        <v>14</v>
      </c>
      <c r="Y3" s="41">
        <v>15</v>
      </c>
      <c r="Z3" s="41">
        <v>16</v>
      </c>
      <c r="AA3" s="41">
        <v>17</v>
      </c>
      <c r="AB3" s="41">
        <v>18</v>
      </c>
      <c r="AC3" s="41">
        <v>19</v>
      </c>
      <c r="AD3" s="41">
        <v>20</v>
      </c>
      <c r="AE3" s="41">
        <v>21</v>
      </c>
      <c r="AF3" s="41">
        <v>22</v>
      </c>
      <c r="AG3" s="41">
        <v>23</v>
      </c>
      <c r="AH3" s="41">
        <v>24</v>
      </c>
      <c r="AI3" s="41">
        <v>25</v>
      </c>
      <c r="AJ3" s="41">
        <v>26</v>
      </c>
      <c r="AK3" s="41">
        <v>27</v>
      </c>
      <c r="AL3" s="41">
        <v>28</v>
      </c>
      <c r="AM3" s="41">
        <v>29</v>
      </c>
      <c r="AN3" s="41">
        <v>30</v>
      </c>
    </row>
    <row r="4" spans="1:40" ht="20.100000000000001" customHeight="1" thickTop="1" x14ac:dyDescent="0.25">
      <c r="A4" s="68" t="s">
        <v>194</v>
      </c>
      <c r="B4" s="184">
        <v>40062</v>
      </c>
      <c r="C4" s="68">
        <v>0</v>
      </c>
      <c r="D4" s="1">
        <v>0</v>
      </c>
      <c r="E4" s="1">
        <v>0</v>
      </c>
      <c r="F4" s="1">
        <v>0</v>
      </c>
      <c r="G4" s="1">
        <v>0</v>
      </c>
      <c r="H4" s="181">
        <f>G4-F4</f>
        <v>0</v>
      </c>
      <c r="I4" s="176">
        <v>0</v>
      </c>
      <c r="J4" s="182">
        <f>IFERROR(H4/C4,0)</f>
        <v>0</v>
      </c>
      <c r="K4" s="45">
        <f>IF($G4&gt;0,ROUND($J4*K$3/12*0.75,0),0)</f>
        <v>0</v>
      </c>
      <c r="L4" s="45">
        <f t="shared" ref="L4:AN13" si="0">IF($G4&gt;0,ROUND($J4*L$3/12*0.75,0),0)</f>
        <v>0</v>
      </c>
      <c r="M4" s="45">
        <f t="shared" si="0"/>
        <v>0</v>
      </c>
      <c r="N4" s="45">
        <f t="shared" si="0"/>
        <v>0</v>
      </c>
      <c r="O4" s="45">
        <f t="shared" si="0"/>
        <v>0</v>
      </c>
      <c r="P4" s="45">
        <f t="shared" si="0"/>
        <v>0</v>
      </c>
      <c r="Q4" s="45">
        <f t="shared" si="0"/>
        <v>0</v>
      </c>
      <c r="R4" s="45">
        <f t="shared" si="0"/>
        <v>0</v>
      </c>
      <c r="S4" s="45">
        <f t="shared" si="0"/>
        <v>0</v>
      </c>
      <c r="T4" s="45">
        <f t="shared" si="0"/>
        <v>0</v>
      </c>
      <c r="U4" s="45">
        <f t="shared" si="0"/>
        <v>0</v>
      </c>
      <c r="V4" s="45">
        <f t="shared" si="0"/>
        <v>0</v>
      </c>
      <c r="W4" s="45">
        <f t="shared" si="0"/>
        <v>0</v>
      </c>
      <c r="X4" s="45">
        <f t="shared" si="0"/>
        <v>0</v>
      </c>
      <c r="Y4" s="45">
        <f t="shared" si="0"/>
        <v>0</v>
      </c>
      <c r="Z4" s="45">
        <f t="shared" si="0"/>
        <v>0</v>
      </c>
      <c r="AA4" s="45">
        <f t="shared" si="0"/>
        <v>0</v>
      </c>
      <c r="AB4" s="45">
        <f t="shared" si="0"/>
        <v>0</v>
      </c>
      <c r="AC4" s="45">
        <f t="shared" si="0"/>
        <v>0</v>
      </c>
      <c r="AD4" s="45">
        <f t="shared" si="0"/>
        <v>0</v>
      </c>
      <c r="AE4" s="45">
        <f t="shared" si="0"/>
        <v>0</v>
      </c>
      <c r="AF4" s="45">
        <f t="shared" si="0"/>
        <v>0</v>
      </c>
      <c r="AG4" s="45">
        <f t="shared" si="0"/>
        <v>0</v>
      </c>
      <c r="AH4" s="45">
        <f t="shared" si="0"/>
        <v>0</v>
      </c>
      <c r="AI4" s="45">
        <f t="shared" si="0"/>
        <v>0</v>
      </c>
      <c r="AJ4" s="45">
        <f t="shared" si="0"/>
        <v>0</v>
      </c>
      <c r="AK4" s="45">
        <f t="shared" si="0"/>
        <v>0</v>
      </c>
      <c r="AL4" s="45">
        <f t="shared" si="0"/>
        <v>0</v>
      </c>
      <c r="AM4" s="45">
        <f t="shared" si="0"/>
        <v>0</v>
      </c>
      <c r="AN4" s="45">
        <f t="shared" si="0"/>
        <v>0</v>
      </c>
    </row>
    <row r="5" spans="1:40" x14ac:dyDescent="0.25">
      <c r="A5" s="68" t="s">
        <v>194</v>
      </c>
      <c r="B5" s="184">
        <v>40251</v>
      </c>
      <c r="C5" s="68">
        <v>18</v>
      </c>
      <c r="D5" s="1">
        <v>2760</v>
      </c>
      <c r="E5" s="1">
        <v>-94</v>
      </c>
      <c r="F5" s="1">
        <v>11</v>
      </c>
      <c r="G5" s="1">
        <v>2677</v>
      </c>
      <c r="H5" s="181">
        <f t="shared" ref="H5:H68" si="1">G5-F5</f>
        <v>2666</v>
      </c>
      <c r="I5" s="176">
        <v>148.72219999999999</v>
      </c>
      <c r="J5" s="182">
        <f t="shared" ref="J5:J68" si="2">IFERROR(H5/C5,0)</f>
        <v>148.11111111111111</v>
      </c>
      <c r="K5" s="45">
        <f t="shared" ref="K5:Z20" si="3">IF($G5&gt;0,ROUND($J5*K$3/12*0.75,0),0)</f>
        <v>9</v>
      </c>
      <c r="L5" s="45">
        <f t="shared" si="3"/>
        <v>19</v>
      </c>
      <c r="M5" s="45">
        <f t="shared" si="3"/>
        <v>28</v>
      </c>
      <c r="N5" s="45">
        <f t="shared" si="3"/>
        <v>37</v>
      </c>
      <c r="O5" s="45">
        <f t="shared" si="3"/>
        <v>46</v>
      </c>
      <c r="P5" s="45">
        <f t="shared" si="3"/>
        <v>56</v>
      </c>
      <c r="Q5" s="45">
        <f t="shared" si="3"/>
        <v>65</v>
      </c>
      <c r="R5" s="45">
        <f t="shared" si="3"/>
        <v>74</v>
      </c>
      <c r="S5" s="45">
        <f t="shared" si="3"/>
        <v>83</v>
      </c>
      <c r="T5" s="45">
        <f t="shared" si="3"/>
        <v>93</v>
      </c>
      <c r="U5" s="45">
        <f t="shared" si="3"/>
        <v>102</v>
      </c>
      <c r="V5" s="45">
        <f t="shared" si="3"/>
        <v>111</v>
      </c>
      <c r="W5" s="45">
        <f t="shared" si="3"/>
        <v>120</v>
      </c>
      <c r="X5" s="45">
        <f t="shared" si="3"/>
        <v>130</v>
      </c>
      <c r="Y5" s="45">
        <f t="shared" si="3"/>
        <v>139</v>
      </c>
      <c r="Z5" s="45">
        <f t="shared" si="3"/>
        <v>148</v>
      </c>
      <c r="AA5" s="45">
        <f t="shared" si="0"/>
        <v>157</v>
      </c>
      <c r="AB5" s="45">
        <f t="shared" si="0"/>
        <v>167</v>
      </c>
      <c r="AC5" s="45">
        <f t="shared" si="0"/>
        <v>176</v>
      </c>
      <c r="AD5" s="45">
        <f t="shared" si="0"/>
        <v>185</v>
      </c>
      <c r="AE5" s="45">
        <f t="shared" si="0"/>
        <v>194</v>
      </c>
      <c r="AF5" s="45">
        <f t="shared" si="0"/>
        <v>204</v>
      </c>
      <c r="AG5" s="45">
        <f t="shared" si="0"/>
        <v>213</v>
      </c>
      <c r="AH5" s="45">
        <f t="shared" si="0"/>
        <v>222</v>
      </c>
      <c r="AI5" s="45">
        <f t="shared" si="0"/>
        <v>231</v>
      </c>
      <c r="AJ5" s="45">
        <f t="shared" si="0"/>
        <v>241</v>
      </c>
      <c r="AK5" s="45">
        <f t="shared" si="0"/>
        <v>250</v>
      </c>
      <c r="AL5" s="45">
        <f t="shared" si="0"/>
        <v>259</v>
      </c>
      <c r="AM5" s="45">
        <f t="shared" si="0"/>
        <v>268</v>
      </c>
      <c r="AN5" s="45">
        <f t="shared" si="0"/>
        <v>278</v>
      </c>
    </row>
    <row r="6" spans="1:40" x14ac:dyDescent="0.25">
      <c r="A6" s="68" t="s">
        <v>194</v>
      </c>
      <c r="B6" s="184">
        <v>50462</v>
      </c>
      <c r="C6" s="68">
        <v>21</v>
      </c>
      <c r="D6" s="1">
        <v>1848</v>
      </c>
      <c r="E6" s="1">
        <v>1210</v>
      </c>
      <c r="F6" s="1">
        <v>30</v>
      </c>
      <c r="G6" s="1">
        <v>3088</v>
      </c>
      <c r="H6" s="181">
        <f t="shared" si="1"/>
        <v>3058</v>
      </c>
      <c r="I6" s="176">
        <v>147.04759999999999</v>
      </c>
      <c r="J6" s="182">
        <f t="shared" si="2"/>
        <v>145.61904761904762</v>
      </c>
      <c r="K6" s="45">
        <f>IF($G6&gt;0,ROUND($J6*K$3/12*0.75,0),0)</f>
        <v>9</v>
      </c>
      <c r="L6" s="45">
        <f t="shared" si="0"/>
        <v>18</v>
      </c>
      <c r="M6" s="45">
        <f t="shared" si="0"/>
        <v>27</v>
      </c>
      <c r="N6" s="45">
        <f t="shared" si="0"/>
        <v>36</v>
      </c>
      <c r="O6" s="45">
        <f t="shared" si="0"/>
        <v>46</v>
      </c>
      <c r="P6" s="45">
        <f t="shared" si="0"/>
        <v>55</v>
      </c>
      <c r="Q6" s="45">
        <f t="shared" si="0"/>
        <v>64</v>
      </c>
      <c r="R6" s="45">
        <f t="shared" si="0"/>
        <v>73</v>
      </c>
      <c r="S6" s="45">
        <f t="shared" si="0"/>
        <v>82</v>
      </c>
      <c r="T6" s="45">
        <f t="shared" si="0"/>
        <v>91</v>
      </c>
      <c r="U6" s="45">
        <f t="shared" si="0"/>
        <v>100</v>
      </c>
      <c r="V6" s="45">
        <f t="shared" si="0"/>
        <v>109</v>
      </c>
      <c r="W6" s="45">
        <f t="shared" si="0"/>
        <v>118</v>
      </c>
      <c r="X6" s="45">
        <f t="shared" si="0"/>
        <v>127</v>
      </c>
      <c r="Y6" s="45">
        <f t="shared" si="0"/>
        <v>137</v>
      </c>
      <c r="Z6" s="45">
        <f t="shared" si="0"/>
        <v>146</v>
      </c>
      <c r="AA6" s="45">
        <f t="shared" si="0"/>
        <v>155</v>
      </c>
      <c r="AB6" s="45">
        <f t="shared" si="0"/>
        <v>164</v>
      </c>
      <c r="AC6" s="45">
        <f t="shared" si="0"/>
        <v>173</v>
      </c>
      <c r="AD6" s="45">
        <f t="shared" si="0"/>
        <v>182</v>
      </c>
      <c r="AE6" s="45">
        <f t="shared" si="0"/>
        <v>191</v>
      </c>
      <c r="AF6" s="45">
        <f t="shared" si="0"/>
        <v>200</v>
      </c>
      <c r="AG6" s="45">
        <f t="shared" si="0"/>
        <v>209</v>
      </c>
      <c r="AH6" s="45">
        <f t="shared" si="0"/>
        <v>218</v>
      </c>
      <c r="AI6" s="45">
        <f t="shared" si="0"/>
        <v>228</v>
      </c>
      <c r="AJ6" s="45">
        <f t="shared" si="0"/>
        <v>237</v>
      </c>
      <c r="AK6" s="45">
        <f t="shared" si="0"/>
        <v>246</v>
      </c>
      <c r="AL6" s="45">
        <f t="shared" si="0"/>
        <v>255</v>
      </c>
      <c r="AM6" s="45">
        <f t="shared" si="0"/>
        <v>264</v>
      </c>
      <c r="AN6" s="45">
        <f t="shared" si="0"/>
        <v>273</v>
      </c>
    </row>
    <row r="7" spans="1:40" x14ac:dyDescent="0.25">
      <c r="A7" s="68" t="s">
        <v>194</v>
      </c>
      <c r="B7" s="184">
        <v>90470</v>
      </c>
      <c r="C7" s="68">
        <v>1</v>
      </c>
      <c r="D7" s="1">
        <v>0</v>
      </c>
      <c r="E7" s="1">
        <v>19</v>
      </c>
      <c r="F7" s="1">
        <v>0</v>
      </c>
      <c r="G7" s="1">
        <v>19</v>
      </c>
      <c r="H7" s="181">
        <f t="shared" si="1"/>
        <v>19</v>
      </c>
      <c r="I7" s="176">
        <v>19</v>
      </c>
      <c r="J7" s="182">
        <f t="shared" si="2"/>
        <v>19</v>
      </c>
      <c r="K7" s="45">
        <f t="shared" si="3"/>
        <v>1</v>
      </c>
      <c r="L7" s="45">
        <f t="shared" si="0"/>
        <v>2</v>
      </c>
      <c r="M7" s="45">
        <f t="shared" si="0"/>
        <v>4</v>
      </c>
      <c r="N7" s="45">
        <f t="shared" si="0"/>
        <v>5</v>
      </c>
      <c r="O7" s="45">
        <f t="shared" si="0"/>
        <v>6</v>
      </c>
      <c r="P7" s="45">
        <f t="shared" si="0"/>
        <v>7</v>
      </c>
      <c r="Q7" s="45">
        <f t="shared" si="0"/>
        <v>8</v>
      </c>
      <c r="R7" s="45">
        <f t="shared" si="0"/>
        <v>10</v>
      </c>
      <c r="S7" s="45">
        <f t="shared" si="0"/>
        <v>11</v>
      </c>
      <c r="T7" s="45">
        <f t="shared" si="0"/>
        <v>12</v>
      </c>
      <c r="U7" s="45">
        <f t="shared" si="0"/>
        <v>13</v>
      </c>
      <c r="V7" s="45">
        <f t="shared" si="0"/>
        <v>14</v>
      </c>
      <c r="W7" s="45">
        <f t="shared" si="0"/>
        <v>15</v>
      </c>
      <c r="X7" s="45">
        <f t="shared" si="0"/>
        <v>17</v>
      </c>
      <c r="Y7" s="45">
        <f t="shared" si="0"/>
        <v>18</v>
      </c>
      <c r="Z7" s="45">
        <f t="shared" si="0"/>
        <v>19</v>
      </c>
      <c r="AA7" s="45">
        <f t="shared" si="0"/>
        <v>20</v>
      </c>
      <c r="AB7" s="45">
        <f t="shared" si="0"/>
        <v>21</v>
      </c>
      <c r="AC7" s="45">
        <f t="shared" si="0"/>
        <v>23</v>
      </c>
      <c r="AD7" s="45">
        <f t="shared" si="0"/>
        <v>24</v>
      </c>
      <c r="AE7" s="45">
        <f t="shared" si="0"/>
        <v>25</v>
      </c>
      <c r="AF7" s="45">
        <f t="shared" si="0"/>
        <v>26</v>
      </c>
      <c r="AG7" s="45">
        <f t="shared" si="0"/>
        <v>27</v>
      </c>
      <c r="AH7" s="45">
        <f t="shared" si="0"/>
        <v>29</v>
      </c>
      <c r="AI7" s="45">
        <f t="shared" si="0"/>
        <v>30</v>
      </c>
      <c r="AJ7" s="45">
        <f t="shared" si="0"/>
        <v>31</v>
      </c>
      <c r="AK7" s="45">
        <f t="shared" si="0"/>
        <v>32</v>
      </c>
      <c r="AL7" s="45">
        <f t="shared" si="0"/>
        <v>33</v>
      </c>
      <c r="AM7" s="45">
        <f t="shared" si="0"/>
        <v>34</v>
      </c>
      <c r="AN7" s="45">
        <f t="shared" si="0"/>
        <v>36</v>
      </c>
    </row>
    <row r="8" spans="1:40" x14ac:dyDescent="0.25">
      <c r="A8" s="68" t="s">
        <v>192</v>
      </c>
      <c r="B8" s="184">
        <v>40107</v>
      </c>
      <c r="C8" s="68">
        <v>1</v>
      </c>
      <c r="D8" s="1">
        <v>96</v>
      </c>
      <c r="E8" s="1">
        <v>-2</v>
      </c>
      <c r="F8" s="1">
        <v>0</v>
      </c>
      <c r="G8" s="1">
        <v>94</v>
      </c>
      <c r="H8" s="181">
        <f t="shared" si="1"/>
        <v>94</v>
      </c>
      <c r="I8" s="176">
        <v>94</v>
      </c>
      <c r="J8" s="182">
        <f t="shared" si="2"/>
        <v>94</v>
      </c>
      <c r="K8" s="45">
        <f t="shared" si="3"/>
        <v>6</v>
      </c>
      <c r="L8" s="45">
        <f t="shared" si="0"/>
        <v>12</v>
      </c>
      <c r="M8" s="45">
        <f t="shared" si="0"/>
        <v>18</v>
      </c>
      <c r="N8" s="45">
        <f t="shared" si="0"/>
        <v>24</v>
      </c>
      <c r="O8" s="45">
        <f t="shared" si="0"/>
        <v>29</v>
      </c>
      <c r="P8" s="45">
        <f t="shared" si="0"/>
        <v>35</v>
      </c>
      <c r="Q8" s="45">
        <f t="shared" si="0"/>
        <v>41</v>
      </c>
      <c r="R8" s="45">
        <f t="shared" si="0"/>
        <v>47</v>
      </c>
      <c r="S8" s="45">
        <f t="shared" si="0"/>
        <v>53</v>
      </c>
      <c r="T8" s="45">
        <f t="shared" si="0"/>
        <v>59</v>
      </c>
      <c r="U8" s="45">
        <f t="shared" si="0"/>
        <v>65</v>
      </c>
      <c r="V8" s="45">
        <f t="shared" si="0"/>
        <v>71</v>
      </c>
      <c r="W8" s="45">
        <f t="shared" si="0"/>
        <v>76</v>
      </c>
      <c r="X8" s="45">
        <f t="shared" si="0"/>
        <v>82</v>
      </c>
      <c r="Y8" s="45">
        <f t="shared" si="0"/>
        <v>88</v>
      </c>
      <c r="Z8" s="45">
        <f t="shared" si="0"/>
        <v>94</v>
      </c>
      <c r="AA8" s="45">
        <f t="shared" si="0"/>
        <v>100</v>
      </c>
      <c r="AB8" s="45">
        <f t="shared" si="0"/>
        <v>106</v>
      </c>
      <c r="AC8" s="45">
        <f t="shared" si="0"/>
        <v>112</v>
      </c>
      <c r="AD8" s="45">
        <f t="shared" si="0"/>
        <v>118</v>
      </c>
      <c r="AE8" s="45">
        <f t="shared" si="0"/>
        <v>123</v>
      </c>
      <c r="AF8" s="45">
        <f t="shared" si="0"/>
        <v>129</v>
      </c>
      <c r="AG8" s="45">
        <f t="shared" si="0"/>
        <v>135</v>
      </c>
      <c r="AH8" s="45">
        <f t="shared" si="0"/>
        <v>141</v>
      </c>
      <c r="AI8" s="45">
        <f t="shared" si="0"/>
        <v>147</v>
      </c>
      <c r="AJ8" s="45">
        <f t="shared" si="0"/>
        <v>153</v>
      </c>
      <c r="AK8" s="45">
        <f t="shared" si="0"/>
        <v>159</v>
      </c>
      <c r="AL8" s="45">
        <f t="shared" si="0"/>
        <v>165</v>
      </c>
      <c r="AM8" s="45">
        <f t="shared" si="0"/>
        <v>170</v>
      </c>
      <c r="AN8" s="45">
        <f t="shared" si="0"/>
        <v>176</v>
      </c>
    </row>
    <row r="9" spans="1:40" x14ac:dyDescent="0.25">
      <c r="A9" s="68" t="s">
        <v>192</v>
      </c>
      <c r="B9" s="184">
        <v>40112</v>
      </c>
      <c r="C9" s="68">
        <v>3</v>
      </c>
      <c r="D9" s="1">
        <v>684</v>
      </c>
      <c r="E9" s="1">
        <v>898</v>
      </c>
      <c r="F9" s="1">
        <v>18</v>
      </c>
      <c r="G9" s="1">
        <v>1600</v>
      </c>
      <c r="H9" s="181">
        <f t="shared" si="1"/>
        <v>1582</v>
      </c>
      <c r="I9" s="176">
        <v>533.33330000000001</v>
      </c>
      <c r="J9" s="182">
        <f t="shared" si="2"/>
        <v>527.33333333333337</v>
      </c>
      <c r="K9" s="45">
        <f t="shared" si="3"/>
        <v>33</v>
      </c>
      <c r="L9" s="45">
        <f t="shared" si="0"/>
        <v>66</v>
      </c>
      <c r="M9" s="45">
        <f t="shared" si="0"/>
        <v>99</v>
      </c>
      <c r="N9" s="45">
        <f t="shared" si="0"/>
        <v>132</v>
      </c>
      <c r="O9" s="45">
        <f t="shared" si="0"/>
        <v>165</v>
      </c>
      <c r="P9" s="45">
        <f t="shared" si="0"/>
        <v>198</v>
      </c>
      <c r="Q9" s="45">
        <f t="shared" si="0"/>
        <v>231</v>
      </c>
      <c r="R9" s="45">
        <f t="shared" si="0"/>
        <v>264</v>
      </c>
      <c r="S9" s="45">
        <f t="shared" si="0"/>
        <v>297</v>
      </c>
      <c r="T9" s="45">
        <f t="shared" si="0"/>
        <v>330</v>
      </c>
      <c r="U9" s="45">
        <f t="shared" si="0"/>
        <v>363</v>
      </c>
      <c r="V9" s="45">
        <f t="shared" si="0"/>
        <v>396</v>
      </c>
      <c r="W9" s="45">
        <f t="shared" si="0"/>
        <v>428</v>
      </c>
      <c r="X9" s="45">
        <f t="shared" si="0"/>
        <v>461</v>
      </c>
      <c r="Y9" s="45">
        <f t="shared" si="0"/>
        <v>494</v>
      </c>
      <c r="Z9" s="45">
        <f t="shared" si="0"/>
        <v>527</v>
      </c>
      <c r="AA9" s="45">
        <f t="shared" si="0"/>
        <v>560</v>
      </c>
      <c r="AB9" s="45">
        <f t="shared" si="0"/>
        <v>593</v>
      </c>
      <c r="AC9" s="45">
        <f t="shared" si="0"/>
        <v>626</v>
      </c>
      <c r="AD9" s="45">
        <f t="shared" si="0"/>
        <v>659</v>
      </c>
      <c r="AE9" s="45">
        <f t="shared" si="0"/>
        <v>692</v>
      </c>
      <c r="AF9" s="45">
        <f t="shared" si="0"/>
        <v>725</v>
      </c>
      <c r="AG9" s="45">
        <f t="shared" si="0"/>
        <v>758</v>
      </c>
      <c r="AH9" s="45">
        <f t="shared" si="0"/>
        <v>791</v>
      </c>
      <c r="AI9" s="45">
        <f t="shared" si="0"/>
        <v>824</v>
      </c>
      <c r="AJ9" s="45">
        <f t="shared" si="0"/>
        <v>857</v>
      </c>
      <c r="AK9" s="45">
        <f t="shared" si="0"/>
        <v>890</v>
      </c>
      <c r="AL9" s="45">
        <f t="shared" si="0"/>
        <v>923</v>
      </c>
      <c r="AM9" s="45">
        <f t="shared" si="0"/>
        <v>956</v>
      </c>
      <c r="AN9" s="45">
        <f t="shared" si="0"/>
        <v>989</v>
      </c>
    </row>
    <row r="10" spans="1:40" x14ac:dyDescent="0.25">
      <c r="A10" s="68" t="s">
        <v>192</v>
      </c>
      <c r="B10" s="184">
        <v>40118</v>
      </c>
      <c r="C10" s="68">
        <v>3</v>
      </c>
      <c r="D10" s="1">
        <v>768</v>
      </c>
      <c r="E10" s="1">
        <v>1184</v>
      </c>
      <c r="F10" s="1">
        <v>11</v>
      </c>
      <c r="G10" s="1">
        <v>1963</v>
      </c>
      <c r="H10" s="181">
        <f t="shared" si="1"/>
        <v>1952</v>
      </c>
      <c r="I10" s="176">
        <v>654.33330000000001</v>
      </c>
      <c r="J10" s="182">
        <f t="shared" si="2"/>
        <v>650.66666666666663</v>
      </c>
      <c r="K10" s="45">
        <f t="shared" si="3"/>
        <v>41</v>
      </c>
      <c r="L10" s="45">
        <f t="shared" si="0"/>
        <v>81</v>
      </c>
      <c r="M10" s="45">
        <f t="shared" si="0"/>
        <v>122</v>
      </c>
      <c r="N10" s="45">
        <f t="shared" si="0"/>
        <v>163</v>
      </c>
      <c r="O10" s="45">
        <f t="shared" si="0"/>
        <v>203</v>
      </c>
      <c r="P10" s="45">
        <f t="shared" si="0"/>
        <v>244</v>
      </c>
      <c r="Q10" s="45">
        <f t="shared" si="0"/>
        <v>285</v>
      </c>
      <c r="R10" s="45">
        <f t="shared" si="0"/>
        <v>325</v>
      </c>
      <c r="S10" s="45">
        <f t="shared" si="0"/>
        <v>366</v>
      </c>
      <c r="T10" s="45">
        <f t="shared" si="0"/>
        <v>407</v>
      </c>
      <c r="U10" s="45">
        <f t="shared" si="0"/>
        <v>447</v>
      </c>
      <c r="V10" s="45">
        <f t="shared" si="0"/>
        <v>488</v>
      </c>
      <c r="W10" s="45">
        <f t="shared" si="0"/>
        <v>529</v>
      </c>
      <c r="X10" s="45">
        <f t="shared" si="0"/>
        <v>569</v>
      </c>
      <c r="Y10" s="45">
        <f t="shared" si="0"/>
        <v>610</v>
      </c>
      <c r="Z10" s="45">
        <f t="shared" si="0"/>
        <v>651</v>
      </c>
      <c r="AA10" s="45">
        <f t="shared" si="0"/>
        <v>691</v>
      </c>
      <c r="AB10" s="45">
        <f t="shared" si="0"/>
        <v>732</v>
      </c>
      <c r="AC10" s="45">
        <f t="shared" si="0"/>
        <v>773</v>
      </c>
      <c r="AD10" s="45">
        <f t="shared" si="0"/>
        <v>813</v>
      </c>
      <c r="AE10" s="45">
        <f t="shared" si="0"/>
        <v>854</v>
      </c>
      <c r="AF10" s="45">
        <f t="shared" si="0"/>
        <v>895</v>
      </c>
      <c r="AG10" s="45">
        <f t="shared" si="0"/>
        <v>935</v>
      </c>
      <c r="AH10" s="45">
        <f t="shared" si="0"/>
        <v>976</v>
      </c>
      <c r="AI10" s="45">
        <f t="shared" si="0"/>
        <v>1017</v>
      </c>
      <c r="AJ10" s="45">
        <f t="shared" si="0"/>
        <v>1057</v>
      </c>
      <c r="AK10" s="45">
        <f t="shared" si="0"/>
        <v>1098</v>
      </c>
      <c r="AL10" s="45">
        <f t="shared" si="0"/>
        <v>1139</v>
      </c>
      <c r="AM10" s="45">
        <f t="shared" si="0"/>
        <v>1179</v>
      </c>
      <c r="AN10" s="45">
        <f t="shared" si="0"/>
        <v>1220</v>
      </c>
    </row>
    <row r="11" spans="1:40" x14ac:dyDescent="0.25">
      <c r="A11" s="68" t="s">
        <v>192</v>
      </c>
      <c r="B11" s="184">
        <v>40137</v>
      </c>
      <c r="C11" s="68">
        <v>6</v>
      </c>
      <c r="D11" s="1">
        <v>1716</v>
      </c>
      <c r="E11" s="1">
        <v>241</v>
      </c>
      <c r="F11" s="1">
        <v>34</v>
      </c>
      <c r="G11" s="1">
        <v>1991</v>
      </c>
      <c r="H11" s="181">
        <f t="shared" si="1"/>
        <v>1957</v>
      </c>
      <c r="I11" s="176">
        <v>331.83330000000001</v>
      </c>
      <c r="J11" s="182">
        <f t="shared" si="2"/>
        <v>326.16666666666669</v>
      </c>
      <c r="K11" s="45">
        <f t="shared" si="3"/>
        <v>20</v>
      </c>
      <c r="L11" s="45">
        <f t="shared" si="0"/>
        <v>41</v>
      </c>
      <c r="M11" s="45">
        <f t="shared" si="0"/>
        <v>61</v>
      </c>
      <c r="N11" s="45">
        <f t="shared" si="0"/>
        <v>82</v>
      </c>
      <c r="O11" s="45">
        <f t="shared" si="0"/>
        <v>102</v>
      </c>
      <c r="P11" s="45">
        <f t="shared" si="0"/>
        <v>122</v>
      </c>
      <c r="Q11" s="45">
        <f t="shared" si="0"/>
        <v>143</v>
      </c>
      <c r="R11" s="45">
        <f t="shared" si="0"/>
        <v>163</v>
      </c>
      <c r="S11" s="45">
        <f t="shared" si="0"/>
        <v>183</v>
      </c>
      <c r="T11" s="45">
        <f t="shared" si="0"/>
        <v>204</v>
      </c>
      <c r="U11" s="45">
        <f t="shared" si="0"/>
        <v>224</v>
      </c>
      <c r="V11" s="45">
        <f t="shared" si="0"/>
        <v>245</v>
      </c>
      <c r="W11" s="45">
        <f t="shared" si="0"/>
        <v>265</v>
      </c>
      <c r="X11" s="45">
        <f t="shared" si="0"/>
        <v>285</v>
      </c>
      <c r="Y11" s="45">
        <f t="shared" si="0"/>
        <v>306</v>
      </c>
      <c r="Z11" s="45">
        <f t="shared" si="0"/>
        <v>326</v>
      </c>
      <c r="AA11" s="45">
        <f t="shared" si="0"/>
        <v>347</v>
      </c>
      <c r="AB11" s="45">
        <f t="shared" si="0"/>
        <v>367</v>
      </c>
      <c r="AC11" s="45">
        <f t="shared" si="0"/>
        <v>387</v>
      </c>
      <c r="AD11" s="45">
        <f t="shared" si="0"/>
        <v>408</v>
      </c>
      <c r="AE11" s="45">
        <f t="shared" si="0"/>
        <v>428</v>
      </c>
      <c r="AF11" s="45">
        <f t="shared" si="0"/>
        <v>448</v>
      </c>
      <c r="AG11" s="45">
        <f t="shared" si="0"/>
        <v>469</v>
      </c>
      <c r="AH11" s="45">
        <f t="shared" si="0"/>
        <v>489</v>
      </c>
      <c r="AI11" s="45">
        <f t="shared" si="0"/>
        <v>510</v>
      </c>
      <c r="AJ11" s="45">
        <f t="shared" si="0"/>
        <v>530</v>
      </c>
      <c r="AK11" s="45">
        <f t="shared" si="0"/>
        <v>550</v>
      </c>
      <c r="AL11" s="45">
        <f t="shared" si="0"/>
        <v>571</v>
      </c>
      <c r="AM11" s="45">
        <f t="shared" si="0"/>
        <v>591</v>
      </c>
      <c r="AN11" s="45">
        <f t="shared" si="0"/>
        <v>612</v>
      </c>
    </row>
    <row r="12" spans="1:40" x14ac:dyDescent="0.25">
      <c r="A12" s="68" t="s">
        <v>192</v>
      </c>
      <c r="B12" s="184">
        <v>40141</v>
      </c>
      <c r="C12" s="68">
        <v>3</v>
      </c>
      <c r="D12" s="1">
        <v>828</v>
      </c>
      <c r="E12" s="1">
        <v>288</v>
      </c>
      <c r="F12" s="1">
        <v>0</v>
      </c>
      <c r="G12" s="1">
        <v>1116</v>
      </c>
      <c r="H12" s="181">
        <f t="shared" si="1"/>
        <v>1116</v>
      </c>
      <c r="I12" s="176">
        <v>372</v>
      </c>
      <c r="J12" s="182">
        <f t="shared" si="2"/>
        <v>372</v>
      </c>
      <c r="K12" s="45">
        <f t="shared" si="3"/>
        <v>23</v>
      </c>
      <c r="L12" s="45">
        <f t="shared" si="0"/>
        <v>47</v>
      </c>
      <c r="M12" s="45">
        <f t="shared" si="0"/>
        <v>70</v>
      </c>
      <c r="N12" s="45">
        <f t="shared" si="0"/>
        <v>93</v>
      </c>
      <c r="O12" s="45">
        <f t="shared" si="0"/>
        <v>116</v>
      </c>
      <c r="P12" s="45">
        <f t="shared" si="0"/>
        <v>140</v>
      </c>
      <c r="Q12" s="45">
        <f t="shared" si="0"/>
        <v>163</v>
      </c>
      <c r="R12" s="45">
        <f t="shared" si="0"/>
        <v>186</v>
      </c>
      <c r="S12" s="45">
        <f t="shared" si="0"/>
        <v>209</v>
      </c>
      <c r="T12" s="45">
        <f t="shared" si="0"/>
        <v>233</v>
      </c>
      <c r="U12" s="45">
        <f t="shared" si="0"/>
        <v>256</v>
      </c>
      <c r="V12" s="45">
        <f t="shared" si="0"/>
        <v>279</v>
      </c>
      <c r="W12" s="45">
        <f t="shared" si="0"/>
        <v>302</v>
      </c>
      <c r="X12" s="45">
        <f t="shared" si="0"/>
        <v>326</v>
      </c>
      <c r="Y12" s="45">
        <f t="shared" si="0"/>
        <v>349</v>
      </c>
      <c r="Z12" s="45">
        <f t="shared" si="0"/>
        <v>372</v>
      </c>
      <c r="AA12" s="45">
        <f t="shared" si="0"/>
        <v>395</v>
      </c>
      <c r="AB12" s="45">
        <f t="shared" si="0"/>
        <v>419</v>
      </c>
      <c r="AC12" s="45">
        <f t="shared" si="0"/>
        <v>442</v>
      </c>
      <c r="AD12" s="45">
        <f t="shared" si="0"/>
        <v>465</v>
      </c>
      <c r="AE12" s="45">
        <f t="shared" si="0"/>
        <v>488</v>
      </c>
      <c r="AF12" s="45">
        <f t="shared" si="0"/>
        <v>512</v>
      </c>
      <c r="AG12" s="45">
        <f t="shared" si="0"/>
        <v>535</v>
      </c>
      <c r="AH12" s="45">
        <f t="shared" si="0"/>
        <v>558</v>
      </c>
      <c r="AI12" s="45">
        <f t="shared" si="0"/>
        <v>581</v>
      </c>
      <c r="AJ12" s="45">
        <f t="shared" si="0"/>
        <v>605</v>
      </c>
      <c r="AK12" s="45">
        <f t="shared" si="0"/>
        <v>628</v>
      </c>
      <c r="AL12" s="45">
        <f t="shared" si="0"/>
        <v>651</v>
      </c>
      <c r="AM12" s="45">
        <f t="shared" si="0"/>
        <v>674</v>
      </c>
      <c r="AN12" s="45">
        <f t="shared" si="0"/>
        <v>698</v>
      </c>
    </row>
    <row r="13" spans="1:40" x14ac:dyDescent="0.25">
      <c r="A13" s="68" t="s">
        <v>192</v>
      </c>
      <c r="B13" s="184">
        <v>40186</v>
      </c>
      <c r="C13" s="68">
        <v>7</v>
      </c>
      <c r="D13" s="1">
        <v>1596</v>
      </c>
      <c r="E13" s="1">
        <v>229</v>
      </c>
      <c r="F13" s="1">
        <v>38</v>
      </c>
      <c r="G13" s="1">
        <v>1863</v>
      </c>
      <c r="H13" s="181">
        <f t="shared" si="1"/>
        <v>1825</v>
      </c>
      <c r="I13" s="176">
        <v>266.1429</v>
      </c>
      <c r="J13" s="182">
        <f t="shared" si="2"/>
        <v>260.71428571428572</v>
      </c>
      <c r="K13" s="45">
        <f t="shared" si="3"/>
        <v>16</v>
      </c>
      <c r="L13" s="45">
        <f t="shared" si="0"/>
        <v>33</v>
      </c>
      <c r="M13" s="45">
        <f t="shared" si="0"/>
        <v>49</v>
      </c>
      <c r="N13" s="45">
        <f t="shared" si="0"/>
        <v>65</v>
      </c>
      <c r="O13" s="45">
        <f t="shared" si="0"/>
        <v>81</v>
      </c>
      <c r="P13" s="45">
        <f t="shared" si="0"/>
        <v>98</v>
      </c>
      <c r="Q13" s="45">
        <f t="shared" si="0"/>
        <v>114</v>
      </c>
      <c r="R13" s="45">
        <f t="shared" si="0"/>
        <v>130</v>
      </c>
      <c r="S13" s="45">
        <f t="shared" si="0"/>
        <v>147</v>
      </c>
      <c r="T13" s="45">
        <f t="shared" si="0"/>
        <v>163</v>
      </c>
      <c r="U13" s="45">
        <f t="shared" ref="U13:AN25" si="4">IF($G13&gt;0,ROUND($J13*U$3/12*0.75,0),0)</f>
        <v>179</v>
      </c>
      <c r="V13" s="45">
        <f t="shared" si="4"/>
        <v>196</v>
      </c>
      <c r="W13" s="45">
        <f t="shared" si="4"/>
        <v>212</v>
      </c>
      <c r="X13" s="45">
        <f t="shared" si="4"/>
        <v>228</v>
      </c>
      <c r="Y13" s="45">
        <f t="shared" si="4"/>
        <v>244</v>
      </c>
      <c r="Z13" s="45">
        <f t="shared" si="4"/>
        <v>261</v>
      </c>
      <c r="AA13" s="45">
        <f t="shared" si="4"/>
        <v>277</v>
      </c>
      <c r="AB13" s="45">
        <f t="shared" si="4"/>
        <v>293</v>
      </c>
      <c r="AC13" s="45">
        <f t="shared" si="4"/>
        <v>310</v>
      </c>
      <c r="AD13" s="45">
        <f t="shared" si="4"/>
        <v>326</v>
      </c>
      <c r="AE13" s="45">
        <f t="shared" si="4"/>
        <v>342</v>
      </c>
      <c r="AF13" s="45">
        <f t="shared" si="4"/>
        <v>358</v>
      </c>
      <c r="AG13" s="45">
        <f t="shared" si="4"/>
        <v>375</v>
      </c>
      <c r="AH13" s="45">
        <f t="shared" si="4"/>
        <v>391</v>
      </c>
      <c r="AI13" s="45">
        <f t="shared" si="4"/>
        <v>407</v>
      </c>
      <c r="AJ13" s="45">
        <f t="shared" si="4"/>
        <v>424</v>
      </c>
      <c r="AK13" s="45">
        <f t="shared" si="4"/>
        <v>440</v>
      </c>
      <c r="AL13" s="45">
        <f t="shared" si="4"/>
        <v>456</v>
      </c>
      <c r="AM13" s="45">
        <f t="shared" si="4"/>
        <v>473</v>
      </c>
      <c r="AN13" s="45">
        <f t="shared" si="4"/>
        <v>489</v>
      </c>
    </row>
    <row r="14" spans="1:40" x14ac:dyDescent="0.25">
      <c r="A14" s="68" t="s">
        <v>192</v>
      </c>
      <c r="B14" s="184">
        <v>40196</v>
      </c>
      <c r="C14" s="68">
        <v>2</v>
      </c>
      <c r="D14" s="1">
        <v>336</v>
      </c>
      <c r="E14" s="1">
        <v>184</v>
      </c>
      <c r="F14" s="1">
        <v>6</v>
      </c>
      <c r="G14" s="1">
        <v>526</v>
      </c>
      <c r="H14" s="181">
        <f t="shared" si="1"/>
        <v>520</v>
      </c>
      <c r="I14" s="176">
        <v>263</v>
      </c>
      <c r="J14" s="182">
        <f t="shared" si="2"/>
        <v>260</v>
      </c>
      <c r="K14" s="45">
        <f t="shared" si="3"/>
        <v>16</v>
      </c>
      <c r="L14" s="45">
        <f t="shared" si="3"/>
        <v>33</v>
      </c>
      <c r="M14" s="45">
        <f t="shared" si="3"/>
        <v>49</v>
      </c>
      <c r="N14" s="45">
        <f t="shared" si="3"/>
        <v>65</v>
      </c>
      <c r="O14" s="45">
        <f t="shared" si="3"/>
        <v>81</v>
      </c>
      <c r="P14" s="45">
        <f t="shared" si="3"/>
        <v>98</v>
      </c>
      <c r="Q14" s="45">
        <f t="shared" si="3"/>
        <v>114</v>
      </c>
      <c r="R14" s="45">
        <f t="shared" si="3"/>
        <v>130</v>
      </c>
      <c r="S14" s="45">
        <f t="shared" si="3"/>
        <v>146</v>
      </c>
      <c r="T14" s="45">
        <f t="shared" si="3"/>
        <v>163</v>
      </c>
      <c r="U14" s="45">
        <f t="shared" si="4"/>
        <v>179</v>
      </c>
      <c r="V14" s="45">
        <f t="shared" si="4"/>
        <v>195</v>
      </c>
      <c r="W14" s="45">
        <f t="shared" si="4"/>
        <v>211</v>
      </c>
      <c r="X14" s="45">
        <f t="shared" si="4"/>
        <v>228</v>
      </c>
      <c r="Y14" s="45">
        <f t="shared" si="4"/>
        <v>244</v>
      </c>
      <c r="Z14" s="45">
        <f t="shared" si="4"/>
        <v>260</v>
      </c>
      <c r="AA14" s="45">
        <f t="shared" si="4"/>
        <v>276</v>
      </c>
      <c r="AB14" s="45">
        <f t="shared" si="4"/>
        <v>293</v>
      </c>
      <c r="AC14" s="45">
        <f t="shared" si="4"/>
        <v>309</v>
      </c>
      <c r="AD14" s="45">
        <f t="shared" si="4"/>
        <v>325</v>
      </c>
      <c r="AE14" s="45">
        <f t="shared" si="4"/>
        <v>341</v>
      </c>
      <c r="AF14" s="45">
        <f t="shared" si="4"/>
        <v>358</v>
      </c>
      <c r="AG14" s="45">
        <f t="shared" si="4"/>
        <v>374</v>
      </c>
      <c r="AH14" s="45">
        <f t="shared" si="4"/>
        <v>390</v>
      </c>
      <c r="AI14" s="45">
        <f t="shared" si="4"/>
        <v>406</v>
      </c>
      <c r="AJ14" s="45">
        <f t="shared" si="4"/>
        <v>423</v>
      </c>
      <c r="AK14" s="45">
        <f t="shared" si="4"/>
        <v>439</v>
      </c>
      <c r="AL14" s="45">
        <f t="shared" si="4"/>
        <v>455</v>
      </c>
      <c r="AM14" s="45">
        <f t="shared" si="4"/>
        <v>471</v>
      </c>
      <c r="AN14" s="45">
        <f t="shared" si="4"/>
        <v>488</v>
      </c>
    </row>
    <row r="15" spans="1:40" x14ac:dyDescent="0.25">
      <c r="A15" s="68" t="s">
        <v>192</v>
      </c>
      <c r="B15" s="184">
        <v>40224</v>
      </c>
      <c r="C15" s="68">
        <v>5</v>
      </c>
      <c r="D15" s="1">
        <v>1320</v>
      </c>
      <c r="E15" s="1">
        <v>400</v>
      </c>
      <c r="F15" s="1">
        <v>0</v>
      </c>
      <c r="G15" s="1">
        <v>1720</v>
      </c>
      <c r="H15" s="181">
        <f t="shared" si="1"/>
        <v>1720</v>
      </c>
      <c r="I15" s="176">
        <v>344</v>
      </c>
      <c r="J15" s="182">
        <f t="shared" si="2"/>
        <v>344</v>
      </c>
      <c r="K15" s="45">
        <f t="shared" si="3"/>
        <v>22</v>
      </c>
      <c r="L15" s="45">
        <f t="shared" si="3"/>
        <v>43</v>
      </c>
      <c r="M15" s="45">
        <f t="shared" si="3"/>
        <v>65</v>
      </c>
      <c r="N15" s="45">
        <f t="shared" si="3"/>
        <v>86</v>
      </c>
      <c r="O15" s="45">
        <f t="shared" si="3"/>
        <v>108</v>
      </c>
      <c r="P15" s="45">
        <f t="shared" si="3"/>
        <v>129</v>
      </c>
      <c r="Q15" s="45">
        <f t="shared" si="3"/>
        <v>151</v>
      </c>
      <c r="R15" s="45">
        <f t="shared" si="3"/>
        <v>172</v>
      </c>
      <c r="S15" s="45">
        <f t="shared" si="3"/>
        <v>194</v>
      </c>
      <c r="T15" s="45">
        <f t="shared" si="3"/>
        <v>215</v>
      </c>
      <c r="U15" s="45">
        <f t="shared" si="4"/>
        <v>237</v>
      </c>
      <c r="V15" s="45">
        <f t="shared" si="4"/>
        <v>258</v>
      </c>
      <c r="W15" s="45">
        <f t="shared" si="4"/>
        <v>280</v>
      </c>
      <c r="X15" s="45">
        <f t="shared" si="4"/>
        <v>301</v>
      </c>
      <c r="Y15" s="45">
        <f t="shared" si="4"/>
        <v>323</v>
      </c>
      <c r="Z15" s="45">
        <f t="shared" si="4"/>
        <v>344</v>
      </c>
      <c r="AA15" s="45">
        <f t="shared" si="4"/>
        <v>366</v>
      </c>
      <c r="AB15" s="45">
        <f t="shared" si="4"/>
        <v>387</v>
      </c>
      <c r="AC15" s="45">
        <f t="shared" si="4"/>
        <v>409</v>
      </c>
      <c r="AD15" s="45">
        <f t="shared" si="4"/>
        <v>430</v>
      </c>
      <c r="AE15" s="45">
        <f t="shared" si="4"/>
        <v>452</v>
      </c>
      <c r="AF15" s="45">
        <f t="shared" si="4"/>
        <v>473</v>
      </c>
      <c r="AG15" s="45">
        <f t="shared" si="4"/>
        <v>495</v>
      </c>
      <c r="AH15" s="45">
        <f t="shared" si="4"/>
        <v>516</v>
      </c>
      <c r="AI15" s="45">
        <f t="shared" si="4"/>
        <v>538</v>
      </c>
      <c r="AJ15" s="45">
        <f t="shared" si="4"/>
        <v>559</v>
      </c>
      <c r="AK15" s="45">
        <f t="shared" si="4"/>
        <v>581</v>
      </c>
      <c r="AL15" s="45">
        <f t="shared" si="4"/>
        <v>602</v>
      </c>
      <c r="AM15" s="45">
        <f t="shared" si="4"/>
        <v>624</v>
      </c>
      <c r="AN15" s="45">
        <f t="shared" si="4"/>
        <v>645</v>
      </c>
    </row>
    <row r="16" spans="1:40" x14ac:dyDescent="0.25">
      <c r="A16" s="68" t="s">
        <v>192</v>
      </c>
      <c r="B16" s="184">
        <v>40249</v>
      </c>
      <c r="C16" s="68">
        <v>7</v>
      </c>
      <c r="D16" s="1">
        <v>1584</v>
      </c>
      <c r="E16" s="1">
        <v>315</v>
      </c>
      <c r="F16" s="1">
        <v>1</v>
      </c>
      <c r="G16" s="1">
        <v>1900</v>
      </c>
      <c r="H16" s="181">
        <f t="shared" si="1"/>
        <v>1899</v>
      </c>
      <c r="I16" s="176">
        <v>271.42860000000002</v>
      </c>
      <c r="J16" s="182">
        <f t="shared" si="2"/>
        <v>271.28571428571428</v>
      </c>
      <c r="K16" s="45">
        <f t="shared" si="3"/>
        <v>17</v>
      </c>
      <c r="L16" s="45">
        <f t="shared" si="3"/>
        <v>34</v>
      </c>
      <c r="M16" s="45">
        <f t="shared" si="3"/>
        <v>51</v>
      </c>
      <c r="N16" s="45">
        <f t="shared" si="3"/>
        <v>68</v>
      </c>
      <c r="O16" s="45">
        <f t="shared" si="3"/>
        <v>85</v>
      </c>
      <c r="P16" s="45">
        <f t="shared" si="3"/>
        <v>102</v>
      </c>
      <c r="Q16" s="45">
        <f t="shared" si="3"/>
        <v>119</v>
      </c>
      <c r="R16" s="45">
        <f t="shared" si="3"/>
        <v>136</v>
      </c>
      <c r="S16" s="45">
        <f t="shared" si="3"/>
        <v>153</v>
      </c>
      <c r="T16" s="45">
        <f t="shared" si="3"/>
        <v>170</v>
      </c>
      <c r="U16" s="45">
        <f t="shared" si="4"/>
        <v>187</v>
      </c>
      <c r="V16" s="45">
        <f t="shared" si="4"/>
        <v>203</v>
      </c>
      <c r="W16" s="45">
        <f t="shared" si="4"/>
        <v>220</v>
      </c>
      <c r="X16" s="45">
        <f t="shared" si="4"/>
        <v>237</v>
      </c>
      <c r="Y16" s="45">
        <f t="shared" si="4"/>
        <v>254</v>
      </c>
      <c r="Z16" s="45">
        <f t="shared" si="4"/>
        <v>271</v>
      </c>
      <c r="AA16" s="45">
        <f t="shared" si="4"/>
        <v>288</v>
      </c>
      <c r="AB16" s="45">
        <f t="shared" si="4"/>
        <v>305</v>
      </c>
      <c r="AC16" s="45">
        <f t="shared" si="4"/>
        <v>322</v>
      </c>
      <c r="AD16" s="45">
        <f t="shared" si="4"/>
        <v>339</v>
      </c>
      <c r="AE16" s="45">
        <f t="shared" si="4"/>
        <v>356</v>
      </c>
      <c r="AF16" s="45">
        <f t="shared" si="4"/>
        <v>373</v>
      </c>
      <c r="AG16" s="45">
        <f t="shared" si="4"/>
        <v>390</v>
      </c>
      <c r="AH16" s="45">
        <f t="shared" si="4"/>
        <v>407</v>
      </c>
      <c r="AI16" s="45">
        <f t="shared" si="4"/>
        <v>424</v>
      </c>
      <c r="AJ16" s="45">
        <f t="shared" si="4"/>
        <v>441</v>
      </c>
      <c r="AK16" s="45">
        <f t="shared" si="4"/>
        <v>458</v>
      </c>
      <c r="AL16" s="45">
        <f t="shared" si="4"/>
        <v>475</v>
      </c>
      <c r="AM16" s="45">
        <f t="shared" si="4"/>
        <v>492</v>
      </c>
      <c r="AN16" s="45">
        <f t="shared" si="4"/>
        <v>509</v>
      </c>
    </row>
    <row r="17" spans="1:40" x14ac:dyDescent="0.25">
      <c r="A17" s="68" t="s">
        <v>192</v>
      </c>
      <c r="B17" s="184">
        <v>40250</v>
      </c>
      <c r="C17" s="68">
        <v>7</v>
      </c>
      <c r="D17" s="1">
        <v>1812</v>
      </c>
      <c r="E17" s="1">
        <v>221</v>
      </c>
      <c r="F17" s="1">
        <v>60</v>
      </c>
      <c r="G17" s="1">
        <v>2093</v>
      </c>
      <c r="H17" s="181">
        <f t="shared" si="1"/>
        <v>2033</v>
      </c>
      <c r="I17" s="176">
        <v>299</v>
      </c>
      <c r="J17" s="182">
        <f t="shared" si="2"/>
        <v>290.42857142857144</v>
      </c>
      <c r="K17" s="45">
        <f t="shared" si="3"/>
        <v>18</v>
      </c>
      <c r="L17" s="45">
        <f t="shared" si="3"/>
        <v>36</v>
      </c>
      <c r="M17" s="45">
        <f t="shared" si="3"/>
        <v>54</v>
      </c>
      <c r="N17" s="45">
        <f t="shared" si="3"/>
        <v>73</v>
      </c>
      <c r="O17" s="45">
        <f t="shared" si="3"/>
        <v>91</v>
      </c>
      <c r="P17" s="45">
        <f t="shared" si="3"/>
        <v>109</v>
      </c>
      <c r="Q17" s="45">
        <f t="shared" si="3"/>
        <v>127</v>
      </c>
      <c r="R17" s="45">
        <f t="shared" si="3"/>
        <v>145</v>
      </c>
      <c r="S17" s="45">
        <f t="shared" si="3"/>
        <v>163</v>
      </c>
      <c r="T17" s="45">
        <f t="shared" si="3"/>
        <v>182</v>
      </c>
      <c r="U17" s="45">
        <f t="shared" si="4"/>
        <v>200</v>
      </c>
      <c r="V17" s="45">
        <f t="shared" si="4"/>
        <v>218</v>
      </c>
      <c r="W17" s="45">
        <f t="shared" si="4"/>
        <v>236</v>
      </c>
      <c r="X17" s="45">
        <f t="shared" si="4"/>
        <v>254</v>
      </c>
      <c r="Y17" s="45">
        <f t="shared" si="4"/>
        <v>272</v>
      </c>
      <c r="Z17" s="45">
        <f t="shared" si="4"/>
        <v>290</v>
      </c>
      <c r="AA17" s="45">
        <f t="shared" si="4"/>
        <v>309</v>
      </c>
      <c r="AB17" s="45">
        <f t="shared" si="4"/>
        <v>327</v>
      </c>
      <c r="AC17" s="45">
        <f t="shared" si="4"/>
        <v>345</v>
      </c>
      <c r="AD17" s="45">
        <f t="shared" si="4"/>
        <v>363</v>
      </c>
      <c r="AE17" s="45">
        <f t="shared" si="4"/>
        <v>381</v>
      </c>
      <c r="AF17" s="45">
        <f t="shared" si="4"/>
        <v>399</v>
      </c>
      <c r="AG17" s="45">
        <f t="shared" si="4"/>
        <v>417</v>
      </c>
      <c r="AH17" s="45">
        <f t="shared" si="4"/>
        <v>436</v>
      </c>
      <c r="AI17" s="45">
        <f t="shared" si="4"/>
        <v>454</v>
      </c>
      <c r="AJ17" s="45">
        <f t="shared" si="4"/>
        <v>472</v>
      </c>
      <c r="AK17" s="45">
        <f t="shared" si="4"/>
        <v>490</v>
      </c>
      <c r="AL17" s="45">
        <f t="shared" si="4"/>
        <v>508</v>
      </c>
      <c r="AM17" s="45">
        <f t="shared" si="4"/>
        <v>526</v>
      </c>
      <c r="AN17" s="45">
        <f t="shared" si="4"/>
        <v>545</v>
      </c>
    </row>
    <row r="18" spans="1:40" x14ac:dyDescent="0.25">
      <c r="A18" s="68" t="s">
        <v>192</v>
      </c>
      <c r="B18" s="184">
        <v>40601</v>
      </c>
      <c r="C18" s="68">
        <v>8</v>
      </c>
      <c r="D18" s="1">
        <v>1224</v>
      </c>
      <c r="E18" s="1">
        <v>-54</v>
      </c>
      <c r="F18" s="1">
        <v>0</v>
      </c>
      <c r="G18" s="1">
        <v>1170</v>
      </c>
      <c r="H18" s="181">
        <f t="shared" si="1"/>
        <v>1170</v>
      </c>
      <c r="I18" s="176">
        <v>146.25</v>
      </c>
      <c r="J18" s="182">
        <f t="shared" si="2"/>
        <v>146.25</v>
      </c>
      <c r="K18" s="45">
        <f t="shared" si="3"/>
        <v>9</v>
      </c>
      <c r="L18" s="45">
        <f t="shared" si="3"/>
        <v>18</v>
      </c>
      <c r="M18" s="45">
        <f t="shared" si="3"/>
        <v>27</v>
      </c>
      <c r="N18" s="45">
        <f t="shared" si="3"/>
        <v>37</v>
      </c>
      <c r="O18" s="45">
        <f t="shared" si="3"/>
        <v>46</v>
      </c>
      <c r="P18" s="45">
        <f t="shared" si="3"/>
        <v>55</v>
      </c>
      <c r="Q18" s="45">
        <f t="shared" si="3"/>
        <v>64</v>
      </c>
      <c r="R18" s="45">
        <f t="shared" si="3"/>
        <v>73</v>
      </c>
      <c r="S18" s="45">
        <f t="shared" si="3"/>
        <v>82</v>
      </c>
      <c r="T18" s="45">
        <f t="shared" si="3"/>
        <v>91</v>
      </c>
      <c r="U18" s="45">
        <f t="shared" si="4"/>
        <v>101</v>
      </c>
      <c r="V18" s="45">
        <f t="shared" si="4"/>
        <v>110</v>
      </c>
      <c r="W18" s="45">
        <f t="shared" si="4"/>
        <v>119</v>
      </c>
      <c r="X18" s="45">
        <f t="shared" si="4"/>
        <v>128</v>
      </c>
      <c r="Y18" s="45">
        <f t="shared" si="4"/>
        <v>137</v>
      </c>
      <c r="Z18" s="45">
        <f t="shared" si="4"/>
        <v>146</v>
      </c>
      <c r="AA18" s="45">
        <f t="shared" si="4"/>
        <v>155</v>
      </c>
      <c r="AB18" s="45">
        <f t="shared" si="4"/>
        <v>165</v>
      </c>
      <c r="AC18" s="45">
        <f t="shared" si="4"/>
        <v>174</v>
      </c>
      <c r="AD18" s="45">
        <f t="shared" si="4"/>
        <v>183</v>
      </c>
      <c r="AE18" s="45">
        <f t="shared" si="4"/>
        <v>192</v>
      </c>
      <c r="AF18" s="45">
        <f t="shared" si="4"/>
        <v>201</v>
      </c>
      <c r="AG18" s="45">
        <f t="shared" si="4"/>
        <v>210</v>
      </c>
      <c r="AH18" s="45">
        <f t="shared" si="4"/>
        <v>219</v>
      </c>
      <c r="AI18" s="45">
        <f t="shared" si="4"/>
        <v>229</v>
      </c>
      <c r="AJ18" s="45">
        <f t="shared" si="4"/>
        <v>238</v>
      </c>
      <c r="AK18" s="45">
        <f t="shared" si="4"/>
        <v>247</v>
      </c>
      <c r="AL18" s="45">
        <f t="shared" si="4"/>
        <v>256</v>
      </c>
      <c r="AM18" s="45">
        <f t="shared" si="4"/>
        <v>265</v>
      </c>
      <c r="AN18" s="45">
        <f t="shared" si="4"/>
        <v>274</v>
      </c>
    </row>
    <row r="19" spans="1:40" x14ac:dyDescent="0.25">
      <c r="A19" s="68" t="s">
        <v>192</v>
      </c>
      <c r="B19" s="184">
        <v>40612</v>
      </c>
      <c r="C19" s="68">
        <v>6</v>
      </c>
      <c r="D19" s="1">
        <v>804</v>
      </c>
      <c r="E19" s="1">
        <v>-13</v>
      </c>
      <c r="F19" s="1">
        <v>0</v>
      </c>
      <c r="G19" s="1">
        <v>791</v>
      </c>
      <c r="H19" s="181">
        <f t="shared" si="1"/>
        <v>791</v>
      </c>
      <c r="I19" s="176">
        <v>131.83330000000001</v>
      </c>
      <c r="J19" s="182">
        <f t="shared" si="2"/>
        <v>131.83333333333334</v>
      </c>
      <c r="K19" s="45">
        <f t="shared" si="3"/>
        <v>8</v>
      </c>
      <c r="L19" s="45">
        <f t="shared" si="3"/>
        <v>16</v>
      </c>
      <c r="M19" s="45">
        <f t="shared" si="3"/>
        <v>25</v>
      </c>
      <c r="N19" s="45">
        <f t="shared" si="3"/>
        <v>33</v>
      </c>
      <c r="O19" s="45">
        <f t="shared" si="3"/>
        <v>41</v>
      </c>
      <c r="P19" s="45">
        <f t="shared" si="3"/>
        <v>49</v>
      </c>
      <c r="Q19" s="45">
        <f t="shared" si="3"/>
        <v>58</v>
      </c>
      <c r="R19" s="45">
        <f t="shared" si="3"/>
        <v>66</v>
      </c>
      <c r="S19" s="45">
        <f t="shared" si="3"/>
        <v>74</v>
      </c>
      <c r="T19" s="45">
        <f t="shared" si="3"/>
        <v>82</v>
      </c>
      <c r="U19" s="45">
        <f t="shared" si="4"/>
        <v>91</v>
      </c>
      <c r="V19" s="45">
        <f t="shared" si="4"/>
        <v>99</v>
      </c>
      <c r="W19" s="45">
        <f t="shared" si="4"/>
        <v>107</v>
      </c>
      <c r="X19" s="45">
        <f t="shared" si="4"/>
        <v>115</v>
      </c>
      <c r="Y19" s="45">
        <f t="shared" si="4"/>
        <v>124</v>
      </c>
      <c r="Z19" s="45">
        <f t="shared" si="4"/>
        <v>132</v>
      </c>
      <c r="AA19" s="45">
        <f t="shared" si="4"/>
        <v>140</v>
      </c>
      <c r="AB19" s="45">
        <f t="shared" si="4"/>
        <v>148</v>
      </c>
      <c r="AC19" s="45">
        <f t="shared" si="4"/>
        <v>157</v>
      </c>
      <c r="AD19" s="45">
        <f t="shared" si="4"/>
        <v>165</v>
      </c>
      <c r="AE19" s="45">
        <f t="shared" si="4"/>
        <v>173</v>
      </c>
      <c r="AF19" s="45">
        <f t="shared" si="4"/>
        <v>181</v>
      </c>
      <c r="AG19" s="45">
        <f t="shared" si="4"/>
        <v>190</v>
      </c>
      <c r="AH19" s="45">
        <f t="shared" si="4"/>
        <v>198</v>
      </c>
      <c r="AI19" s="45">
        <f t="shared" si="4"/>
        <v>206</v>
      </c>
      <c r="AJ19" s="45">
        <f t="shared" si="4"/>
        <v>214</v>
      </c>
      <c r="AK19" s="45">
        <f t="shared" si="4"/>
        <v>222</v>
      </c>
      <c r="AL19" s="45">
        <f t="shared" si="4"/>
        <v>231</v>
      </c>
      <c r="AM19" s="45">
        <f t="shared" si="4"/>
        <v>239</v>
      </c>
      <c r="AN19" s="45">
        <f t="shared" si="4"/>
        <v>247</v>
      </c>
    </row>
    <row r="20" spans="1:40" x14ac:dyDescent="0.25">
      <c r="A20" s="68" t="s">
        <v>192</v>
      </c>
      <c r="B20" s="184">
        <v>40727</v>
      </c>
      <c r="C20" s="68">
        <v>3</v>
      </c>
      <c r="D20" s="1">
        <v>936</v>
      </c>
      <c r="E20" s="1">
        <v>-518</v>
      </c>
      <c r="F20" s="1">
        <v>0</v>
      </c>
      <c r="G20" s="1">
        <v>418</v>
      </c>
      <c r="H20" s="181">
        <f t="shared" si="1"/>
        <v>418</v>
      </c>
      <c r="I20" s="176">
        <v>139.33330000000001</v>
      </c>
      <c r="J20" s="182">
        <f t="shared" si="2"/>
        <v>139.33333333333334</v>
      </c>
      <c r="K20" s="45">
        <f t="shared" si="3"/>
        <v>9</v>
      </c>
      <c r="L20" s="45">
        <f t="shared" si="3"/>
        <v>17</v>
      </c>
      <c r="M20" s="45">
        <f t="shared" si="3"/>
        <v>26</v>
      </c>
      <c r="N20" s="45">
        <f t="shared" si="3"/>
        <v>35</v>
      </c>
      <c r="O20" s="45">
        <f t="shared" si="3"/>
        <v>44</v>
      </c>
      <c r="P20" s="45">
        <f t="shared" si="3"/>
        <v>52</v>
      </c>
      <c r="Q20" s="45">
        <f t="shared" si="3"/>
        <v>61</v>
      </c>
      <c r="R20" s="45">
        <f t="shared" si="3"/>
        <v>70</v>
      </c>
      <c r="S20" s="45">
        <f t="shared" si="3"/>
        <v>78</v>
      </c>
      <c r="T20" s="45">
        <f t="shared" si="3"/>
        <v>87</v>
      </c>
      <c r="U20" s="45">
        <f t="shared" si="4"/>
        <v>96</v>
      </c>
      <c r="V20" s="45">
        <f t="shared" si="4"/>
        <v>105</v>
      </c>
      <c r="W20" s="45">
        <f t="shared" si="4"/>
        <v>113</v>
      </c>
      <c r="X20" s="45">
        <f t="shared" si="4"/>
        <v>122</v>
      </c>
      <c r="Y20" s="45">
        <f t="shared" si="4"/>
        <v>131</v>
      </c>
      <c r="Z20" s="45">
        <f t="shared" si="4"/>
        <v>139</v>
      </c>
      <c r="AA20" s="45">
        <f t="shared" si="4"/>
        <v>148</v>
      </c>
      <c r="AB20" s="45">
        <f t="shared" si="4"/>
        <v>157</v>
      </c>
      <c r="AC20" s="45">
        <f t="shared" si="4"/>
        <v>165</v>
      </c>
      <c r="AD20" s="45">
        <f t="shared" si="4"/>
        <v>174</v>
      </c>
      <c r="AE20" s="45">
        <f t="shared" si="4"/>
        <v>183</v>
      </c>
      <c r="AF20" s="45">
        <f t="shared" si="4"/>
        <v>192</v>
      </c>
      <c r="AG20" s="45">
        <f t="shared" si="4"/>
        <v>200</v>
      </c>
      <c r="AH20" s="45">
        <f t="shared" si="4"/>
        <v>209</v>
      </c>
      <c r="AI20" s="45">
        <f t="shared" si="4"/>
        <v>218</v>
      </c>
      <c r="AJ20" s="45">
        <f t="shared" si="4"/>
        <v>226</v>
      </c>
      <c r="AK20" s="45">
        <f t="shared" si="4"/>
        <v>235</v>
      </c>
      <c r="AL20" s="45">
        <f t="shared" si="4"/>
        <v>244</v>
      </c>
      <c r="AM20" s="45">
        <f t="shared" si="4"/>
        <v>253</v>
      </c>
      <c r="AN20" s="45">
        <f t="shared" si="4"/>
        <v>261</v>
      </c>
    </row>
    <row r="21" spans="1:40" x14ac:dyDescent="0.25">
      <c r="A21" s="68" t="s">
        <v>192</v>
      </c>
      <c r="B21" s="184">
        <v>40740</v>
      </c>
      <c r="C21" s="68">
        <v>9</v>
      </c>
      <c r="D21" s="1">
        <v>2028</v>
      </c>
      <c r="E21" s="1">
        <v>1849</v>
      </c>
      <c r="F21" s="1">
        <v>45</v>
      </c>
      <c r="G21" s="1">
        <v>3922</v>
      </c>
      <c r="H21" s="181">
        <f t="shared" si="1"/>
        <v>3877</v>
      </c>
      <c r="I21" s="176">
        <v>435.77780000000001</v>
      </c>
      <c r="J21" s="182">
        <f t="shared" si="2"/>
        <v>430.77777777777777</v>
      </c>
      <c r="K21" s="45">
        <f t="shared" ref="K21:Z38" si="5">IF($G21&gt;0,ROUND($J21*K$3/12*0.75,0),0)</f>
        <v>27</v>
      </c>
      <c r="L21" s="45">
        <f t="shared" si="5"/>
        <v>54</v>
      </c>
      <c r="M21" s="45">
        <f t="shared" si="5"/>
        <v>81</v>
      </c>
      <c r="N21" s="45">
        <f t="shared" si="5"/>
        <v>108</v>
      </c>
      <c r="O21" s="45">
        <f t="shared" si="5"/>
        <v>135</v>
      </c>
      <c r="P21" s="45">
        <f t="shared" si="5"/>
        <v>162</v>
      </c>
      <c r="Q21" s="45">
        <f t="shared" si="5"/>
        <v>188</v>
      </c>
      <c r="R21" s="45">
        <f t="shared" si="5"/>
        <v>215</v>
      </c>
      <c r="S21" s="45">
        <f t="shared" si="5"/>
        <v>242</v>
      </c>
      <c r="T21" s="45">
        <f t="shared" si="5"/>
        <v>269</v>
      </c>
      <c r="U21" s="45">
        <f t="shared" si="4"/>
        <v>296</v>
      </c>
      <c r="V21" s="45">
        <f t="shared" si="4"/>
        <v>323</v>
      </c>
      <c r="W21" s="45">
        <f t="shared" si="4"/>
        <v>350</v>
      </c>
      <c r="X21" s="45">
        <f t="shared" si="4"/>
        <v>377</v>
      </c>
      <c r="Y21" s="45">
        <f t="shared" si="4"/>
        <v>404</v>
      </c>
      <c r="Z21" s="45">
        <f t="shared" si="4"/>
        <v>431</v>
      </c>
      <c r="AA21" s="45">
        <f t="shared" si="4"/>
        <v>458</v>
      </c>
      <c r="AB21" s="45">
        <f t="shared" si="4"/>
        <v>485</v>
      </c>
      <c r="AC21" s="45">
        <f t="shared" si="4"/>
        <v>512</v>
      </c>
      <c r="AD21" s="45">
        <f t="shared" si="4"/>
        <v>538</v>
      </c>
      <c r="AE21" s="45">
        <f t="shared" si="4"/>
        <v>565</v>
      </c>
      <c r="AF21" s="45">
        <f t="shared" si="4"/>
        <v>592</v>
      </c>
      <c r="AG21" s="45">
        <f t="shared" si="4"/>
        <v>619</v>
      </c>
      <c r="AH21" s="45">
        <f t="shared" si="4"/>
        <v>646</v>
      </c>
      <c r="AI21" s="45">
        <f t="shared" si="4"/>
        <v>673</v>
      </c>
      <c r="AJ21" s="45">
        <f t="shared" si="4"/>
        <v>700</v>
      </c>
      <c r="AK21" s="45">
        <f t="shared" si="4"/>
        <v>727</v>
      </c>
      <c r="AL21" s="45">
        <f t="shared" si="4"/>
        <v>754</v>
      </c>
      <c r="AM21" s="45">
        <f t="shared" si="4"/>
        <v>781</v>
      </c>
      <c r="AN21" s="45">
        <f t="shared" si="4"/>
        <v>808</v>
      </c>
    </row>
    <row r="22" spans="1:40" x14ac:dyDescent="0.25">
      <c r="A22" s="68" t="s">
        <v>192</v>
      </c>
      <c r="B22" s="184">
        <v>40749</v>
      </c>
      <c r="C22" s="68">
        <v>9</v>
      </c>
      <c r="D22" s="1">
        <v>1728</v>
      </c>
      <c r="E22" s="1">
        <v>711</v>
      </c>
      <c r="F22" s="1">
        <v>1</v>
      </c>
      <c r="G22" s="1">
        <v>2440</v>
      </c>
      <c r="H22" s="181">
        <f t="shared" si="1"/>
        <v>2439</v>
      </c>
      <c r="I22" s="176">
        <v>271.11110000000002</v>
      </c>
      <c r="J22" s="182">
        <f t="shared" si="2"/>
        <v>271</v>
      </c>
      <c r="K22" s="45">
        <f t="shared" si="5"/>
        <v>17</v>
      </c>
      <c r="L22" s="45">
        <f t="shared" si="5"/>
        <v>34</v>
      </c>
      <c r="M22" s="45">
        <f t="shared" si="5"/>
        <v>51</v>
      </c>
      <c r="N22" s="45">
        <f t="shared" si="5"/>
        <v>68</v>
      </c>
      <c r="O22" s="45">
        <f t="shared" si="5"/>
        <v>85</v>
      </c>
      <c r="P22" s="45">
        <f t="shared" si="5"/>
        <v>102</v>
      </c>
      <c r="Q22" s="45">
        <f t="shared" si="5"/>
        <v>119</v>
      </c>
      <c r="R22" s="45">
        <f t="shared" si="5"/>
        <v>136</v>
      </c>
      <c r="S22" s="45">
        <f t="shared" si="5"/>
        <v>152</v>
      </c>
      <c r="T22" s="45">
        <f t="shared" si="5"/>
        <v>169</v>
      </c>
      <c r="U22" s="45">
        <f t="shared" si="4"/>
        <v>186</v>
      </c>
      <c r="V22" s="45">
        <f t="shared" si="4"/>
        <v>203</v>
      </c>
      <c r="W22" s="45">
        <f t="shared" si="4"/>
        <v>220</v>
      </c>
      <c r="X22" s="45">
        <f t="shared" si="4"/>
        <v>237</v>
      </c>
      <c r="Y22" s="45">
        <f t="shared" si="4"/>
        <v>254</v>
      </c>
      <c r="Z22" s="45">
        <f t="shared" si="4"/>
        <v>271</v>
      </c>
      <c r="AA22" s="45">
        <f t="shared" si="4"/>
        <v>288</v>
      </c>
      <c r="AB22" s="45">
        <f t="shared" si="4"/>
        <v>305</v>
      </c>
      <c r="AC22" s="45">
        <f t="shared" si="4"/>
        <v>322</v>
      </c>
      <c r="AD22" s="45">
        <f t="shared" si="4"/>
        <v>339</v>
      </c>
      <c r="AE22" s="45">
        <f t="shared" si="4"/>
        <v>356</v>
      </c>
      <c r="AF22" s="45">
        <f t="shared" si="4"/>
        <v>373</v>
      </c>
      <c r="AG22" s="45">
        <f t="shared" si="4"/>
        <v>390</v>
      </c>
      <c r="AH22" s="45">
        <f t="shared" si="4"/>
        <v>407</v>
      </c>
      <c r="AI22" s="45">
        <f t="shared" si="4"/>
        <v>423</v>
      </c>
      <c r="AJ22" s="45">
        <f t="shared" si="4"/>
        <v>440</v>
      </c>
      <c r="AK22" s="45">
        <f t="shared" si="4"/>
        <v>457</v>
      </c>
      <c r="AL22" s="45">
        <f t="shared" si="4"/>
        <v>474</v>
      </c>
      <c r="AM22" s="45">
        <f t="shared" si="4"/>
        <v>491</v>
      </c>
      <c r="AN22" s="45">
        <f t="shared" si="4"/>
        <v>508</v>
      </c>
    </row>
    <row r="23" spans="1:40" x14ac:dyDescent="0.25">
      <c r="A23" s="68" t="s">
        <v>192</v>
      </c>
      <c r="B23" s="184">
        <v>40904</v>
      </c>
      <c r="C23" s="68">
        <v>7</v>
      </c>
      <c r="D23" s="1">
        <v>396</v>
      </c>
      <c r="E23" s="1">
        <v>1530</v>
      </c>
      <c r="F23" s="1">
        <v>0</v>
      </c>
      <c r="G23" s="1">
        <v>1926</v>
      </c>
      <c r="H23" s="181">
        <f t="shared" si="1"/>
        <v>1926</v>
      </c>
      <c r="I23" s="176">
        <v>275.1429</v>
      </c>
      <c r="J23" s="182">
        <f t="shared" si="2"/>
        <v>275.14285714285717</v>
      </c>
      <c r="K23" s="45">
        <f t="shared" si="5"/>
        <v>17</v>
      </c>
      <c r="L23" s="45">
        <f t="shared" si="5"/>
        <v>34</v>
      </c>
      <c r="M23" s="45">
        <f t="shared" si="5"/>
        <v>52</v>
      </c>
      <c r="N23" s="45">
        <f t="shared" si="5"/>
        <v>69</v>
      </c>
      <c r="O23" s="45">
        <f t="shared" si="5"/>
        <v>86</v>
      </c>
      <c r="P23" s="45">
        <f t="shared" si="5"/>
        <v>103</v>
      </c>
      <c r="Q23" s="45">
        <f t="shared" si="5"/>
        <v>120</v>
      </c>
      <c r="R23" s="45">
        <f t="shared" si="5"/>
        <v>138</v>
      </c>
      <c r="S23" s="45">
        <f t="shared" si="5"/>
        <v>155</v>
      </c>
      <c r="T23" s="45">
        <f t="shared" si="5"/>
        <v>172</v>
      </c>
      <c r="U23" s="45">
        <f t="shared" si="4"/>
        <v>189</v>
      </c>
      <c r="V23" s="45">
        <f t="shared" si="4"/>
        <v>206</v>
      </c>
      <c r="W23" s="45">
        <f t="shared" si="4"/>
        <v>224</v>
      </c>
      <c r="X23" s="45">
        <f t="shared" si="4"/>
        <v>241</v>
      </c>
      <c r="Y23" s="45">
        <f t="shared" si="4"/>
        <v>258</v>
      </c>
      <c r="Z23" s="45">
        <f t="shared" si="4"/>
        <v>275</v>
      </c>
      <c r="AA23" s="45">
        <f t="shared" si="4"/>
        <v>292</v>
      </c>
      <c r="AB23" s="45">
        <f t="shared" si="4"/>
        <v>310</v>
      </c>
      <c r="AC23" s="45">
        <f t="shared" si="4"/>
        <v>327</v>
      </c>
      <c r="AD23" s="45">
        <f t="shared" si="4"/>
        <v>344</v>
      </c>
      <c r="AE23" s="45">
        <f t="shared" si="4"/>
        <v>361</v>
      </c>
      <c r="AF23" s="45">
        <f t="shared" si="4"/>
        <v>378</v>
      </c>
      <c r="AG23" s="45">
        <f t="shared" si="4"/>
        <v>396</v>
      </c>
      <c r="AH23" s="45">
        <f t="shared" si="4"/>
        <v>413</v>
      </c>
      <c r="AI23" s="45">
        <f t="shared" si="4"/>
        <v>430</v>
      </c>
      <c r="AJ23" s="45">
        <f t="shared" si="4"/>
        <v>447</v>
      </c>
      <c r="AK23" s="45">
        <f t="shared" si="4"/>
        <v>464</v>
      </c>
      <c r="AL23" s="45">
        <f t="shared" si="4"/>
        <v>482</v>
      </c>
      <c r="AM23" s="45">
        <f t="shared" si="4"/>
        <v>499</v>
      </c>
      <c r="AN23" s="45">
        <f t="shared" si="4"/>
        <v>516</v>
      </c>
    </row>
    <row r="24" spans="1:40" x14ac:dyDescent="0.25">
      <c r="A24" s="68" t="s">
        <v>192</v>
      </c>
      <c r="B24" s="184">
        <v>41112</v>
      </c>
      <c r="C24" s="68">
        <v>4</v>
      </c>
      <c r="D24" s="1">
        <v>1716</v>
      </c>
      <c r="E24" s="1">
        <v>1238</v>
      </c>
      <c r="F24" s="1">
        <v>56</v>
      </c>
      <c r="G24" s="1">
        <v>3010</v>
      </c>
      <c r="H24" s="181">
        <f t="shared" si="1"/>
        <v>2954</v>
      </c>
      <c r="I24" s="176">
        <v>752.5</v>
      </c>
      <c r="J24" s="182">
        <f t="shared" si="2"/>
        <v>738.5</v>
      </c>
      <c r="K24" s="45">
        <f t="shared" si="5"/>
        <v>46</v>
      </c>
      <c r="L24" s="45">
        <f t="shared" si="5"/>
        <v>92</v>
      </c>
      <c r="M24" s="45">
        <f t="shared" si="5"/>
        <v>138</v>
      </c>
      <c r="N24" s="45">
        <f t="shared" si="5"/>
        <v>185</v>
      </c>
      <c r="O24" s="45">
        <f t="shared" si="5"/>
        <v>231</v>
      </c>
      <c r="P24" s="45">
        <f t="shared" si="5"/>
        <v>277</v>
      </c>
      <c r="Q24" s="45">
        <f t="shared" si="5"/>
        <v>323</v>
      </c>
      <c r="R24" s="45">
        <f t="shared" si="5"/>
        <v>369</v>
      </c>
      <c r="S24" s="45">
        <f t="shared" si="5"/>
        <v>415</v>
      </c>
      <c r="T24" s="45">
        <f t="shared" si="5"/>
        <v>462</v>
      </c>
      <c r="U24" s="45">
        <f t="shared" si="4"/>
        <v>508</v>
      </c>
      <c r="V24" s="45">
        <f t="shared" si="4"/>
        <v>554</v>
      </c>
      <c r="W24" s="45">
        <f t="shared" si="4"/>
        <v>600</v>
      </c>
      <c r="X24" s="45">
        <f t="shared" si="4"/>
        <v>646</v>
      </c>
      <c r="Y24" s="45">
        <f t="shared" si="4"/>
        <v>692</v>
      </c>
      <c r="Z24" s="45">
        <f t="shared" si="4"/>
        <v>739</v>
      </c>
      <c r="AA24" s="45">
        <f t="shared" si="4"/>
        <v>785</v>
      </c>
      <c r="AB24" s="45">
        <f t="shared" si="4"/>
        <v>831</v>
      </c>
      <c r="AC24" s="45">
        <f t="shared" si="4"/>
        <v>877</v>
      </c>
      <c r="AD24" s="45">
        <f t="shared" si="4"/>
        <v>923</v>
      </c>
      <c r="AE24" s="45">
        <f t="shared" si="4"/>
        <v>969</v>
      </c>
      <c r="AF24" s="45">
        <f t="shared" si="4"/>
        <v>1015</v>
      </c>
      <c r="AG24" s="45">
        <f t="shared" si="4"/>
        <v>1062</v>
      </c>
      <c r="AH24" s="45">
        <f t="shared" si="4"/>
        <v>1108</v>
      </c>
      <c r="AI24" s="45">
        <f t="shared" si="4"/>
        <v>1154</v>
      </c>
      <c r="AJ24" s="45">
        <f t="shared" si="4"/>
        <v>1200</v>
      </c>
      <c r="AK24" s="45">
        <f t="shared" si="4"/>
        <v>1246</v>
      </c>
      <c r="AL24" s="45">
        <f t="shared" si="4"/>
        <v>1292</v>
      </c>
      <c r="AM24" s="45">
        <f t="shared" si="4"/>
        <v>1339</v>
      </c>
      <c r="AN24" s="45">
        <f t="shared" si="4"/>
        <v>1385</v>
      </c>
    </row>
    <row r="25" spans="1:40" x14ac:dyDescent="0.25">
      <c r="A25" s="68" t="s">
        <v>192</v>
      </c>
      <c r="B25" s="184">
        <v>41219</v>
      </c>
      <c r="C25" s="68">
        <v>3</v>
      </c>
      <c r="D25" s="1">
        <v>396</v>
      </c>
      <c r="E25" s="1">
        <v>253</v>
      </c>
      <c r="F25" s="1">
        <v>0</v>
      </c>
      <c r="G25" s="1">
        <v>649</v>
      </c>
      <c r="H25" s="181">
        <f t="shared" si="1"/>
        <v>649</v>
      </c>
      <c r="I25" s="176">
        <v>216.33330000000001</v>
      </c>
      <c r="J25" s="182">
        <f t="shared" si="2"/>
        <v>216.33333333333334</v>
      </c>
      <c r="K25" s="45">
        <f t="shared" si="5"/>
        <v>14</v>
      </c>
      <c r="L25" s="45">
        <f t="shared" si="5"/>
        <v>27</v>
      </c>
      <c r="M25" s="45">
        <f t="shared" si="5"/>
        <v>41</v>
      </c>
      <c r="N25" s="45">
        <f t="shared" si="5"/>
        <v>54</v>
      </c>
      <c r="O25" s="45">
        <f t="shared" si="5"/>
        <v>68</v>
      </c>
      <c r="P25" s="45">
        <f t="shared" si="5"/>
        <v>81</v>
      </c>
      <c r="Q25" s="45">
        <f t="shared" si="5"/>
        <v>95</v>
      </c>
      <c r="R25" s="45">
        <f t="shared" si="5"/>
        <v>108</v>
      </c>
      <c r="S25" s="45">
        <f t="shared" si="5"/>
        <v>122</v>
      </c>
      <c r="T25" s="45">
        <f t="shared" si="5"/>
        <v>135</v>
      </c>
      <c r="U25" s="45">
        <f t="shared" si="4"/>
        <v>149</v>
      </c>
      <c r="V25" s="45">
        <f t="shared" si="4"/>
        <v>162</v>
      </c>
      <c r="W25" s="45">
        <f t="shared" si="4"/>
        <v>176</v>
      </c>
      <c r="X25" s="45">
        <f t="shared" si="4"/>
        <v>189</v>
      </c>
      <c r="Y25" s="45">
        <f t="shared" si="4"/>
        <v>203</v>
      </c>
      <c r="Z25" s="45">
        <f t="shared" si="4"/>
        <v>216</v>
      </c>
      <c r="AA25" s="45">
        <f t="shared" si="4"/>
        <v>230</v>
      </c>
      <c r="AB25" s="45">
        <f t="shared" si="4"/>
        <v>243</v>
      </c>
      <c r="AC25" s="45">
        <f t="shared" si="4"/>
        <v>257</v>
      </c>
      <c r="AD25" s="45">
        <f t="shared" si="4"/>
        <v>270</v>
      </c>
      <c r="AE25" s="45">
        <f t="shared" si="4"/>
        <v>284</v>
      </c>
      <c r="AF25" s="45">
        <f t="shared" si="4"/>
        <v>297</v>
      </c>
      <c r="AG25" s="45">
        <f t="shared" si="4"/>
        <v>311</v>
      </c>
      <c r="AH25" s="45">
        <f t="shared" si="4"/>
        <v>325</v>
      </c>
      <c r="AI25" s="45">
        <f t="shared" si="4"/>
        <v>338</v>
      </c>
      <c r="AJ25" s="45">
        <f t="shared" ref="AJ25:AN25" si="6">IF($G25&gt;0,ROUND($J25*AJ$3/12*0.75,0),0)</f>
        <v>352</v>
      </c>
      <c r="AK25" s="45">
        <f t="shared" si="6"/>
        <v>365</v>
      </c>
      <c r="AL25" s="45">
        <f t="shared" si="6"/>
        <v>379</v>
      </c>
      <c r="AM25" s="45">
        <f t="shared" si="6"/>
        <v>392</v>
      </c>
      <c r="AN25" s="45">
        <f t="shared" si="6"/>
        <v>406</v>
      </c>
    </row>
    <row r="26" spans="1:40" x14ac:dyDescent="0.25">
      <c r="A26" s="68" t="s">
        <v>192</v>
      </c>
      <c r="B26" s="184">
        <v>41318</v>
      </c>
      <c r="C26" s="68">
        <v>7</v>
      </c>
      <c r="D26" s="1">
        <v>720</v>
      </c>
      <c r="E26" s="1">
        <v>1290</v>
      </c>
      <c r="F26" s="1">
        <v>2</v>
      </c>
      <c r="G26" s="1">
        <v>2012</v>
      </c>
      <c r="H26" s="181">
        <f t="shared" si="1"/>
        <v>2010</v>
      </c>
      <c r="I26" s="176">
        <v>287.42860000000002</v>
      </c>
      <c r="J26" s="182">
        <f t="shared" si="2"/>
        <v>287.14285714285717</v>
      </c>
      <c r="K26" s="45">
        <f t="shared" si="5"/>
        <v>18</v>
      </c>
      <c r="L26" s="45">
        <f t="shared" si="5"/>
        <v>36</v>
      </c>
      <c r="M26" s="45">
        <f t="shared" si="5"/>
        <v>54</v>
      </c>
      <c r="N26" s="45">
        <f t="shared" si="5"/>
        <v>72</v>
      </c>
      <c r="O26" s="45">
        <f t="shared" si="5"/>
        <v>90</v>
      </c>
      <c r="P26" s="45">
        <f t="shared" si="5"/>
        <v>108</v>
      </c>
      <c r="Q26" s="45">
        <f t="shared" si="5"/>
        <v>126</v>
      </c>
      <c r="R26" s="45">
        <f t="shared" si="5"/>
        <v>144</v>
      </c>
      <c r="S26" s="45">
        <f t="shared" si="5"/>
        <v>162</v>
      </c>
      <c r="T26" s="45">
        <f t="shared" si="5"/>
        <v>179</v>
      </c>
      <c r="U26" s="45">
        <f t="shared" si="5"/>
        <v>197</v>
      </c>
      <c r="V26" s="45">
        <f t="shared" si="5"/>
        <v>215</v>
      </c>
      <c r="W26" s="45">
        <f t="shared" si="5"/>
        <v>233</v>
      </c>
      <c r="X26" s="45">
        <f t="shared" si="5"/>
        <v>251</v>
      </c>
      <c r="Y26" s="45">
        <f t="shared" si="5"/>
        <v>269</v>
      </c>
      <c r="Z26" s="45">
        <f t="shared" si="5"/>
        <v>287</v>
      </c>
      <c r="AA26" s="45">
        <f t="shared" ref="AA26:AN53" si="7">IF($G26&gt;0,ROUND($J26*AA$3/12*0.75,0),0)</f>
        <v>305</v>
      </c>
      <c r="AB26" s="45">
        <f t="shared" si="7"/>
        <v>323</v>
      </c>
      <c r="AC26" s="45">
        <f t="shared" si="7"/>
        <v>341</v>
      </c>
      <c r="AD26" s="45">
        <f t="shared" si="7"/>
        <v>359</v>
      </c>
      <c r="AE26" s="45">
        <f t="shared" si="7"/>
        <v>377</v>
      </c>
      <c r="AF26" s="45">
        <f t="shared" si="7"/>
        <v>395</v>
      </c>
      <c r="AG26" s="45">
        <f t="shared" si="7"/>
        <v>413</v>
      </c>
      <c r="AH26" s="45">
        <f t="shared" si="7"/>
        <v>431</v>
      </c>
      <c r="AI26" s="45">
        <f t="shared" si="7"/>
        <v>449</v>
      </c>
      <c r="AJ26" s="45">
        <f t="shared" si="7"/>
        <v>467</v>
      </c>
      <c r="AK26" s="45">
        <f t="shared" si="7"/>
        <v>485</v>
      </c>
      <c r="AL26" s="45">
        <f t="shared" si="7"/>
        <v>503</v>
      </c>
      <c r="AM26" s="45">
        <f t="shared" si="7"/>
        <v>520</v>
      </c>
      <c r="AN26" s="45">
        <f t="shared" si="7"/>
        <v>538</v>
      </c>
    </row>
    <row r="27" spans="1:40" x14ac:dyDescent="0.25">
      <c r="A27" s="68" t="s">
        <v>192</v>
      </c>
      <c r="B27" s="184">
        <v>90402</v>
      </c>
      <c r="C27" s="68">
        <v>1</v>
      </c>
      <c r="D27" s="1">
        <v>336</v>
      </c>
      <c r="E27" s="1">
        <v>38</v>
      </c>
      <c r="F27" s="1">
        <v>0</v>
      </c>
      <c r="G27" s="1">
        <v>374</v>
      </c>
      <c r="H27" s="181">
        <f t="shared" si="1"/>
        <v>374</v>
      </c>
      <c r="I27" s="176">
        <v>374</v>
      </c>
      <c r="J27" s="182">
        <f t="shared" si="2"/>
        <v>374</v>
      </c>
      <c r="K27" s="45">
        <f t="shared" si="5"/>
        <v>23</v>
      </c>
      <c r="L27" s="45">
        <f t="shared" si="5"/>
        <v>47</v>
      </c>
      <c r="M27" s="45">
        <f t="shared" si="5"/>
        <v>70</v>
      </c>
      <c r="N27" s="45">
        <f t="shared" si="5"/>
        <v>94</v>
      </c>
      <c r="O27" s="45">
        <f t="shared" si="5"/>
        <v>117</v>
      </c>
      <c r="P27" s="45">
        <f t="shared" si="5"/>
        <v>140</v>
      </c>
      <c r="Q27" s="45">
        <f t="shared" si="5"/>
        <v>164</v>
      </c>
      <c r="R27" s="45">
        <f t="shared" si="5"/>
        <v>187</v>
      </c>
      <c r="S27" s="45">
        <f t="shared" si="5"/>
        <v>210</v>
      </c>
      <c r="T27" s="45">
        <f t="shared" si="5"/>
        <v>234</v>
      </c>
      <c r="U27" s="45">
        <f t="shared" si="5"/>
        <v>257</v>
      </c>
      <c r="V27" s="45">
        <f t="shared" si="5"/>
        <v>281</v>
      </c>
      <c r="W27" s="45">
        <f t="shared" si="5"/>
        <v>304</v>
      </c>
      <c r="X27" s="45">
        <f t="shared" si="5"/>
        <v>327</v>
      </c>
      <c r="Y27" s="45">
        <f t="shared" si="5"/>
        <v>351</v>
      </c>
      <c r="Z27" s="45">
        <f t="shared" si="5"/>
        <v>374</v>
      </c>
      <c r="AA27" s="45">
        <f t="shared" si="7"/>
        <v>397</v>
      </c>
      <c r="AB27" s="45">
        <f t="shared" si="7"/>
        <v>421</v>
      </c>
      <c r="AC27" s="45">
        <f t="shared" si="7"/>
        <v>444</v>
      </c>
      <c r="AD27" s="45">
        <f t="shared" si="7"/>
        <v>468</v>
      </c>
      <c r="AE27" s="45">
        <f t="shared" si="7"/>
        <v>491</v>
      </c>
      <c r="AF27" s="45">
        <f t="shared" si="7"/>
        <v>514</v>
      </c>
      <c r="AG27" s="45">
        <f t="shared" si="7"/>
        <v>538</v>
      </c>
      <c r="AH27" s="45">
        <f t="shared" si="7"/>
        <v>561</v>
      </c>
      <c r="AI27" s="45">
        <f t="shared" si="7"/>
        <v>584</v>
      </c>
      <c r="AJ27" s="45">
        <f t="shared" si="7"/>
        <v>608</v>
      </c>
      <c r="AK27" s="45">
        <f t="shared" si="7"/>
        <v>631</v>
      </c>
      <c r="AL27" s="45">
        <f t="shared" si="7"/>
        <v>655</v>
      </c>
      <c r="AM27" s="45">
        <f t="shared" si="7"/>
        <v>678</v>
      </c>
      <c r="AN27" s="45">
        <f t="shared" si="7"/>
        <v>701</v>
      </c>
    </row>
    <row r="28" spans="1:40" x14ac:dyDescent="0.25">
      <c r="A28" s="68" t="s">
        <v>246</v>
      </c>
      <c r="B28" s="184">
        <v>40233</v>
      </c>
      <c r="C28" s="68">
        <v>4</v>
      </c>
      <c r="D28" s="1">
        <v>696</v>
      </c>
      <c r="E28" s="1">
        <v>-55</v>
      </c>
      <c r="F28" s="1">
        <v>6</v>
      </c>
      <c r="G28" s="1">
        <v>647</v>
      </c>
      <c r="H28" s="181">
        <f t="shared" si="1"/>
        <v>641</v>
      </c>
      <c r="I28" s="176">
        <v>161.75</v>
      </c>
      <c r="J28" s="182">
        <f t="shared" si="2"/>
        <v>160.25</v>
      </c>
      <c r="K28" s="45">
        <f t="shared" si="5"/>
        <v>10</v>
      </c>
      <c r="L28" s="45">
        <f t="shared" si="5"/>
        <v>20</v>
      </c>
      <c r="M28" s="45">
        <f t="shared" si="5"/>
        <v>30</v>
      </c>
      <c r="N28" s="45">
        <f t="shared" si="5"/>
        <v>40</v>
      </c>
      <c r="O28" s="45">
        <f t="shared" si="5"/>
        <v>50</v>
      </c>
      <c r="P28" s="45">
        <f t="shared" si="5"/>
        <v>60</v>
      </c>
      <c r="Q28" s="45">
        <f t="shared" si="5"/>
        <v>70</v>
      </c>
      <c r="R28" s="45">
        <f t="shared" si="5"/>
        <v>80</v>
      </c>
      <c r="S28" s="45">
        <f t="shared" si="5"/>
        <v>90</v>
      </c>
      <c r="T28" s="45">
        <f t="shared" si="5"/>
        <v>100</v>
      </c>
      <c r="U28" s="45">
        <f t="shared" si="5"/>
        <v>110</v>
      </c>
      <c r="V28" s="45">
        <f t="shared" si="5"/>
        <v>120</v>
      </c>
      <c r="W28" s="45">
        <f t="shared" si="5"/>
        <v>130</v>
      </c>
      <c r="X28" s="45">
        <f t="shared" si="5"/>
        <v>140</v>
      </c>
      <c r="Y28" s="45">
        <f t="shared" si="5"/>
        <v>150</v>
      </c>
      <c r="Z28" s="45">
        <f t="shared" si="5"/>
        <v>160</v>
      </c>
      <c r="AA28" s="45">
        <f t="shared" si="7"/>
        <v>170</v>
      </c>
      <c r="AB28" s="45">
        <f t="shared" si="7"/>
        <v>180</v>
      </c>
      <c r="AC28" s="45">
        <f t="shared" si="7"/>
        <v>190</v>
      </c>
      <c r="AD28" s="45">
        <f t="shared" si="7"/>
        <v>200</v>
      </c>
      <c r="AE28" s="45">
        <f t="shared" si="7"/>
        <v>210</v>
      </c>
      <c r="AF28" s="45">
        <f t="shared" si="7"/>
        <v>220</v>
      </c>
      <c r="AG28" s="45">
        <f t="shared" si="7"/>
        <v>230</v>
      </c>
      <c r="AH28" s="45">
        <f t="shared" si="7"/>
        <v>240</v>
      </c>
      <c r="AI28" s="45">
        <f t="shared" si="7"/>
        <v>250</v>
      </c>
      <c r="AJ28" s="45">
        <f t="shared" si="7"/>
        <v>260</v>
      </c>
      <c r="AK28" s="45">
        <f t="shared" si="7"/>
        <v>270</v>
      </c>
      <c r="AL28" s="45">
        <f t="shared" si="7"/>
        <v>280</v>
      </c>
      <c r="AM28" s="45">
        <f t="shared" si="7"/>
        <v>290</v>
      </c>
      <c r="AN28" s="45">
        <f t="shared" si="7"/>
        <v>300</v>
      </c>
    </row>
    <row r="29" spans="1:40" x14ac:dyDescent="0.25">
      <c r="A29" s="68" t="s">
        <v>246</v>
      </c>
      <c r="B29" s="184">
        <v>40704</v>
      </c>
      <c r="C29" s="68">
        <v>3</v>
      </c>
      <c r="D29" s="1">
        <v>276</v>
      </c>
      <c r="E29" s="1">
        <v>85</v>
      </c>
      <c r="F29" s="1">
        <v>0</v>
      </c>
      <c r="G29" s="1">
        <v>361</v>
      </c>
      <c r="H29" s="181">
        <f t="shared" si="1"/>
        <v>361</v>
      </c>
      <c r="I29" s="176">
        <v>120.33329999999999</v>
      </c>
      <c r="J29" s="182">
        <f t="shared" si="2"/>
        <v>120.33333333333333</v>
      </c>
      <c r="K29" s="45">
        <f t="shared" si="5"/>
        <v>8</v>
      </c>
      <c r="L29" s="45">
        <f t="shared" si="5"/>
        <v>15</v>
      </c>
      <c r="M29" s="45">
        <f t="shared" si="5"/>
        <v>23</v>
      </c>
      <c r="N29" s="45">
        <f t="shared" si="5"/>
        <v>30</v>
      </c>
      <c r="O29" s="45">
        <f t="shared" si="5"/>
        <v>38</v>
      </c>
      <c r="P29" s="45">
        <f t="shared" si="5"/>
        <v>45</v>
      </c>
      <c r="Q29" s="45">
        <f t="shared" si="5"/>
        <v>53</v>
      </c>
      <c r="R29" s="45">
        <f t="shared" si="5"/>
        <v>60</v>
      </c>
      <c r="S29" s="45">
        <f t="shared" si="5"/>
        <v>68</v>
      </c>
      <c r="T29" s="45">
        <f t="shared" si="5"/>
        <v>75</v>
      </c>
      <c r="U29" s="45">
        <f t="shared" si="5"/>
        <v>83</v>
      </c>
      <c r="V29" s="45">
        <f t="shared" si="5"/>
        <v>90</v>
      </c>
      <c r="W29" s="45">
        <f t="shared" si="5"/>
        <v>98</v>
      </c>
      <c r="X29" s="45">
        <f t="shared" si="5"/>
        <v>105</v>
      </c>
      <c r="Y29" s="45">
        <f t="shared" si="5"/>
        <v>113</v>
      </c>
      <c r="Z29" s="45">
        <f t="shared" si="5"/>
        <v>120</v>
      </c>
      <c r="AA29" s="45">
        <f t="shared" si="7"/>
        <v>128</v>
      </c>
      <c r="AB29" s="45">
        <f t="shared" si="7"/>
        <v>135</v>
      </c>
      <c r="AC29" s="45">
        <f t="shared" si="7"/>
        <v>143</v>
      </c>
      <c r="AD29" s="45">
        <f t="shared" si="7"/>
        <v>150</v>
      </c>
      <c r="AE29" s="45">
        <f t="shared" si="7"/>
        <v>158</v>
      </c>
      <c r="AF29" s="45">
        <f t="shared" si="7"/>
        <v>165</v>
      </c>
      <c r="AG29" s="45">
        <f t="shared" si="7"/>
        <v>173</v>
      </c>
      <c r="AH29" s="45">
        <f t="shared" si="7"/>
        <v>181</v>
      </c>
      <c r="AI29" s="45">
        <f t="shared" si="7"/>
        <v>188</v>
      </c>
      <c r="AJ29" s="45">
        <f t="shared" si="7"/>
        <v>196</v>
      </c>
      <c r="AK29" s="45">
        <f t="shared" si="7"/>
        <v>203</v>
      </c>
      <c r="AL29" s="45">
        <f t="shared" si="7"/>
        <v>211</v>
      </c>
      <c r="AM29" s="45">
        <f t="shared" si="7"/>
        <v>218</v>
      </c>
      <c r="AN29" s="45">
        <f t="shared" si="7"/>
        <v>226</v>
      </c>
    </row>
    <row r="30" spans="1:40" x14ac:dyDescent="0.25">
      <c r="A30" s="68" t="s">
        <v>246</v>
      </c>
      <c r="B30" s="184">
        <v>40705</v>
      </c>
      <c r="C30" s="68">
        <v>0</v>
      </c>
      <c r="D30" s="1">
        <v>0</v>
      </c>
      <c r="E30" s="1">
        <v>0</v>
      </c>
      <c r="F30" s="1">
        <v>0</v>
      </c>
      <c r="G30" s="1">
        <v>0</v>
      </c>
      <c r="H30" s="181">
        <f t="shared" si="1"/>
        <v>0</v>
      </c>
      <c r="I30" s="176">
        <v>0</v>
      </c>
      <c r="J30" s="182">
        <f t="shared" si="2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 t="shared" si="5"/>
        <v>0</v>
      </c>
      <c r="AA30" s="45">
        <f t="shared" si="7"/>
        <v>0</v>
      </c>
      <c r="AB30" s="45">
        <f t="shared" si="7"/>
        <v>0</v>
      </c>
      <c r="AC30" s="45">
        <f t="shared" si="7"/>
        <v>0</v>
      </c>
      <c r="AD30" s="45">
        <f t="shared" si="7"/>
        <v>0</v>
      </c>
      <c r="AE30" s="45">
        <f t="shared" si="7"/>
        <v>0</v>
      </c>
      <c r="AF30" s="45">
        <f t="shared" si="7"/>
        <v>0</v>
      </c>
      <c r="AG30" s="45">
        <f t="shared" si="7"/>
        <v>0</v>
      </c>
      <c r="AH30" s="45">
        <f t="shared" si="7"/>
        <v>0</v>
      </c>
      <c r="AI30" s="45">
        <f t="shared" si="7"/>
        <v>0</v>
      </c>
      <c r="AJ30" s="45">
        <f t="shared" si="7"/>
        <v>0</v>
      </c>
      <c r="AK30" s="45">
        <f t="shared" si="7"/>
        <v>0</v>
      </c>
      <c r="AL30" s="45">
        <f t="shared" si="7"/>
        <v>0</v>
      </c>
      <c r="AM30" s="45">
        <f t="shared" si="7"/>
        <v>0</v>
      </c>
      <c r="AN30" s="45">
        <f t="shared" si="7"/>
        <v>0</v>
      </c>
    </row>
    <row r="31" spans="1:40" x14ac:dyDescent="0.25">
      <c r="A31" s="68" t="s">
        <v>189</v>
      </c>
      <c r="B31" s="184">
        <v>30138</v>
      </c>
      <c r="C31" s="68">
        <v>4</v>
      </c>
      <c r="D31" s="1">
        <v>1272</v>
      </c>
      <c r="E31" s="1">
        <v>45</v>
      </c>
      <c r="F31" s="1">
        <v>0</v>
      </c>
      <c r="G31" s="1">
        <v>1317</v>
      </c>
      <c r="H31" s="181">
        <f t="shared" si="1"/>
        <v>1317</v>
      </c>
      <c r="I31" s="176">
        <v>329.25</v>
      </c>
      <c r="J31" s="182">
        <f t="shared" si="2"/>
        <v>329.25</v>
      </c>
      <c r="K31" s="45">
        <f t="shared" si="5"/>
        <v>21</v>
      </c>
      <c r="L31" s="45">
        <f t="shared" si="5"/>
        <v>41</v>
      </c>
      <c r="M31" s="45">
        <f t="shared" si="5"/>
        <v>62</v>
      </c>
      <c r="N31" s="45">
        <f t="shared" si="5"/>
        <v>82</v>
      </c>
      <c r="O31" s="45">
        <f t="shared" si="5"/>
        <v>103</v>
      </c>
      <c r="P31" s="45">
        <f t="shared" si="5"/>
        <v>123</v>
      </c>
      <c r="Q31" s="45">
        <f t="shared" si="5"/>
        <v>144</v>
      </c>
      <c r="R31" s="45">
        <f t="shared" si="5"/>
        <v>165</v>
      </c>
      <c r="S31" s="45">
        <f t="shared" si="5"/>
        <v>185</v>
      </c>
      <c r="T31" s="45">
        <f t="shared" si="5"/>
        <v>206</v>
      </c>
      <c r="U31" s="45">
        <f t="shared" si="5"/>
        <v>226</v>
      </c>
      <c r="V31" s="45">
        <f t="shared" si="5"/>
        <v>247</v>
      </c>
      <c r="W31" s="45">
        <f t="shared" si="5"/>
        <v>268</v>
      </c>
      <c r="X31" s="45">
        <f t="shared" si="5"/>
        <v>288</v>
      </c>
      <c r="Y31" s="45">
        <f t="shared" si="5"/>
        <v>309</v>
      </c>
      <c r="Z31" s="45">
        <f t="shared" si="5"/>
        <v>329</v>
      </c>
      <c r="AA31" s="45">
        <f t="shared" si="7"/>
        <v>350</v>
      </c>
      <c r="AB31" s="45">
        <f t="shared" si="7"/>
        <v>370</v>
      </c>
      <c r="AC31" s="45">
        <f t="shared" si="7"/>
        <v>391</v>
      </c>
      <c r="AD31" s="45">
        <f t="shared" si="7"/>
        <v>412</v>
      </c>
      <c r="AE31" s="45">
        <f t="shared" si="7"/>
        <v>432</v>
      </c>
      <c r="AF31" s="45">
        <f t="shared" si="7"/>
        <v>453</v>
      </c>
      <c r="AG31" s="45">
        <f t="shared" si="7"/>
        <v>473</v>
      </c>
      <c r="AH31" s="45">
        <f t="shared" si="7"/>
        <v>494</v>
      </c>
      <c r="AI31" s="45">
        <f t="shared" si="7"/>
        <v>514</v>
      </c>
      <c r="AJ31" s="45">
        <f t="shared" si="7"/>
        <v>535</v>
      </c>
      <c r="AK31" s="45">
        <f t="shared" si="7"/>
        <v>556</v>
      </c>
      <c r="AL31" s="45">
        <f t="shared" si="7"/>
        <v>576</v>
      </c>
      <c r="AM31" s="45">
        <f t="shared" si="7"/>
        <v>597</v>
      </c>
      <c r="AN31" s="45">
        <f t="shared" si="7"/>
        <v>617</v>
      </c>
    </row>
    <row r="32" spans="1:40" x14ac:dyDescent="0.25">
      <c r="A32" s="68" t="s">
        <v>189</v>
      </c>
      <c r="B32" s="184">
        <v>30627</v>
      </c>
      <c r="C32" s="68">
        <v>6</v>
      </c>
      <c r="D32" s="1">
        <v>912</v>
      </c>
      <c r="E32" s="1">
        <v>162</v>
      </c>
      <c r="F32" s="1">
        <v>0</v>
      </c>
      <c r="G32" s="1">
        <v>1074</v>
      </c>
      <c r="H32" s="181">
        <f t="shared" si="1"/>
        <v>1074</v>
      </c>
      <c r="I32" s="176">
        <v>179</v>
      </c>
      <c r="J32" s="182">
        <f t="shared" si="2"/>
        <v>179</v>
      </c>
      <c r="K32" s="45">
        <f t="shared" si="5"/>
        <v>11</v>
      </c>
      <c r="L32" s="45">
        <f t="shared" si="5"/>
        <v>22</v>
      </c>
      <c r="M32" s="45">
        <f t="shared" si="5"/>
        <v>34</v>
      </c>
      <c r="N32" s="45">
        <f t="shared" si="5"/>
        <v>45</v>
      </c>
      <c r="O32" s="45">
        <f t="shared" si="5"/>
        <v>56</v>
      </c>
      <c r="P32" s="45">
        <f t="shared" si="5"/>
        <v>67</v>
      </c>
      <c r="Q32" s="45">
        <f t="shared" si="5"/>
        <v>78</v>
      </c>
      <c r="R32" s="45">
        <f t="shared" si="5"/>
        <v>90</v>
      </c>
      <c r="S32" s="45">
        <f t="shared" si="5"/>
        <v>101</v>
      </c>
      <c r="T32" s="45">
        <f t="shared" si="5"/>
        <v>112</v>
      </c>
      <c r="U32" s="45">
        <f t="shared" si="5"/>
        <v>123</v>
      </c>
      <c r="V32" s="45">
        <f t="shared" si="5"/>
        <v>134</v>
      </c>
      <c r="W32" s="45">
        <f t="shared" si="5"/>
        <v>145</v>
      </c>
      <c r="X32" s="45">
        <f t="shared" si="5"/>
        <v>157</v>
      </c>
      <c r="Y32" s="45">
        <f t="shared" si="5"/>
        <v>168</v>
      </c>
      <c r="Z32" s="45">
        <f t="shared" si="5"/>
        <v>179</v>
      </c>
      <c r="AA32" s="45">
        <f t="shared" si="7"/>
        <v>190</v>
      </c>
      <c r="AB32" s="45">
        <f t="shared" si="7"/>
        <v>201</v>
      </c>
      <c r="AC32" s="45">
        <f t="shared" si="7"/>
        <v>213</v>
      </c>
      <c r="AD32" s="45">
        <f t="shared" si="7"/>
        <v>224</v>
      </c>
      <c r="AE32" s="45">
        <f t="shared" si="7"/>
        <v>235</v>
      </c>
      <c r="AF32" s="45">
        <f t="shared" si="7"/>
        <v>246</v>
      </c>
      <c r="AG32" s="45">
        <f t="shared" si="7"/>
        <v>257</v>
      </c>
      <c r="AH32" s="45">
        <f t="shared" si="7"/>
        <v>269</v>
      </c>
      <c r="AI32" s="45">
        <f t="shared" si="7"/>
        <v>280</v>
      </c>
      <c r="AJ32" s="45">
        <f t="shared" si="7"/>
        <v>291</v>
      </c>
      <c r="AK32" s="45">
        <f t="shared" si="7"/>
        <v>302</v>
      </c>
      <c r="AL32" s="45">
        <f t="shared" si="7"/>
        <v>313</v>
      </c>
      <c r="AM32" s="45">
        <f t="shared" si="7"/>
        <v>324</v>
      </c>
      <c r="AN32" s="45">
        <f t="shared" si="7"/>
        <v>336</v>
      </c>
    </row>
    <row r="33" spans="1:40" x14ac:dyDescent="0.25">
      <c r="A33" s="68" t="s">
        <v>189</v>
      </c>
      <c r="B33" s="184">
        <v>30890</v>
      </c>
      <c r="C33" s="68">
        <v>2</v>
      </c>
      <c r="D33" s="1">
        <v>156</v>
      </c>
      <c r="E33" s="1">
        <v>99</v>
      </c>
      <c r="F33" s="1">
        <v>0</v>
      </c>
      <c r="G33" s="1">
        <v>255</v>
      </c>
      <c r="H33" s="181">
        <f t="shared" si="1"/>
        <v>255</v>
      </c>
      <c r="I33" s="176">
        <v>127.5</v>
      </c>
      <c r="J33" s="182">
        <f t="shared" si="2"/>
        <v>127.5</v>
      </c>
      <c r="K33" s="45">
        <f t="shared" si="5"/>
        <v>8</v>
      </c>
      <c r="L33" s="45">
        <f t="shared" si="5"/>
        <v>16</v>
      </c>
      <c r="M33" s="45">
        <f t="shared" si="5"/>
        <v>24</v>
      </c>
      <c r="N33" s="45">
        <f t="shared" si="5"/>
        <v>32</v>
      </c>
      <c r="O33" s="45">
        <f t="shared" si="5"/>
        <v>40</v>
      </c>
      <c r="P33" s="45">
        <f t="shared" si="5"/>
        <v>48</v>
      </c>
      <c r="Q33" s="45">
        <f t="shared" si="5"/>
        <v>56</v>
      </c>
      <c r="R33" s="45">
        <f t="shared" si="5"/>
        <v>64</v>
      </c>
      <c r="S33" s="45">
        <f t="shared" si="5"/>
        <v>72</v>
      </c>
      <c r="T33" s="45">
        <f t="shared" si="5"/>
        <v>80</v>
      </c>
      <c r="U33" s="45">
        <f t="shared" si="5"/>
        <v>88</v>
      </c>
      <c r="V33" s="45">
        <f t="shared" si="5"/>
        <v>96</v>
      </c>
      <c r="W33" s="45">
        <f t="shared" si="5"/>
        <v>104</v>
      </c>
      <c r="X33" s="45">
        <f t="shared" si="5"/>
        <v>112</v>
      </c>
      <c r="Y33" s="45">
        <f t="shared" si="5"/>
        <v>120</v>
      </c>
      <c r="Z33" s="45">
        <f t="shared" si="5"/>
        <v>128</v>
      </c>
      <c r="AA33" s="45">
        <f t="shared" si="7"/>
        <v>135</v>
      </c>
      <c r="AB33" s="45">
        <f t="shared" si="7"/>
        <v>143</v>
      </c>
      <c r="AC33" s="45">
        <f t="shared" si="7"/>
        <v>151</v>
      </c>
      <c r="AD33" s="45">
        <f t="shared" si="7"/>
        <v>159</v>
      </c>
      <c r="AE33" s="45">
        <f t="shared" si="7"/>
        <v>167</v>
      </c>
      <c r="AF33" s="45">
        <f t="shared" si="7"/>
        <v>175</v>
      </c>
      <c r="AG33" s="45">
        <f t="shared" si="7"/>
        <v>183</v>
      </c>
      <c r="AH33" s="45">
        <f t="shared" si="7"/>
        <v>191</v>
      </c>
      <c r="AI33" s="45">
        <f t="shared" si="7"/>
        <v>199</v>
      </c>
      <c r="AJ33" s="45">
        <f t="shared" si="7"/>
        <v>207</v>
      </c>
      <c r="AK33" s="45">
        <f t="shared" si="7"/>
        <v>215</v>
      </c>
      <c r="AL33" s="45">
        <f t="shared" si="7"/>
        <v>223</v>
      </c>
      <c r="AM33" s="45">
        <f t="shared" si="7"/>
        <v>231</v>
      </c>
      <c r="AN33" s="45">
        <f t="shared" si="7"/>
        <v>239</v>
      </c>
    </row>
    <row r="34" spans="1:40" x14ac:dyDescent="0.25">
      <c r="A34" s="68" t="s">
        <v>189</v>
      </c>
      <c r="B34" s="184">
        <v>31027</v>
      </c>
      <c r="C34" s="68">
        <v>17</v>
      </c>
      <c r="D34" s="1">
        <v>2652</v>
      </c>
      <c r="E34" s="1">
        <v>1723</v>
      </c>
      <c r="F34" s="1">
        <v>10</v>
      </c>
      <c r="G34" s="1">
        <v>4385</v>
      </c>
      <c r="H34" s="181">
        <f t="shared" si="1"/>
        <v>4375</v>
      </c>
      <c r="I34" s="176">
        <v>257.94119999999998</v>
      </c>
      <c r="J34" s="182">
        <f t="shared" si="2"/>
        <v>257.35294117647061</v>
      </c>
      <c r="K34" s="45">
        <f t="shared" si="5"/>
        <v>16</v>
      </c>
      <c r="L34" s="45">
        <f t="shared" si="5"/>
        <v>32</v>
      </c>
      <c r="M34" s="45">
        <f t="shared" si="5"/>
        <v>48</v>
      </c>
      <c r="N34" s="45">
        <f t="shared" si="5"/>
        <v>64</v>
      </c>
      <c r="O34" s="45">
        <f t="shared" si="5"/>
        <v>80</v>
      </c>
      <c r="P34" s="45">
        <f t="shared" si="5"/>
        <v>97</v>
      </c>
      <c r="Q34" s="45">
        <f t="shared" si="5"/>
        <v>113</v>
      </c>
      <c r="R34" s="45">
        <f t="shared" si="5"/>
        <v>129</v>
      </c>
      <c r="S34" s="45">
        <f t="shared" si="5"/>
        <v>145</v>
      </c>
      <c r="T34" s="45">
        <f t="shared" si="5"/>
        <v>161</v>
      </c>
      <c r="U34" s="45">
        <f t="shared" si="5"/>
        <v>177</v>
      </c>
      <c r="V34" s="45">
        <f t="shared" si="5"/>
        <v>193</v>
      </c>
      <c r="W34" s="45">
        <f t="shared" si="5"/>
        <v>209</v>
      </c>
      <c r="X34" s="45">
        <f t="shared" si="5"/>
        <v>225</v>
      </c>
      <c r="Y34" s="45">
        <f t="shared" si="5"/>
        <v>241</v>
      </c>
      <c r="Z34" s="45">
        <f t="shared" si="5"/>
        <v>257</v>
      </c>
      <c r="AA34" s="45">
        <f t="shared" si="7"/>
        <v>273</v>
      </c>
      <c r="AB34" s="45">
        <f t="shared" si="7"/>
        <v>290</v>
      </c>
      <c r="AC34" s="45">
        <f t="shared" si="7"/>
        <v>306</v>
      </c>
      <c r="AD34" s="45">
        <f t="shared" si="7"/>
        <v>322</v>
      </c>
      <c r="AE34" s="45">
        <f t="shared" si="7"/>
        <v>338</v>
      </c>
      <c r="AF34" s="45">
        <f t="shared" si="7"/>
        <v>354</v>
      </c>
      <c r="AG34" s="45">
        <f t="shared" si="7"/>
        <v>370</v>
      </c>
      <c r="AH34" s="45">
        <f t="shared" si="7"/>
        <v>386</v>
      </c>
      <c r="AI34" s="45">
        <f t="shared" si="7"/>
        <v>402</v>
      </c>
      <c r="AJ34" s="45">
        <f t="shared" si="7"/>
        <v>418</v>
      </c>
      <c r="AK34" s="45">
        <f t="shared" si="7"/>
        <v>434</v>
      </c>
      <c r="AL34" s="45">
        <f t="shared" si="7"/>
        <v>450</v>
      </c>
      <c r="AM34" s="45">
        <f t="shared" si="7"/>
        <v>466</v>
      </c>
      <c r="AN34" s="45">
        <f t="shared" si="7"/>
        <v>483</v>
      </c>
    </row>
    <row r="35" spans="1:40" x14ac:dyDescent="0.25">
      <c r="A35" s="68" t="s">
        <v>186</v>
      </c>
      <c r="B35" s="184">
        <v>10026</v>
      </c>
      <c r="C35" s="68">
        <v>4</v>
      </c>
      <c r="D35" s="1">
        <v>612</v>
      </c>
      <c r="E35" s="1">
        <v>48</v>
      </c>
      <c r="F35" s="1">
        <v>0</v>
      </c>
      <c r="G35" s="1">
        <v>660</v>
      </c>
      <c r="H35" s="181">
        <f t="shared" si="1"/>
        <v>660</v>
      </c>
      <c r="I35" s="176">
        <v>165</v>
      </c>
      <c r="J35" s="182">
        <f t="shared" si="2"/>
        <v>165</v>
      </c>
      <c r="K35" s="45">
        <f t="shared" si="5"/>
        <v>10</v>
      </c>
      <c r="L35" s="45">
        <f t="shared" si="5"/>
        <v>21</v>
      </c>
      <c r="M35" s="45">
        <f t="shared" si="5"/>
        <v>31</v>
      </c>
      <c r="N35" s="45">
        <f t="shared" si="5"/>
        <v>41</v>
      </c>
      <c r="O35" s="45">
        <f t="shared" si="5"/>
        <v>52</v>
      </c>
      <c r="P35" s="45">
        <f t="shared" si="5"/>
        <v>62</v>
      </c>
      <c r="Q35" s="45">
        <f t="shared" si="5"/>
        <v>72</v>
      </c>
      <c r="R35" s="45">
        <f t="shared" si="5"/>
        <v>83</v>
      </c>
      <c r="S35" s="45">
        <f t="shared" si="5"/>
        <v>93</v>
      </c>
      <c r="T35" s="45">
        <f t="shared" si="5"/>
        <v>103</v>
      </c>
      <c r="U35" s="45">
        <f t="shared" si="5"/>
        <v>113</v>
      </c>
      <c r="V35" s="45">
        <f t="shared" si="5"/>
        <v>124</v>
      </c>
      <c r="W35" s="45">
        <f t="shared" si="5"/>
        <v>134</v>
      </c>
      <c r="X35" s="45">
        <f t="shared" si="5"/>
        <v>144</v>
      </c>
      <c r="Y35" s="45">
        <f t="shared" si="5"/>
        <v>155</v>
      </c>
      <c r="Z35" s="45">
        <f t="shared" si="5"/>
        <v>165</v>
      </c>
      <c r="AA35" s="45">
        <f t="shared" si="7"/>
        <v>175</v>
      </c>
      <c r="AB35" s="45">
        <f t="shared" si="7"/>
        <v>186</v>
      </c>
      <c r="AC35" s="45">
        <f t="shared" si="7"/>
        <v>196</v>
      </c>
      <c r="AD35" s="45">
        <f t="shared" si="7"/>
        <v>206</v>
      </c>
      <c r="AE35" s="45">
        <f t="shared" si="7"/>
        <v>217</v>
      </c>
      <c r="AF35" s="45">
        <f t="shared" si="7"/>
        <v>227</v>
      </c>
      <c r="AG35" s="45">
        <f t="shared" si="7"/>
        <v>237</v>
      </c>
      <c r="AH35" s="45">
        <f t="shared" si="7"/>
        <v>248</v>
      </c>
      <c r="AI35" s="45">
        <f t="shared" si="7"/>
        <v>258</v>
      </c>
      <c r="AJ35" s="45">
        <f t="shared" si="7"/>
        <v>268</v>
      </c>
      <c r="AK35" s="45">
        <f t="shared" si="7"/>
        <v>278</v>
      </c>
      <c r="AL35" s="45">
        <f t="shared" si="7"/>
        <v>289</v>
      </c>
      <c r="AM35" s="45">
        <f t="shared" si="7"/>
        <v>299</v>
      </c>
      <c r="AN35" s="45">
        <f t="shared" si="7"/>
        <v>309</v>
      </c>
    </row>
    <row r="36" spans="1:40" x14ac:dyDescent="0.25">
      <c r="A36" s="68" t="s">
        <v>186</v>
      </c>
      <c r="B36" s="184">
        <v>10048</v>
      </c>
      <c r="C36" s="68">
        <v>8</v>
      </c>
      <c r="D36" s="1">
        <v>1692</v>
      </c>
      <c r="E36" s="1">
        <v>164</v>
      </c>
      <c r="F36" s="1">
        <v>2</v>
      </c>
      <c r="G36" s="1">
        <v>1858</v>
      </c>
      <c r="H36" s="181">
        <f t="shared" si="1"/>
        <v>1856</v>
      </c>
      <c r="I36" s="176">
        <v>232.25</v>
      </c>
      <c r="J36" s="182">
        <f t="shared" si="2"/>
        <v>232</v>
      </c>
      <c r="K36" s="45">
        <f t="shared" si="5"/>
        <v>15</v>
      </c>
      <c r="L36" s="45">
        <f t="shared" si="5"/>
        <v>29</v>
      </c>
      <c r="M36" s="45">
        <f t="shared" si="5"/>
        <v>44</v>
      </c>
      <c r="N36" s="45">
        <f t="shared" si="5"/>
        <v>58</v>
      </c>
      <c r="O36" s="45">
        <f t="shared" si="5"/>
        <v>73</v>
      </c>
      <c r="P36" s="45">
        <f t="shared" si="5"/>
        <v>87</v>
      </c>
      <c r="Q36" s="45">
        <f t="shared" si="5"/>
        <v>102</v>
      </c>
      <c r="R36" s="45">
        <f t="shared" si="5"/>
        <v>116</v>
      </c>
      <c r="S36" s="45">
        <f t="shared" si="5"/>
        <v>131</v>
      </c>
      <c r="T36" s="45">
        <f t="shared" si="5"/>
        <v>145</v>
      </c>
      <c r="U36" s="45">
        <f t="shared" si="5"/>
        <v>160</v>
      </c>
      <c r="V36" s="45">
        <f t="shared" si="5"/>
        <v>174</v>
      </c>
      <c r="W36" s="45">
        <f t="shared" si="5"/>
        <v>189</v>
      </c>
      <c r="X36" s="45">
        <f t="shared" si="5"/>
        <v>203</v>
      </c>
      <c r="Y36" s="45">
        <f t="shared" si="5"/>
        <v>218</v>
      </c>
      <c r="Z36" s="45">
        <f t="shared" si="5"/>
        <v>232</v>
      </c>
      <c r="AA36" s="45">
        <f t="shared" si="7"/>
        <v>247</v>
      </c>
      <c r="AB36" s="45">
        <f t="shared" si="7"/>
        <v>261</v>
      </c>
      <c r="AC36" s="45">
        <f t="shared" si="7"/>
        <v>276</v>
      </c>
      <c r="AD36" s="45">
        <f t="shared" si="7"/>
        <v>290</v>
      </c>
      <c r="AE36" s="45">
        <f t="shared" si="7"/>
        <v>305</v>
      </c>
      <c r="AF36" s="45">
        <f t="shared" si="7"/>
        <v>319</v>
      </c>
      <c r="AG36" s="45">
        <f t="shared" si="7"/>
        <v>334</v>
      </c>
      <c r="AH36" s="45">
        <f t="shared" si="7"/>
        <v>348</v>
      </c>
      <c r="AI36" s="45">
        <f t="shared" si="7"/>
        <v>363</v>
      </c>
      <c r="AJ36" s="45">
        <f t="shared" si="7"/>
        <v>377</v>
      </c>
      <c r="AK36" s="45">
        <f t="shared" si="7"/>
        <v>392</v>
      </c>
      <c r="AL36" s="45">
        <f t="shared" si="7"/>
        <v>406</v>
      </c>
      <c r="AM36" s="45">
        <f t="shared" si="7"/>
        <v>421</v>
      </c>
      <c r="AN36" s="45">
        <f t="shared" si="7"/>
        <v>435</v>
      </c>
    </row>
    <row r="37" spans="1:40" x14ac:dyDescent="0.25">
      <c r="A37" s="68" t="s">
        <v>186</v>
      </c>
      <c r="B37" s="184">
        <v>10084</v>
      </c>
      <c r="C37" s="68">
        <v>8</v>
      </c>
      <c r="D37" s="1">
        <v>1140</v>
      </c>
      <c r="E37" s="1">
        <v>629</v>
      </c>
      <c r="F37" s="1">
        <v>0</v>
      </c>
      <c r="G37" s="1">
        <v>1769</v>
      </c>
      <c r="H37" s="181">
        <f t="shared" si="1"/>
        <v>1769</v>
      </c>
      <c r="I37" s="176">
        <v>221.125</v>
      </c>
      <c r="J37" s="182">
        <f t="shared" si="2"/>
        <v>221.125</v>
      </c>
      <c r="K37" s="45">
        <f t="shared" si="5"/>
        <v>14</v>
      </c>
      <c r="L37" s="45">
        <f t="shared" si="5"/>
        <v>28</v>
      </c>
      <c r="M37" s="45">
        <f t="shared" si="5"/>
        <v>41</v>
      </c>
      <c r="N37" s="45">
        <f t="shared" si="5"/>
        <v>55</v>
      </c>
      <c r="O37" s="45">
        <f t="shared" si="5"/>
        <v>69</v>
      </c>
      <c r="P37" s="45">
        <f t="shared" si="5"/>
        <v>83</v>
      </c>
      <c r="Q37" s="45">
        <f t="shared" si="5"/>
        <v>97</v>
      </c>
      <c r="R37" s="45">
        <f t="shared" si="5"/>
        <v>111</v>
      </c>
      <c r="S37" s="45">
        <f t="shared" si="5"/>
        <v>124</v>
      </c>
      <c r="T37" s="45">
        <f t="shared" si="5"/>
        <v>138</v>
      </c>
      <c r="U37" s="45">
        <f t="shared" si="5"/>
        <v>152</v>
      </c>
      <c r="V37" s="45">
        <f t="shared" si="5"/>
        <v>166</v>
      </c>
      <c r="W37" s="45">
        <f t="shared" si="5"/>
        <v>180</v>
      </c>
      <c r="X37" s="45">
        <f t="shared" si="5"/>
        <v>193</v>
      </c>
      <c r="Y37" s="45">
        <f t="shared" si="5"/>
        <v>207</v>
      </c>
      <c r="Z37" s="45">
        <f t="shared" si="5"/>
        <v>221</v>
      </c>
      <c r="AA37" s="45">
        <f t="shared" si="7"/>
        <v>235</v>
      </c>
      <c r="AB37" s="45">
        <f t="shared" si="7"/>
        <v>249</v>
      </c>
      <c r="AC37" s="45">
        <f t="shared" si="7"/>
        <v>263</v>
      </c>
      <c r="AD37" s="45">
        <f t="shared" si="7"/>
        <v>276</v>
      </c>
      <c r="AE37" s="45">
        <f t="shared" si="7"/>
        <v>290</v>
      </c>
      <c r="AF37" s="45">
        <f t="shared" si="7"/>
        <v>304</v>
      </c>
      <c r="AG37" s="45">
        <f t="shared" si="7"/>
        <v>318</v>
      </c>
      <c r="AH37" s="45">
        <f t="shared" si="7"/>
        <v>332</v>
      </c>
      <c r="AI37" s="45">
        <f t="shared" si="7"/>
        <v>346</v>
      </c>
      <c r="AJ37" s="45">
        <f t="shared" si="7"/>
        <v>359</v>
      </c>
      <c r="AK37" s="45">
        <f t="shared" si="7"/>
        <v>373</v>
      </c>
      <c r="AL37" s="45">
        <f t="shared" si="7"/>
        <v>387</v>
      </c>
      <c r="AM37" s="45">
        <f t="shared" si="7"/>
        <v>401</v>
      </c>
      <c r="AN37" s="45">
        <f t="shared" si="7"/>
        <v>415</v>
      </c>
    </row>
    <row r="38" spans="1:40" x14ac:dyDescent="0.25">
      <c r="A38" s="68" t="s">
        <v>186</v>
      </c>
      <c r="B38" s="184">
        <v>10236</v>
      </c>
      <c r="C38" s="68">
        <v>0</v>
      </c>
      <c r="D38" s="1">
        <v>0</v>
      </c>
      <c r="E38" s="1">
        <v>0</v>
      </c>
      <c r="F38" s="1">
        <v>0</v>
      </c>
      <c r="G38" s="1">
        <v>0</v>
      </c>
      <c r="H38" s="181">
        <f t="shared" si="1"/>
        <v>0</v>
      </c>
      <c r="I38" s="176">
        <v>0</v>
      </c>
      <c r="J38" s="182">
        <f t="shared" si="2"/>
        <v>0</v>
      </c>
      <c r="K38" s="45">
        <f t="shared" si="5"/>
        <v>0</v>
      </c>
      <c r="L38" s="45">
        <f t="shared" si="5"/>
        <v>0</v>
      </c>
      <c r="M38" s="45">
        <f t="shared" si="5"/>
        <v>0</v>
      </c>
      <c r="N38" s="45">
        <f t="shared" si="5"/>
        <v>0</v>
      </c>
      <c r="O38" s="45">
        <f t="shared" si="5"/>
        <v>0</v>
      </c>
      <c r="P38" s="45">
        <f t="shared" si="5"/>
        <v>0</v>
      </c>
      <c r="Q38" s="45">
        <f t="shared" si="5"/>
        <v>0</v>
      </c>
      <c r="R38" s="45">
        <f t="shared" si="5"/>
        <v>0</v>
      </c>
      <c r="S38" s="45">
        <f t="shared" si="5"/>
        <v>0</v>
      </c>
      <c r="T38" s="45">
        <f t="shared" si="5"/>
        <v>0</v>
      </c>
      <c r="U38" s="45">
        <f t="shared" si="5"/>
        <v>0</v>
      </c>
      <c r="V38" s="45">
        <f t="shared" si="5"/>
        <v>0</v>
      </c>
      <c r="W38" s="45">
        <f t="shared" si="5"/>
        <v>0</v>
      </c>
      <c r="X38" s="45">
        <f t="shared" ref="X38:AM53" si="8">IF($G38&gt;0,ROUND($J38*X$3/12*0.75,0),0)</f>
        <v>0</v>
      </c>
      <c r="Y38" s="45">
        <f t="shared" si="8"/>
        <v>0</v>
      </c>
      <c r="Z38" s="45">
        <f t="shared" si="8"/>
        <v>0</v>
      </c>
      <c r="AA38" s="45">
        <f t="shared" si="8"/>
        <v>0</v>
      </c>
      <c r="AB38" s="45">
        <f t="shared" si="8"/>
        <v>0</v>
      </c>
      <c r="AC38" s="45">
        <f t="shared" si="8"/>
        <v>0</v>
      </c>
      <c r="AD38" s="45">
        <f t="shared" si="8"/>
        <v>0</v>
      </c>
      <c r="AE38" s="45">
        <f t="shared" si="8"/>
        <v>0</v>
      </c>
      <c r="AF38" s="45">
        <f t="shared" si="8"/>
        <v>0</v>
      </c>
      <c r="AG38" s="45">
        <f t="shared" si="8"/>
        <v>0</v>
      </c>
      <c r="AH38" s="45">
        <f t="shared" si="8"/>
        <v>0</v>
      </c>
      <c r="AI38" s="45">
        <f t="shared" si="8"/>
        <v>0</v>
      </c>
      <c r="AJ38" s="45">
        <f t="shared" si="8"/>
        <v>0</v>
      </c>
      <c r="AK38" s="45">
        <f t="shared" si="8"/>
        <v>0</v>
      </c>
      <c r="AL38" s="45">
        <f t="shared" si="8"/>
        <v>0</v>
      </c>
      <c r="AM38" s="45">
        <f t="shared" si="8"/>
        <v>0</v>
      </c>
      <c r="AN38" s="45">
        <f t="shared" si="7"/>
        <v>0</v>
      </c>
    </row>
    <row r="39" spans="1:40" x14ac:dyDescent="0.25">
      <c r="A39" s="68" t="s">
        <v>184</v>
      </c>
      <c r="B39" s="184">
        <v>41214</v>
      </c>
      <c r="C39" s="68">
        <v>16</v>
      </c>
      <c r="D39" s="1">
        <v>0</v>
      </c>
      <c r="E39" s="1">
        <v>1734</v>
      </c>
      <c r="F39" s="1">
        <v>10</v>
      </c>
      <c r="G39" s="1">
        <v>1744</v>
      </c>
      <c r="H39" s="181">
        <f t="shared" si="1"/>
        <v>1734</v>
      </c>
      <c r="I39" s="176">
        <v>109</v>
      </c>
      <c r="J39" s="182">
        <f t="shared" si="2"/>
        <v>108.375</v>
      </c>
      <c r="K39" s="45">
        <f t="shared" ref="K39:Z54" si="9">IF($G39&gt;0,ROUND($J39*K$3/12*0.75,0),0)</f>
        <v>7</v>
      </c>
      <c r="L39" s="45">
        <f t="shared" si="9"/>
        <v>14</v>
      </c>
      <c r="M39" s="45">
        <f t="shared" si="9"/>
        <v>20</v>
      </c>
      <c r="N39" s="45">
        <f t="shared" si="9"/>
        <v>27</v>
      </c>
      <c r="O39" s="45">
        <f t="shared" si="9"/>
        <v>34</v>
      </c>
      <c r="P39" s="45">
        <f t="shared" si="9"/>
        <v>41</v>
      </c>
      <c r="Q39" s="45">
        <f t="shared" si="9"/>
        <v>47</v>
      </c>
      <c r="R39" s="45">
        <f t="shared" si="9"/>
        <v>54</v>
      </c>
      <c r="S39" s="45">
        <f t="shared" si="9"/>
        <v>61</v>
      </c>
      <c r="T39" s="45">
        <f t="shared" si="9"/>
        <v>68</v>
      </c>
      <c r="U39" s="45">
        <f t="shared" si="9"/>
        <v>75</v>
      </c>
      <c r="V39" s="45">
        <f t="shared" si="9"/>
        <v>81</v>
      </c>
      <c r="W39" s="45">
        <f t="shared" si="9"/>
        <v>88</v>
      </c>
      <c r="X39" s="45">
        <f t="shared" si="9"/>
        <v>95</v>
      </c>
      <c r="Y39" s="45">
        <f t="shared" si="9"/>
        <v>102</v>
      </c>
      <c r="Z39" s="45">
        <f t="shared" si="9"/>
        <v>108</v>
      </c>
      <c r="AA39" s="45">
        <f t="shared" si="8"/>
        <v>115</v>
      </c>
      <c r="AB39" s="45">
        <f t="shared" si="8"/>
        <v>122</v>
      </c>
      <c r="AC39" s="45">
        <f t="shared" si="8"/>
        <v>129</v>
      </c>
      <c r="AD39" s="45">
        <f t="shared" si="8"/>
        <v>135</v>
      </c>
      <c r="AE39" s="45">
        <f t="shared" si="8"/>
        <v>142</v>
      </c>
      <c r="AF39" s="45">
        <f t="shared" si="8"/>
        <v>149</v>
      </c>
      <c r="AG39" s="45">
        <f t="shared" si="8"/>
        <v>156</v>
      </c>
      <c r="AH39" s="45">
        <f t="shared" si="8"/>
        <v>163</v>
      </c>
      <c r="AI39" s="45">
        <f t="shared" si="8"/>
        <v>169</v>
      </c>
      <c r="AJ39" s="45">
        <f t="shared" si="8"/>
        <v>176</v>
      </c>
      <c r="AK39" s="45">
        <f t="shared" si="8"/>
        <v>183</v>
      </c>
      <c r="AL39" s="45">
        <f t="shared" si="8"/>
        <v>190</v>
      </c>
      <c r="AM39" s="45">
        <f t="shared" si="8"/>
        <v>196</v>
      </c>
      <c r="AN39" s="45">
        <f t="shared" si="7"/>
        <v>203</v>
      </c>
    </row>
    <row r="40" spans="1:40" x14ac:dyDescent="0.25">
      <c r="A40" s="68" t="s">
        <v>184</v>
      </c>
      <c r="B40" s="184">
        <v>41453</v>
      </c>
      <c r="C40" s="68">
        <v>2</v>
      </c>
      <c r="D40" s="1">
        <v>0</v>
      </c>
      <c r="E40" s="1">
        <v>147</v>
      </c>
      <c r="F40" s="1">
        <v>0</v>
      </c>
      <c r="G40" s="1">
        <v>147</v>
      </c>
      <c r="H40" s="181">
        <f t="shared" si="1"/>
        <v>147</v>
      </c>
      <c r="I40" s="176">
        <v>73.5</v>
      </c>
      <c r="J40" s="182">
        <f t="shared" si="2"/>
        <v>73.5</v>
      </c>
      <c r="K40" s="45">
        <f t="shared" si="9"/>
        <v>5</v>
      </c>
      <c r="L40" s="45">
        <f t="shared" si="9"/>
        <v>9</v>
      </c>
      <c r="M40" s="45">
        <f t="shared" si="9"/>
        <v>14</v>
      </c>
      <c r="N40" s="45">
        <f t="shared" si="9"/>
        <v>18</v>
      </c>
      <c r="O40" s="45">
        <f t="shared" si="9"/>
        <v>23</v>
      </c>
      <c r="P40" s="45">
        <f t="shared" si="9"/>
        <v>28</v>
      </c>
      <c r="Q40" s="45">
        <f t="shared" si="9"/>
        <v>32</v>
      </c>
      <c r="R40" s="45">
        <f t="shared" si="9"/>
        <v>37</v>
      </c>
      <c r="S40" s="45">
        <f t="shared" si="9"/>
        <v>41</v>
      </c>
      <c r="T40" s="45">
        <f t="shared" si="9"/>
        <v>46</v>
      </c>
      <c r="U40" s="45">
        <f t="shared" si="9"/>
        <v>51</v>
      </c>
      <c r="V40" s="45">
        <f t="shared" si="9"/>
        <v>55</v>
      </c>
      <c r="W40" s="45">
        <f t="shared" si="9"/>
        <v>60</v>
      </c>
      <c r="X40" s="45">
        <f t="shared" si="9"/>
        <v>64</v>
      </c>
      <c r="Y40" s="45">
        <f t="shared" si="9"/>
        <v>69</v>
      </c>
      <c r="Z40" s="45">
        <f t="shared" si="9"/>
        <v>74</v>
      </c>
      <c r="AA40" s="45">
        <f t="shared" si="8"/>
        <v>78</v>
      </c>
      <c r="AB40" s="45">
        <f t="shared" si="8"/>
        <v>83</v>
      </c>
      <c r="AC40" s="45">
        <f t="shared" si="8"/>
        <v>87</v>
      </c>
      <c r="AD40" s="45">
        <f t="shared" si="8"/>
        <v>92</v>
      </c>
      <c r="AE40" s="45">
        <f t="shared" si="8"/>
        <v>96</v>
      </c>
      <c r="AF40" s="45">
        <f t="shared" si="8"/>
        <v>101</v>
      </c>
      <c r="AG40" s="45">
        <f t="shared" si="8"/>
        <v>106</v>
      </c>
      <c r="AH40" s="45">
        <f t="shared" si="8"/>
        <v>110</v>
      </c>
      <c r="AI40" s="45">
        <f t="shared" si="8"/>
        <v>115</v>
      </c>
      <c r="AJ40" s="45">
        <f t="shared" si="8"/>
        <v>119</v>
      </c>
      <c r="AK40" s="45">
        <f t="shared" si="8"/>
        <v>124</v>
      </c>
      <c r="AL40" s="45">
        <f t="shared" si="8"/>
        <v>129</v>
      </c>
      <c r="AM40" s="45">
        <f t="shared" si="8"/>
        <v>133</v>
      </c>
      <c r="AN40" s="45">
        <f t="shared" si="7"/>
        <v>138</v>
      </c>
    </row>
    <row r="41" spans="1:40" x14ac:dyDescent="0.25">
      <c r="A41" s="68" t="s">
        <v>182</v>
      </c>
      <c r="B41" s="184">
        <v>40058</v>
      </c>
      <c r="C41" s="68">
        <v>3</v>
      </c>
      <c r="D41" s="1">
        <v>684</v>
      </c>
      <c r="E41" s="1">
        <v>205</v>
      </c>
      <c r="F41" s="1">
        <v>10</v>
      </c>
      <c r="G41" s="1">
        <v>899</v>
      </c>
      <c r="H41" s="181">
        <f t="shared" si="1"/>
        <v>889</v>
      </c>
      <c r="I41" s="176">
        <v>299.66669999999999</v>
      </c>
      <c r="J41" s="182">
        <f t="shared" si="2"/>
        <v>296.33333333333331</v>
      </c>
      <c r="K41" s="45">
        <f t="shared" si="9"/>
        <v>19</v>
      </c>
      <c r="L41" s="45">
        <f t="shared" si="9"/>
        <v>37</v>
      </c>
      <c r="M41" s="45">
        <f t="shared" si="9"/>
        <v>56</v>
      </c>
      <c r="N41" s="45">
        <f t="shared" si="9"/>
        <v>74</v>
      </c>
      <c r="O41" s="45">
        <f t="shared" si="9"/>
        <v>93</v>
      </c>
      <c r="P41" s="45">
        <f t="shared" si="9"/>
        <v>111</v>
      </c>
      <c r="Q41" s="45">
        <f t="shared" si="9"/>
        <v>130</v>
      </c>
      <c r="R41" s="45">
        <f t="shared" si="9"/>
        <v>148</v>
      </c>
      <c r="S41" s="45">
        <f t="shared" si="9"/>
        <v>167</v>
      </c>
      <c r="T41" s="45">
        <f t="shared" si="9"/>
        <v>185</v>
      </c>
      <c r="U41" s="45">
        <f t="shared" si="9"/>
        <v>204</v>
      </c>
      <c r="V41" s="45">
        <f t="shared" si="9"/>
        <v>222</v>
      </c>
      <c r="W41" s="45">
        <f t="shared" si="9"/>
        <v>241</v>
      </c>
      <c r="X41" s="45">
        <f t="shared" si="9"/>
        <v>259</v>
      </c>
      <c r="Y41" s="45">
        <f t="shared" si="9"/>
        <v>278</v>
      </c>
      <c r="Z41" s="45">
        <f t="shared" si="9"/>
        <v>296</v>
      </c>
      <c r="AA41" s="45">
        <f t="shared" si="8"/>
        <v>315</v>
      </c>
      <c r="AB41" s="45">
        <f t="shared" si="8"/>
        <v>333</v>
      </c>
      <c r="AC41" s="45">
        <f t="shared" si="8"/>
        <v>352</v>
      </c>
      <c r="AD41" s="45">
        <f t="shared" si="8"/>
        <v>370</v>
      </c>
      <c r="AE41" s="45">
        <f t="shared" si="8"/>
        <v>389</v>
      </c>
      <c r="AF41" s="45">
        <f t="shared" si="8"/>
        <v>407</v>
      </c>
      <c r="AG41" s="45">
        <f t="shared" si="8"/>
        <v>426</v>
      </c>
      <c r="AH41" s="45">
        <f t="shared" si="8"/>
        <v>445</v>
      </c>
      <c r="AI41" s="45">
        <f t="shared" si="8"/>
        <v>463</v>
      </c>
      <c r="AJ41" s="45">
        <f t="shared" si="8"/>
        <v>482</v>
      </c>
      <c r="AK41" s="45">
        <f t="shared" si="8"/>
        <v>500</v>
      </c>
      <c r="AL41" s="45">
        <f t="shared" si="8"/>
        <v>519</v>
      </c>
      <c r="AM41" s="45">
        <f t="shared" si="8"/>
        <v>537</v>
      </c>
      <c r="AN41" s="45">
        <f t="shared" si="7"/>
        <v>556</v>
      </c>
    </row>
    <row r="42" spans="1:40" x14ac:dyDescent="0.25">
      <c r="A42" s="68" t="s">
        <v>182</v>
      </c>
      <c r="B42" s="184">
        <v>40219</v>
      </c>
      <c r="C42" s="68">
        <v>12</v>
      </c>
      <c r="D42" s="1">
        <v>3588</v>
      </c>
      <c r="E42" s="1">
        <v>1695</v>
      </c>
      <c r="F42" s="1">
        <v>203</v>
      </c>
      <c r="G42" s="1">
        <v>5486</v>
      </c>
      <c r="H42" s="181">
        <f t="shared" si="1"/>
        <v>5283</v>
      </c>
      <c r="I42" s="176">
        <v>457.16669999999999</v>
      </c>
      <c r="J42" s="182">
        <f t="shared" si="2"/>
        <v>440.25</v>
      </c>
      <c r="K42" s="45">
        <f t="shared" si="9"/>
        <v>28</v>
      </c>
      <c r="L42" s="45">
        <f t="shared" si="9"/>
        <v>55</v>
      </c>
      <c r="M42" s="45">
        <f t="shared" si="9"/>
        <v>83</v>
      </c>
      <c r="N42" s="45">
        <f t="shared" si="9"/>
        <v>110</v>
      </c>
      <c r="O42" s="45">
        <f t="shared" si="9"/>
        <v>138</v>
      </c>
      <c r="P42" s="45">
        <f t="shared" si="9"/>
        <v>165</v>
      </c>
      <c r="Q42" s="45">
        <f t="shared" si="9"/>
        <v>193</v>
      </c>
      <c r="R42" s="45">
        <f t="shared" si="9"/>
        <v>220</v>
      </c>
      <c r="S42" s="45">
        <f t="shared" si="9"/>
        <v>248</v>
      </c>
      <c r="T42" s="45">
        <f t="shared" si="9"/>
        <v>275</v>
      </c>
      <c r="U42" s="45">
        <f t="shared" si="9"/>
        <v>303</v>
      </c>
      <c r="V42" s="45">
        <f t="shared" si="9"/>
        <v>330</v>
      </c>
      <c r="W42" s="45">
        <f t="shared" si="9"/>
        <v>358</v>
      </c>
      <c r="X42" s="45">
        <f t="shared" si="9"/>
        <v>385</v>
      </c>
      <c r="Y42" s="45">
        <f t="shared" si="9"/>
        <v>413</v>
      </c>
      <c r="Z42" s="45">
        <f t="shared" si="9"/>
        <v>440</v>
      </c>
      <c r="AA42" s="45">
        <f t="shared" si="8"/>
        <v>468</v>
      </c>
      <c r="AB42" s="45">
        <f t="shared" si="8"/>
        <v>495</v>
      </c>
      <c r="AC42" s="45">
        <f t="shared" si="8"/>
        <v>523</v>
      </c>
      <c r="AD42" s="45">
        <f t="shared" si="8"/>
        <v>550</v>
      </c>
      <c r="AE42" s="45">
        <f t="shared" si="8"/>
        <v>578</v>
      </c>
      <c r="AF42" s="45">
        <f t="shared" si="8"/>
        <v>605</v>
      </c>
      <c r="AG42" s="45">
        <f t="shared" si="8"/>
        <v>633</v>
      </c>
      <c r="AH42" s="45">
        <f t="shared" si="8"/>
        <v>660</v>
      </c>
      <c r="AI42" s="45">
        <f t="shared" si="8"/>
        <v>688</v>
      </c>
      <c r="AJ42" s="45">
        <f t="shared" si="8"/>
        <v>715</v>
      </c>
      <c r="AK42" s="45">
        <f t="shared" si="8"/>
        <v>743</v>
      </c>
      <c r="AL42" s="45">
        <f t="shared" si="8"/>
        <v>770</v>
      </c>
      <c r="AM42" s="45">
        <f t="shared" si="8"/>
        <v>798</v>
      </c>
      <c r="AN42" s="45">
        <f t="shared" si="7"/>
        <v>825</v>
      </c>
    </row>
    <row r="43" spans="1:40" x14ac:dyDescent="0.25">
      <c r="A43" s="68" t="s">
        <v>182</v>
      </c>
      <c r="B43" s="184">
        <v>40243</v>
      </c>
      <c r="C43" s="68">
        <v>11</v>
      </c>
      <c r="D43" s="1">
        <v>1680</v>
      </c>
      <c r="E43" s="1">
        <v>1084</v>
      </c>
      <c r="F43" s="1">
        <v>16</v>
      </c>
      <c r="G43" s="1">
        <v>2780</v>
      </c>
      <c r="H43" s="181">
        <f t="shared" si="1"/>
        <v>2764</v>
      </c>
      <c r="I43" s="176">
        <v>252.72730000000001</v>
      </c>
      <c r="J43" s="182">
        <f t="shared" si="2"/>
        <v>251.27272727272728</v>
      </c>
      <c r="K43" s="45">
        <f t="shared" si="9"/>
        <v>16</v>
      </c>
      <c r="L43" s="45">
        <f t="shared" si="9"/>
        <v>31</v>
      </c>
      <c r="M43" s="45">
        <f t="shared" si="9"/>
        <v>47</v>
      </c>
      <c r="N43" s="45">
        <f t="shared" si="9"/>
        <v>63</v>
      </c>
      <c r="O43" s="45">
        <f t="shared" si="9"/>
        <v>79</v>
      </c>
      <c r="P43" s="45">
        <f t="shared" si="9"/>
        <v>94</v>
      </c>
      <c r="Q43" s="45">
        <f t="shared" si="9"/>
        <v>110</v>
      </c>
      <c r="R43" s="45">
        <f t="shared" si="9"/>
        <v>126</v>
      </c>
      <c r="S43" s="45">
        <f t="shared" si="9"/>
        <v>141</v>
      </c>
      <c r="T43" s="45">
        <f t="shared" si="9"/>
        <v>157</v>
      </c>
      <c r="U43" s="45">
        <f t="shared" si="9"/>
        <v>173</v>
      </c>
      <c r="V43" s="45">
        <f t="shared" si="9"/>
        <v>188</v>
      </c>
      <c r="W43" s="45">
        <f t="shared" si="9"/>
        <v>204</v>
      </c>
      <c r="X43" s="45">
        <f t="shared" si="9"/>
        <v>220</v>
      </c>
      <c r="Y43" s="45">
        <f t="shared" si="9"/>
        <v>236</v>
      </c>
      <c r="Z43" s="45">
        <f t="shared" si="9"/>
        <v>251</v>
      </c>
      <c r="AA43" s="45">
        <f t="shared" si="8"/>
        <v>267</v>
      </c>
      <c r="AB43" s="45">
        <f t="shared" si="8"/>
        <v>283</v>
      </c>
      <c r="AC43" s="45">
        <f t="shared" si="8"/>
        <v>298</v>
      </c>
      <c r="AD43" s="45">
        <f t="shared" si="8"/>
        <v>314</v>
      </c>
      <c r="AE43" s="45">
        <f t="shared" si="8"/>
        <v>330</v>
      </c>
      <c r="AF43" s="45">
        <f t="shared" si="8"/>
        <v>346</v>
      </c>
      <c r="AG43" s="45">
        <f t="shared" si="8"/>
        <v>361</v>
      </c>
      <c r="AH43" s="45">
        <f t="shared" si="8"/>
        <v>377</v>
      </c>
      <c r="AI43" s="45">
        <f t="shared" si="8"/>
        <v>393</v>
      </c>
      <c r="AJ43" s="45">
        <f t="shared" si="8"/>
        <v>408</v>
      </c>
      <c r="AK43" s="45">
        <f t="shared" si="8"/>
        <v>424</v>
      </c>
      <c r="AL43" s="45">
        <f t="shared" si="8"/>
        <v>440</v>
      </c>
      <c r="AM43" s="45">
        <f t="shared" si="8"/>
        <v>455</v>
      </c>
      <c r="AN43" s="45">
        <f t="shared" si="7"/>
        <v>471</v>
      </c>
    </row>
    <row r="44" spans="1:40" x14ac:dyDescent="0.25">
      <c r="A44" s="68" t="s">
        <v>182</v>
      </c>
      <c r="B44" s="184">
        <v>40274</v>
      </c>
      <c r="C44" s="68">
        <v>0</v>
      </c>
      <c r="D44" s="1">
        <v>0</v>
      </c>
      <c r="E44" s="1">
        <v>0</v>
      </c>
      <c r="F44" s="1">
        <v>0</v>
      </c>
      <c r="G44" s="1">
        <v>0</v>
      </c>
      <c r="H44" s="181">
        <f t="shared" si="1"/>
        <v>0</v>
      </c>
      <c r="I44" s="176">
        <v>0</v>
      </c>
      <c r="J44" s="182">
        <f t="shared" si="2"/>
        <v>0</v>
      </c>
      <c r="K44" s="45">
        <f t="shared" si="9"/>
        <v>0</v>
      </c>
      <c r="L44" s="45">
        <f t="shared" si="9"/>
        <v>0</v>
      </c>
      <c r="M44" s="45">
        <f t="shared" si="9"/>
        <v>0</v>
      </c>
      <c r="N44" s="45">
        <f t="shared" si="9"/>
        <v>0</v>
      </c>
      <c r="O44" s="45">
        <f t="shared" si="9"/>
        <v>0</v>
      </c>
      <c r="P44" s="45">
        <f t="shared" si="9"/>
        <v>0</v>
      </c>
      <c r="Q44" s="45">
        <f t="shared" si="9"/>
        <v>0</v>
      </c>
      <c r="R44" s="45">
        <f t="shared" si="9"/>
        <v>0</v>
      </c>
      <c r="S44" s="45">
        <f t="shared" si="9"/>
        <v>0</v>
      </c>
      <c r="T44" s="45">
        <f t="shared" si="9"/>
        <v>0</v>
      </c>
      <c r="U44" s="45">
        <f t="shared" si="9"/>
        <v>0</v>
      </c>
      <c r="V44" s="45">
        <f t="shared" si="9"/>
        <v>0</v>
      </c>
      <c r="W44" s="45">
        <f t="shared" si="9"/>
        <v>0</v>
      </c>
      <c r="X44" s="45">
        <f t="shared" si="9"/>
        <v>0</v>
      </c>
      <c r="Y44" s="45">
        <f t="shared" si="9"/>
        <v>0</v>
      </c>
      <c r="Z44" s="45">
        <f t="shared" si="9"/>
        <v>0</v>
      </c>
      <c r="AA44" s="45">
        <f t="shared" si="8"/>
        <v>0</v>
      </c>
      <c r="AB44" s="45">
        <f t="shared" si="8"/>
        <v>0</v>
      </c>
      <c r="AC44" s="45">
        <f t="shared" si="8"/>
        <v>0</v>
      </c>
      <c r="AD44" s="45">
        <f t="shared" si="8"/>
        <v>0</v>
      </c>
      <c r="AE44" s="45">
        <f t="shared" si="8"/>
        <v>0</v>
      </c>
      <c r="AF44" s="45">
        <f t="shared" si="8"/>
        <v>0</v>
      </c>
      <c r="AG44" s="45">
        <f t="shared" si="8"/>
        <v>0</v>
      </c>
      <c r="AH44" s="45">
        <f t="shared" si="8"/>
        <v>0</v>
      </c>
      <c r="AI44" s="45">
        <f t="shared" si="8"/>
        <v>0</v>
      </c>
      <c r="AJ44" s="45">
        <f t="shared" si="8"/>
        <v>0</v>
      </c>
      <c r="AK44" s="45">
        <f t="shared" si="8"/>
        <v>0</v>
      </c>
      <c r="AL44" s="45">
        <f t="shared" si="8"/>
        <v>0</v>
      </c>
      <c r="AM44" s="45">
        <f t="shared" si="8"/>
        <v>0</v>
      </c>
      <c r="AN44" s="45">
        <f t="shared" si="7"/>
        <v>0</v>
      </c>
    </row>
    <row r="45" spans="1:40" x14ac:dyDescent="0.25">
      <c r="A45" s="68" t="s">
        <v>182</v>
      </c>
      <c r="B45" s="184">
        <v>40276</v>
      </c>
      <c r="C45" s="68">
        <v>7</v>
      </c>
      <c r="D45" s="1">
        <v>1332</v>
      </c>
      <c r="E45" s="1">
        <v>94</v>
      </c>
      <c r="F45" s="1">
        <v>5</v>
      </c>
      <c r="G45" s="1">
        <v>1431</v>
      </c>
      <c r="H45" s="181">
        <f t="shared" si="1"/>
        <v>1426</v>
      </c>
      <c r="I45" s="176">
        <v>204.42859999999999</v>
      </c>
      <c r="J45" s="182">
        <f t="shared" si="2"/>
        <v>203.71428571428572</v>
      </c>
      <c r="K45" s="45">
        <f t="shared" si="9"/>
        <v>13</v>
      </c>
      <c r="L45" s="45">
        <f t="shared" si="9"/>
        <v>25</v>
      </c>
      <c r="M45" s="45">
        <f t="shared" si="9"/>
        <v>38</v>
      </c>
      <c r="N45" s="45">
        <f t="shared" si="9"/>
        <v>51</v>
      </c>
      <c r="O45" s="45">
        <f t="shared" si="9"/>
        <v>64</v>
      </c>
      <c r="P45" s="45">
        <f t="shared" si="9"/>
        <v>76</v>
      </c>
      <c r="Q45" s="45">
        <f t="shared" si="9"/>
        <v>89</v>
      </c>
      <c r="R45" s="45">
        <f t="shared" si="9"/>
        <v>102</v>
      </c>
      <c r="S45" s="45">
        <f t="shared" si="9"/>
        <v>115</v>
      </c>
      <c r="T45" s="45">
        <f t="shared" si="9"/>
        <v>127</v>
      </c>
      <c r="U45" s="45">
        <f t="shared" si="9"/>
        <v>140</v>
      </c>
      <c r="V45" s="45">
        <f t="shared" si="9"/>
        <v>153</v>
      </c>
      <c r="W45" s="45">
        <f t="shared" si="9"/>
        <v>166</v>
      </c>
      <c r="X45" s="45">
        <f t="shared" si="9"/>
        <v>178</v>
      </c>
      <c r="Y45" s="45">
        <f t="shared" si="9"/>
        <v>191</v>
      </c>
      <c r="Z45" s="45">
        <f t="shared" si="9"/>
        <v>204</v>
      </c>
      <c r="AA45" s="45">
        <f t="shared" si="8"/>
        <v>216</v>
      </c>
      <c r="AB45" s="45">
        <f t="shared" si="8"/>
        <v>229</v>
      </c>
      <c r="AC45" s="45">
        <f t="shared" si="8"/>
        <v>242</v>
      </c>
      <c r="AD45" s="45">
        <f t="shared" si="8"/>
        <v>255</v>
      </c>
      <c r="AE45" s="45">
        <f t="shared" si="8"/>
        <v>267</v>
      </c>
      <c r="AF45" s="45">
        <f t="shared" si="8"/>
        <v>280</v>
      </c>
      <c r="AG45" s="45">
        <f t="shared" si="8"/>
        <v>293</v>
      </c>
      <c r="AH45" s="45">
        <f t="shared" si="8"/>
        <v>306</v>
      </c>
      <c r="AI45" s="45">
        <f t="shared" si="8"/>
        <v>318</v>
      </c>
      <c r="AJ45" s="45">
        <f t="shared" si="8"/>
        <v>331</v>
      </c>
      <c r="AK45" s="45">
        <f t="shared" si="8"/>
        <v>344</v>
      </c>
      <c r="AL45" s="45">
        <f t="shared" si="8"/>
        <v>357</v>
      </c>
      <c r="AM45" s="45">
        <f t="shared" si="8"/>
        <v>369</v>
      </c>
      <c r="AN45" s="45">
        <f t="shared" si="7"/>
        <v>382</v>
      </c>
    </row>
    <row r="46" spans="1:40" x14ac:dyDescent="0.25">
      <c r="A46" s="68" t="s">
        <v>182</v>
      </c>
      <c r="B46" s="184">
        <v>40703</v>
      </c>
      <c r="C46" s="68">
        <v>12</v>
      </c>
      <c r="D46" s="1">
        <v>1980</v>
      </c>
      <c r="E46" s="1">
        <v>1224</v>
      </c>
      <c r="F46" s="1">
        <v>82</v>
      </c>
      <c r="G46" s="1">
        <v>3286</v>
      </c>
      <c r="H46" s="181">
        <f t="shared" si="1"/>
        <v>3204</v>
      </c>
      <c r="I46" s="176">
        <v>273.83330000000001</v>
      </c>
      <c r="J46" s="182">
        <f t="shared" si="2"/>
        <v>267</v>
      </c>
      <c r="K46" s="45">
        <f t="shared" si="9"/>
        <v>17</v>
      </c>
      <c r="L46" s="45">
        <f t="shared" si="9"/>
        <v>33</v>
      </c>
      <c r="M46" s="45">
        <f t="shared" si="9"/>
        <v>50</v>
      </c>
      <c r="N46" s="45">
        <f t="shared" si="9"/>
        <v>67</v>
      </c>
      <c r="O46" s="45">
        <f t="shared" si="9"/>
        <v>83</v>
      </c>
      <c r="P46" s="45">
        <f t="shared" si="9"/>
        <v>100</v>
      </c>
      <c r="Q46" s="45">
        <f t="shared" si="9"/>
        <v>117</v>
      </c>
      <c r="R46" s="45">
        <f t="shared" si="9"/>
        <v>134</v>
      </c>
      <c r="S46" s="45">
        <f t="shared" si="9"/>
        <v>150</v>
      </c>
      <c r="T46" s="45">
        <f t="shared" si="9"/>
        <v>167</v>
      </c>
      <c r="U46" s="45">
        <f t="shared" si="9"/>
        <v>184</v>
      </c>
      <c r="V46" s="45">
        <f t="shared" si="9"/>
        <v>200</v>
      </c>
      <c r="W46" s="45">
        <f t="shared" si="9"/>
        <v>217</v>
      </c>
      <c r="X46" s="45">
        <f t="shared" si="9"/>
        <v>234</v>
      </c>
      <c r="Y46" s="45">
        <f t="shared" si="9"/>
        <v>250</v>
      </c>
      <c r="Z46" s="45">
        <f t="shared" si="9"/>
        <v>267</v>
      </c>
      <c r="AA46" s="45">
        <f t="shared" si="8"/>
        <v>284</v>
      </c>
      <c r="AB46" s="45">
        <f t="shared" si="8"/>
        <v>300</v>
      </c>
      <c r="AC46" s="45">
        <f t="shared" si="8"/>
        <v>317</v>
      </c>
      <c r="AD46" s="45">
        <f t="shared" si="8"/>
        <v>334</v>
      </c>
      <c r="AE46" s="45">
        <f t="shared" si="8"/>
        <v>350</v>
      </c>
      <c r="AF46" s="45">
        <f t="shared" si="8"/>
        <v>367</v>
      </c>
      <c r="AG46" s="45">
        <f t="shared" si="8"/>
        <v>384</v>
      </c>
      <c r="AH46" s="45">
        <f t="shared" si="8"/>
        <v>401</v>
      </c>
      <c r="AI46" s="45">
        <f t="shared" si="8"/>
        <v>417</v>
      </c>
      <c r="AJ46" s="45">
        <f t="shared" si="8"/>
        <v>434</v>
      </c>
      <c r="AK46" s="45">
        <f t="shared" si="8"/>
        <v>451</v>
      </c>
      <c r="AL46" s="45">
        <f t="shared" si="8"/>
        <v>467</v>
      </c>
      <c r="AM46" s="45">
        <f t="shared" si="8"/>
        <v>484</v>
      </c>
      <c r="AN46" s="45">
        <f t="shared" si="7"/>
        <v>501</v>
      </c>
    </row>
    <row r="47" spans="1:40" x14ac:dyDescent="0.25">
      <c r="A47" s="68" t="s">
        <v>182</v>
      </c>
      <c r="B47" s="184">
        <v>40921</v>
      </c>
      <c r="C47" s="68">
        <v>11</v>
      </c>
      <c r="D47" s="1">
        <v>1512</v>
      </c>
      <c r="E47" s="1">
        <v>532</v>
      </c>
      <c r="F47" s="1">
        <v>24</v>
      </c>
      <c r="G47" s="1">
        <v>2068</v>
      </c>
      <c r="H47" s="181">
        <f t="shared" si="1"/>
        <v>2044</v>
      </c>
      <c r="I47" s="176">
        <v>188</v>
      </c>
      <c r="J47" s="182">
        <f t="shared" si="2"/>
        <v>185.81818181818181</v>
      </c>
      <c r="K47" s="45">
        <f t="shared" si="9"/>
        <v>12</v>
      </c>
      <c r="L47" s="45">
        <f t="shared" si="9"/>
        <v>23</v>
      </c>
      <c r="M47" s="45">
        <f t="shared" si="9"/>
        <v>35</v>
      </c>
      <c r="N47" s="45">
        <f t="shared" si="9"/>
        <v>46</v>
      </c>
      <c r="O47" s="45">
        <f t="shared" si="9"/>
        <v>58</v>
      </c>
      <c r="P47" s="45">
        <f t="shared" si="9"/>
        <v>70</v>
      </c>
      <c r="Q47" s="45">
        <f t="shared" si="9"/>
        <v>81</v>
      </c>
      <c r="R47" s="45">
        <f t="shared" si="9"/>
        <v>93</v>
      </c>
      <c r="S47" s="45">
        <f t="shared" si="9"/>
        <v>105</v>
      </c>
      <c r="T47" s="45">
        <f t="shared" si="9"/>
        <v>116</v>
      </c>
      <c r="U47" s="45">
        <f t="shared" si="9"/>
        <v>128</v>
      </c>
      <c r="V47" s="45">
        <f t="shared" si="9"/>
        <v>139</v>
      </c>
      <c r="W47" s="45">
        <f t="shared" si="9"/>
        <v>151</v>
      </c>
      <c r="X47" s="45">
        <f t="shared" si="9"/>
        <v>163</v>
      </c>
      <c r="Y47" s="45">
        <f t="shared" si="9"/>
        <v>174</v>
      </c>
      <c r="Z47" s="45">
        <f t="shared" si="9"/>
        <v>186</v>
      </c>
      <c r="AA47" s="45">
        <f t="shared" si="8"/>
        <v>197</v>
      </c>
      <c r="AB47" s="45">
        <f t="shared" si="8"/>
        <v>209</v>
      </c>
      <c r="AC47" s="45">
        <f t="shared" si="8"/>
        <v>221</v>
      </c>
      <c r="AD47" s="45">
        <f t="shared" si="8"/>
        <v>232</v>
      </c>
      <c r="AE47" s="45">
        <f t="shared" si="8"/>
        <v>244</v>
      </c>
      <c r="AF47" s="45">
        <f t="shared" si="8"/>
        <v>256</v>
      </c>
      <c r="AG47" s="45">
        <f t="shared" si="8"/>
        <v>267</v>
      </c>
      <c r="AH47" s="45">
        <f t="shared" si="8"/>
        <v>279</v>
      </c>
      <c r="AI47" s="45">
        <f t="shared" si="8"/>
        <v>290</v>
      </c>
      <c r="AJ47" s="45">
        <f t="shared" si="8"/>
        <v>302</v>
      </c>
      <c r="AK47" s="45">
        <f t="shared" si="8"/>
        <v>314</v>
      </c>
      <c r="AL47" s="45">
        <f t="shared" si="8"/>
        <v>325</v>
      </c>
      <c r="AM47" s="45">
        <f t="shared" si="8"/>
        <v>337</v>
      </c>
      <c r="AN47" s="45">
        <f t="shared" si="7"/>
        <v>348</v>
      </c>
    </row>
    <row r="48" spans="1:40" x14ac:dyDescent="0.25">
      <c r="A48" s="68" t="s">
        <v>182</v>
      </c>
      <c r="B48" s="184">
        <v>40937</v>
      </c>
      <c r="C48" s="68">
        <v>8</v>
      </c>
      <c r="D48" s="1">
        <v>1284</v>
      </c>
      <c r="E48" s="1">
        <v>311</v>
      </c>
      <c r="F48" s="1">
        <v>6</v>
      </c>
      <c r="G48" s="1">
        <v>1601</v>
      </c>
      <c r="H48" s="181">
        <f t="shared" si="1"/>
        <v>1595</v>
      </c>
      <c r="I48" s="176">
        <v>200.125</v>
      </c>
      <c r="J48" s="182">
        <f t="shared" si="2"/>
        <v>199.375</v>
      </c>
      <c r="K48" s="45">
        <f t="shared" si="9"/>
        <v>12</v>
      </c>
      <c r="L48" s="45">
        <f t="shared" si="9"/>
        <v>25</v>
      </c>
      <c r="M48" s="45">
        <f t="shared" si="9"/>
        <v>37</v>
      </c>
      <c r="N48" s="45">
        <f t="shared" si="9"/>
        <v>50</v>
      </c>
      <c r="O48" s="45">
        <f t="shared" si="9"/>
        <v>62</v>
      </c>
      <c r="P48" s="45">
        <f t="shared" si="9"/>
        <v>75</v>
      </c>
      <c r="Q48" s="45">
        <f t="shared" si="9"/>
        <v>87</v>
      </c>
      <c r="R48" s="45">
        <f t="shared" si="9"/>
        <v>100</v>
      </c>
      <c r="S48" s="45">
        <f t="shared" si="9"/>
        <v>112</v>
      </c>
      <c r="T48" s="45">
        <f t="shared" si="9"/>
        <v>125</v>
      </c>
      <c r="U48" s="45">
        <f t="shared" si="9"/>
        <v>137</v>
      </c>
      <c r="V48" s="45">
        <f t="shared" si="9"/>
        <v>150</v>
      </c>
      <c r="W48" s="45">
        <f t="shared" si="9"/>
        <v>162</v>
      </c>
      <c r="X48" s="45">
        <f t="shared" si="9"/>
        <v>174</v>
      </c>
      <c r="Y48" s="45">
        <f t="shared" si="9"/>
        <v>187</v>
      </c>
      <c r="Z48" s="45">
        <f t="shared" si="9"/>
        <v>199</v>
      </c>
      <c r="AA48" s="45">
        <f t="shared" si="8"/>
        <v>212</v>
      </c>
      <c r="AB48" s="45">
        <f t="shared" si="8"/>
        <v>224</v>
      </c>
      <c r="AC48" s="45">
        <f t="shared" si="8"/>
        <v>237</v>
      </c>
      <c r="AD48" s="45">
        <f t="shared" si="8"/>
        <v>249</v>
      </c>
      <c r="AE48" s="45">
        <f t="shared" si="8"/>
        <v>262</v>
      </c>
      <c r="AF48" s="45">
        <f t="shared" si="8"/>
        <v>274</v>
      </c>
      <c r="AG48" s="45">
        <f t="shared" si="8"/>
        <v>287</v>
      </c>
      <c r="AH48" s="45">
        <f t="shared" si="8"/>
        <v>299</v>
      </c>
      <c r="AI48" s="45">
        <f t="shared" si="8"/>
        <v>312</v>
      </c>
      <c r="AJ48" s="45">
        <f t="shared" si="8"/>
        <v>324</v>
      </c>
      <c r="AK48" s="45">
        <f t="shared" si="8"/>
        <v>336</v>
      </c>
      <c r="AL48" s="45">
        <f t="shared" si="8"/>
        <v>349</v>
      </c>
      <c r="AM48" s="45">
        <f t="shared" si="8"/>
        <v>361</v>
      </c>
      <c r="AN48" s="45">
        <f t="shared" si="7"/>
        <v>374</v>
      </c>
    </row>
    <row r="49" spans="1:40" x14ac:dyDescent="0.25">
      <c r="A49" s="68" t="s">
        <v>182</v>
      </c>
      <c r="B49" s="184">
        <v>40938</v>
      </c>
      <c r="C49" s="68">
        <v>12</v>
      </c>
      <c r="D49" s="1">
        <v>1764</v>
      </c>
      <c r="E49" s="1">
        <v>2369</v>
      </c>
      <c r="F49" s="1">
        <v>48</v>
      </c>
      <c r="G49" s="1">
        <v>4181</v>
      </c>
      <c r="H49" s="181">
        <f t="shared" si="1"/>
        <v>4133</v>
      </c>
      <c r="I49" s="176">
        <v>348.41669999999999</v>
      </c>
      <c r="J49" s="182">
        <f t="shared" si="2"/>
        <v>344.41666666666669</v>
      </c>
      <c r="K49" s="45">
        <f t="shared" si="9"/>
        <v>22</v>
      </c>
      <c r="L49" s="45">
        <f t="shared" si="9"/>
        <v>43</v>
      </c>
      <c r="M49" s="45">
        <f t="shared" si="9"/>
        <v>65</v>
      </c>
      <c r="N49" s="45">
        <f t="shared" si="9"/>
        <v>86</v>
      </c>
      <c r="O49" s="45">
        <f t="shared" si="9"/>
        <v>108</v>
      </c>
      <c r="P49" s="45">
        <f t="shared" si="9"/>
        <v>129</v>
      </c>
      <c r="Q49" s="45">
        <f t="shared" si="9"/>
        <v>151</v>
      </c>
      <c r="R49" s="45">
        <f t="shared" si="9"/>
        <v>172</v>
      </c>
      <c r="S49" s="45">
        <f t="shared" si="9"/>
        <v>194</v>
      </c>
      <c r="T49" s="45">
        <f t="shared" si="9"/>
        <v>215</v>
      </c>
      <c r="U49" s="45">
        <f t="shared" si="9"/>
        <v>237</v>
      </c>
      <c r="V49" s="45">
        <f t="shared" si="9"/>
        <v>258</v>
      </c>
      <c r="W49" s="45">
        <f t="shared" si="9"/>
        <v>280</v>
      </c>
      <c r="X49" s="45">
        <f t="shared" si="9"/>
        <v>301</v>
      </c>
      <c r="Y49" s="45">
        <f t="shared" si="9"/>
        <v>323</v>
      </c>
      <c r="Z49" s="45">
        <f t="shared" si="9"/>
        <v>344</v>
      </c>
      <c r="AA49" s="45">
        <f t="shared" si="8"/>
        <v>366</v>
      </c>
      <c r="AB49" s="45">
        <f t="shared" si="8"/>
        <v>387</v>
      </c>
      <c r="AC49" s="45">
        <f t="shared" si="8"/>
        <v>409</v>
      </c>
      <c r="AD49" s="45">
        <f t="shared" si="8"/>
        <v>431</v>
      </c>
      <c r="AE49" s="45">
        <f t="shared" si="8"/>
        <v>452</v>
      </c>
      <c r="AF49" s="45">
        <f t="shared" si="8"/>
        <v>474</v>
      </c>
      <c r="AG49" s="45">
        <f t="shared" si="8"/>
        <v>495</v>
      </c>
      <c r="AH49" s="45">
        <f t="shared" si="8"/>
        <v>517</v>
      </c>
      <c r="AI49" s="45">
        <f t="shared" si="8"/>
        <v>538</v>
      </c>
      <c r="AJ49" s="45">
        <f t="shared" si="8"/>
        <v>560</v>
      </c>
      <c r="AK49" s="45">
        <f t="shared" si="8"/>
        <v>581</v>
      </c>
      <c r="AL49" s="45">
        <f t="shared" si="8"/>
        <v>603</v>
      </c>
      <c r="AM49" s="45">
        <f t="shared" si="8"/>
        <v>624</v>
      </c>
      <c r="AN49" s="45">
        <f t="shared" si="7"/>
        <v>646</v>
      </c>
    </row>
    <row r="50" spans="1:40" x14ac:dyDescent="0.25">
      <c r="A50" s="68" t="s">
        <v>182</v>
      </c>
      <c r="B50" s="184">
        <v>41109</v>
      </c>
      <c r="C50" s="68">
        <v>9</v>
      </c>
      <c r="D50" s="1">
        <v>2292</v>
      </c>
      <c r="E50" s="1">
        <v>-83</v>
      </c>
      <c r="F50" s="1">
        <v>60</v>
      </c>
      <c r="G50" s="1">
        <v>2269</v>
      </c>
      <c r="H50" s="181">
        <f t="shared" si="1"/>
        <v>2209</v>
      </c>
      <c r="I50" s="176">
        <v>252.11109999999999</v>
      </c>
      <c r="J50" s="182">
        <f t="shared" si="2"/>
        <v>245.44444444444446</v>
      </c>
      <c r="K50" s="45">
        <f t="shared" si="9"/>
        <v>15</v>
      </c>
      <c r="L50" s="45">
        <f t="shared" si="9"/>
        <v>31</v>
      </c>
      <c r="M50" s="45">
        <f t="shared" si="9"/>
        <v>46</v>
      </c>
      <c r="N50" s="45">
        <f t="shared" si="9"/>
        <v>61</v>
      </c>
      <c r="O50" s="45">
        <f t="shared" si="9"/>
        <v>77</v>
      </c>
      <c r="P50" s="45">
        <f t="shared" si="9"/>
        <v>92</v>
      </c>
      <c r="Q50" s="45">
        <f t="shared" si="9"/>
        <v>107</v>
      </c>
      <c r="R50" s="45">
        <f t="shared" si="9"/>
        <v>123</v>
      </c>
      <c r="S50" s="45">
        <f t="shared" si="9"/>
        <v>138</v>
      </c>
      <c r="T50" s="45">
        <f t="shared" si="9"/>
        <v>153</v>
      </c>
      <c r="U50" s="45">
        <f t="shared" si="9"/>
        <v>169</v>
      </c>
      <c r="V50" s="45">
        <f t="shared" si="9"/>
        <v>184</v>
      </c>
      <c r="W50" s="45">
        <f t="shared" si="9"/>
        <v>199</v>
      </c>
      <c r="X50" s="45">
        <f t="shared" si="9"/>
        <v>215</v>
      </c>
      <c r="Y50" s="45">
        <f t="shared" si="9"/>
        <v>230</v>
      </c>
      <c r="Z50" s="45">
        <f t="shared" si="9"/>
        <v>245</v>
      </c>
      <c r="AA50" s="45">
        <f t="shared" si="8"/>
        <v>261</v>
      </c>
      <c r="AB50" s="45">
        <f t="shared" si="8"/>
        <v>276</v>
      </c>
      <c r="AC50" s="45">
        <f t="shared" si="8"/>
        <v>291</v>
      </c>
      <c r="AD50" s="45">
        <f t="shared" si="8"/>
        <v>307</v>
      </c>
      <c r="AE50" s="45">
        <f t="shared" si="8"/>
        <v>322</v>
      </c>
      <c r="AF50" s="45">
        <f t="shared" si="8"/>
        <v>337</v>
      </c>
      <c r="AG50" s="45">
        <f t="shared" si="8"/>
        <v>353</v>
      </c>
      <c r="AH50" s="45">
        <f t="shared" si="8"/>
        <v>368</v>
      </c>
      <c r="AI50" s="45">
        <f t="shared" si="8"/>
        <v>384</v>
      </c>
      <c r="AJ50" s="45">
        <f t="shared" si="8"/>
        <v>399</v>
      </c>
      <c r="AK50" s="45">
        <f t="shared" si="8"/>
        <v>414</v>
      </c>
      <c r="AL50" s="45">
        <f t="shared" si="8"/>
        <v>430</v>
      </c>
      <c r="AM50" s="45">
        <f t="shared" si="8"/>
        <v>445</v>
      </c>
      <c r="AN50" s="45">
        <f t="shared" si="7"/>
        <v>460</v>
      </c>
    </row>
    <row r="51" spans="1:40" x14ac:dyDescent="0.25">
      <c r="A51" s="68" t="s">
        <v>182</v>
      </c>
      <c r="B51" s="184">
        <v>41203</v>
      </c>
      <c r="C51" s="68">
        <v>9</v>
      </c>
      <c r="D51" s="1">
        <v>780</v>
      </c>
      <c r="E51" s="1">
        <v>603</v>
      </c>
      <c r="F51" s="1">
        <v>20</v>
      </c>
      <c r="G51" s="1">
        <v>1403</v>
      </c>
      <c r="H51" s="181">
        <f t="shared" si="1"/>
        <v>1383</v>
      </c>
      <c r="I51" s="176">
        <v>155.88890000000001</v>
      </c>
      <c r="J51" s="182">
        <f t="shared" si="2"/>
        <v>153.66666666666666</v>
      </c>
      <c r="K51" s="45">
        <f t="shared" si="9"/>
        <v>10</v>
      </c>
      <c r="L51" s="45">
        <f t="shared" si="9"/>
        <v>19</v>
      </c>
      <c r="M51" s="45">
        <f t="shared" si="9"/>
        <v>29</v>
      </c>
      <c r="N51" s="45">
        <f t="shared" si="9"/>
        <v>38</v>
      </c>
      <c r="O51" s="45">
        <f t="shared" si="9"/>
        <v>48</v>
      </c>
      <c r="P51" s="45">
        <f t="shared" si="9"/>
        <v>58</v>
      </c>
      <c r="Q51" s="45">
        <f t="shared" si="9"/>
        <v>67</v>
      </c>
      <c r="R51" s="45">
        <f t="shared" si="9"/>
        <v>77</v>
      </c>
      <c r="S51" s="45">
        <f t="shared" si="9"/>
        <v>86</v>
      </c>
      <c r="T51" s="45">
        <f t="shared" si="9"/>
        <v>96</v>
      </c>
      <c r="U51" s="45">
        <f t="shared" si="9"/>
        <v>106</v>
      </c>
      <c r="V51" s="45">
        <f t="shared" si="9"/>
        <v>115</v>
      </c>
      <c r="W51" s="45">
        <f t="shared" si="9"/>
        <v>125</v>
      </c>
      <c r="X51" s="45">
        <f t="shared" si="9"/>
        <v>134</v>
      </c>
      <c r="Y51" s="45">
        <f t="shared" si="9"/>
        <v>144</v>
      </c>
      <c r="Z51" s="45">
        <f t="shared" si="9"/>
        <v>154</v>
      </c>
      <c r="AA51" s="45">
        <f t="shared" si="8"/>
        <v>163</v>
      </c>
      <c r="AB51" s="45">
        <f t="shared" si="8"/>
        <v>173</v>
      </c>
      <c r="AC51" s="45">
        <f t="shared" si="8"/>
        <v>182</v>
      </c>
      <c r="AD51" s="45">
        <f t="shared" si="8"/>
        <v>192</v>
      </c>
      <c r="AE51" s="45">
        <f t="shared" si="8"/>
        <v>202</v>
      </c>
      <c r="AF51" s="45">
        <f t="shared" si="8"/>
        <v>211</v>
      </c>
      <c r="AG51" s="45">
        <f t="shared" si="8"/>
        <v>221</v>
      </c>
      <c r="AH51" s="45">
        <f t="shared" si="8"/>
        <v>231</v>
      </c>
      <c r="AI51" s="45">
        <f t="shared" si="8"/>
        <v>240</v>
      </c>
      <c r="AJ51" s="45">
        <f t="shared" si="8"/>
        <v>250</v>
      </c>
      <c r="AK51" s="45">
        <f t="shared" si="8"/>
        <v>259</v>
      </c>
      <c r="AL51" s="45">
        <f t="shared" si="8"/>
        <v>269</v>
      </c>
      <c r="AM51" s="45">
        <f t="shared" si="8"/>
        <v>279</v>
      </c>
      <c r="AN51" s="45">
        <f t="shared" si="7"/>
        <v>288</v>
      </c>
    </row>
    <row r="52" spans="1:40" x14ac:dyDescent="0.25">
      <c r="A52" s="68" t="s">
        <v>182</v>
      </c>
      <c r="B52" s="184">
        <v>41306</v>
      </c>
      <c r="C52" s="68">
        <v>0</v>
      </c>
      <c r="D52" s="1">
        <v>0</v>
      </c>
      <c r="E52" s="1">
        <v>0</v>
      </c>
      <c r="F52" s="1">
        <v>0</v>
      </c>
      <c r="G52" s="1">
        <v>0</v>
      </c>
      <c r="H52" s="181">
        <f t="shared" si="1"/>
        <v>0</v>
      </c>
      <c r="I52" s="176">
        <v>0</v>
      </c>
      <c r="J52" s="182">
        <f t="shared" si="2"/>
        <v>0</v>
      </c>
      <c r="K52" s="45">
        <f t="shared" si="9"/>
        <v>0</v>
      </c>
      <c r="L52" s="45">
        <f t="shared" si="9"/>
        <v>0</v>
      </c>
      <c r="M52" s="45">
        <f t="shared" si="9"/>
        <v>0</v>
      </c>
      <c r="N52" s="45">
        <f t="shared" si="9"/>
        <v>0</v>
      </c>
      <c r="O52" s="45">
        <f t="shared" si="9"/>
        <v>0</v>
      </c>
      <c r="P52" s="45">
        <f t="shared" si="9"/>
        <v>0</v>
      </c>
      <c r="Q52" s="45">
        <f t="shared" si="9"/>
        <v>0</v>
      </c>
      <c r="R52" s="45">
        <f t="shared" si="9"/>
        <v>0</v>
      </c>
      <c r="S52" s="45">
        <f t="shared" si="9"/>
        <v>0</v>
      </c>
      <c r="T52" s="45">
        <f t="shared" si="9"/>
        <v>0</v>
      </c>
      <c r="U52" s="45">
        <f t="shared" si="9"/>
        <v>0</v>
      </c>
      <c r="V52" s="45">
        <f t="shared" si="9"/>
        <v>0</v>
      </c>
      <c r="W52" s="45">
        <f t="shared" si="9"/>
        <v>0</v>
      </c>
      <c r="X52" s="45">
        <f t="shared" si="9"/>
        <v>0</v>
      </c>
      <c r="Y52" s="45">
        <f t="shared" si="9"/>
        <v>0</v>
      </c>
      <c r="Z52" s="45">
        <f t="shared" si="9"/>
        <v>0</v>
      </c>
      <c r="AA52" s="45">
        <f t="shared" si="8"/>
        <v>0</v>
      </c>
      <c r="AB52" s="45">
        <f t="shared" si="8"/>
        <v>0</v>
      </c>
      <c r="AC52" s="45">
        <f t="shared" si="8"/>
        <v>0</v>
      </c>
      <c r="AD52" s="45">
        <f t="shared" si="8"/>
        <v>0</v>
      </c>
      <c r="AE52" s="45">
        <f t="shared" si="8"/>
        <v>0</v>
      </c>
      <c r="AF52" s="45">
        <f t="shared" si="8"/>
        <v>0</v>
      </c>
      <c r="AG52" s="45">
        <f t="shared" si="8"/>
        <v>0</v>
      </c>
      <c r="AH52" s="45">
        <f t="shared" si="8"/>
        <v>0</v>
      </c>
      <c r="AI52" s="45">
        <f t="shared" si="8"/>
        <v>0</v>
      </c>
      <c r="AJ52" s="45">
        <f t="shared" si="8"/>
        <v>0</v>
      </c>
      <c r="AK52" s="45">
        <f t="shared" si="8"/>
        <v>0</v>
      </c>
      <c r="AL52" s="45">
        <f t="shared" si="8"/>
        <v>0</v>
      </c>
      <c r="AM52" s="45">
        <f t="shared" si="8"/>
        <v>0</v>
      </c>
      <c r="AN52" s="45">
        <f t="shared" si="7"/>
        <v>0</v>
      </c>
    </row>
    <row r="53" spans="1:40" x14ac:dyDescent="0.25">
      <c r="A53" s="68" t="s">
        <v>182</v>
      </c>
      <c r="B53" s="184">
        <v>42103</v>
      </c>
      <c r="C53" s="68">
        <v>0</v>
      </c>
      <c r="D53" s="1">
        <v>0</v>
      </c>
      <c r="E53" s="1">
        <v>0</v>
      </c>
      <c r="F53" s="1">
        <v>0</v>
      </c>
      <c r="G53" s="1">
        <v>0</v>
      </c>
      <c r="H53" s="181">
        <f t="shared" si="1"/>
        <v>0</v>
      </c>
      <c r="I53" s="176">
        <v>0</v>
      </c>
      <c r="J53" s="182">
        <f t="shared" si="2"/>
        <v>0</v>
      </c>
      <c r="K53" s="45">
        <f t="shared" si="9"/>
        <v>0</v>
      </c>
      <c r="L53" s="45">
        <f t="shared" si="9"/>
        <v>0</v>
      </c>
      <c r="M53" s="45">
        <f t="shared" si="9"/>
        <v>0</v>
      </c>
      <c r="N53" s="45">
        <f t="shared" si="9"/>
        <v>0</v>
      </c>
      <c r="O53" s="45">
        <f t="shared" si="9"/>
        <v>0</v>
      </c>
      <c r="P53" s="45">
        <f t="shared" si="9"/>
        <v>0</v>
      </c>
      <c r="Q53" s="45">
        <f t="shared" si="9"/>
        <v>0</v>
      </c>
      <c r="R53" s="45">
        <f t="shared" si="9"/>
        <v>0</v>
      </c>
      <c r="S53" s="45">
        <f t="shared" si="9"/>
        <v>0</v>
      </c>
      <c r="T53" s="45">
        <f t="shared" si="9"/>
        <v>0</v>
      </c>
      <c r="U53" s="45">
        <f t="shared" si="9"/>
        <v>0</v>
      </c>
      <c r="V53" s="45">
        <f t="shared" si="9"/>
        <v>0</v>
      </c>
      <c r="W53" s="45">
        <f t="shared" si="9"/>
        <v>0</v>
      </c>
      <c r="X53" s="45">
        <f t="shared" si="9"/>
        <v>0</v>
      </c>
      <c r="Y53" s="45">
        <f t="shared" si="9"/>
        <v>0</v>
      </c>
      <c r="Z53" s="45">
        <f t="shared" si="9"/>
        <v>0</v>
      </c>
      <c r="AA53" s="45">
        <f t="shared" si="8"/>
        <v>0</v>
      </c>
      <c r="AB53" s="45">
        <f t="shared" si="8"/>
        <v>0</v>
      </c>
      <c r="AC53" s="45">
        <f t="shared" si="8"/>
        <v>0</v>
      </c>
      <c r="AD53" s="45">
        <f t="shared" si="8"/>
        <v>0</v>
      </c>
      <c r="AE53" s="45">
        <f t="shared" si="8"/>
        <v>0</v>
      </c>
      <c r="AF53" s="45">
        <f t="shared" si="8"/>
        <v>0</v>
      </c>
      <c r="AG53" s="45">
        <f t="shared" si="8"/>
        <v>0</v>
      </c>
      <c r="AH53" s="45">
        <f t="shared" si="8"/>
        <v>0</v>
      </c>
      <c r="AI53" s="45">
        <f t="shared" si="8"/>
        <v>0</v>
      </c>
      <c r="AJ53" s="45">
        <f t="shared" si="8"/>
        <v>0</v>
      </c>
      <c r="AK53" s="45">
        <f t="shared" si="8"/>
        <v>0</v>
      </c>
      <c r="AL53" s="45">
        <f t="shared" si="8"/>
        <v>0</v>
      </c>
      <c r="AM53" s="45">
        <f t="shared" si="8"/>
        <v>0</v>
      </c>
      <c r="AN53" s="45">
        <f t="shared" si="7"/>
        <v>0</v>
      </c>
    </row>
    <row r="54" spans="1:40" x14ac:dyDescent="0.25">
      <c r="A54" s="68" t="s">
        <v>182</v>
      </c>
      <c r="B54" s="184">
        <v>50094</v>
      </c>
      <c r="C54" s="68">
        <v>0</v>
      </c>
      <c r="D54" s="1">
        <v>0</v>
      </c>
      <c r="E54" s="1">
        <v>0</v>
      </c>
      <c r="F54" s="1">
        <v>0</v>
      </c>
      <c r="G54" s="1">
        <v>0</v>
      </c>
      <c r="H54" s="181">
        <f t="shared" si="1"/>
        <v>0</v>
      </c>
      <c r="I54" s="176">
        <v>0</v>
      </c>
      <c r="J54" s="182">
        <f t="shared" si="2"/>
        <v>0</v>
      </c>
      <c r="K54" s="45">
        <f t="shared" si="9"/>
        <v>0</v>
      </c>
      <c r="L54" s="45">
        <f t="shared" si="9"/>
        <v>0</v>
      </c>
      <c r="M54" s="45">
        <f t="shared" si="9"/>
        <v>0</v>
      </c>
      <c r="N54" s="45">
        <f t="shared" si="9"/>
        <v>0</v>
      </c>
      <c r="O54" s="45">
        <f t="shared" si="9"/>
        <v>0</v>
      </c>
      <c r="P54" s="45">
        <f t="shared" si="9"/>
        <v>0</v>
      </c>
      <c r="Q54" s="45">
        <f t="shared" si="9"/>
        <v>0</v>
      </c>
      <c r="R54" s="45">
        <f t="shared" si="9"/>
        <v>0</v>
      </c>
      <c r="S54" s="45">
        <f t="shared" si="9"/>
        <v>0</v>
      </c>
      <c r="T54" s="45">
        <f t="shared" si="9"/>
        <v>0</v>
      </c>
      <c r="U54" s="45">
        <f t="shared" si="9"/>
        <v>0</v>
      </c>
      <c r="V54" s="45">
        <f t="shared" si="9"/>
        <v>0</v>
      </c>
      <c r="W54" s="45">
        <f t="shared" si="9"/>
        <v>0</v>
      </c>
      <c r="X54" s="45">
        <f t="shared" si="9"/>
        <v>0</v>
      </c>
      <c r="Y54" s="45">
        <f t="shared" si="9"/>
        <v>0</v>
      </c>
      <c r="Z54" s="45">
        <f t="shared" ref="Z54:AN69" si="10">IF($G54&gt;0,ROUND($J54*Z$3/12*0.75,0),0)</f>
        <v>0</v>
      </c>
      <c r="AA54" s="45">
        <f t="shared" si="10"/>
        <v>0</v>
      </c>
      <c r="AB54" s="45">
        <f t="shared" si="10"/>
        <v>0</v>
      </c>
      <c r="AC54" s="45">
        <f t="shared" si="10"/>
        <v>0</v>
      </c>
      <c r="AD54" s="45">
        <f t="shared" si="10"/>
        <v>0</v>
      </c>
      <c r="AE54" s="45">
        <f t="shared" si="10"/>
        <v>0</v>
      </c>
      <c r="AF54" s="45">
        <f t="shared" si="10"/>
        <v>0</v>
      </c>
      <c r="AG54" s="45">
        <f t="shared" si="10"/>
        <v>0</v>
      </c>
      <c r="AH54" s="45">
        <f t="shared" si="10"/>
        <v>0</v>
      </c>
      <c r="AI54" s="45">
        <f t="shared" si="10"/>
        <v>0</v>
      </c>
      <c r="AJ54" s="45">
        <f t="shared" si="10"/>
        <v>0</v>
      </c>
      <c r="AK54" s="45">
        <f t="shared" si="10"/>
        <v>0</v>
      </c>
      <c r="AL54" s="45">
        <f t="shared" si="10"/>
        <v>0</v>
      </c>
      <c r="AM54" s="45">
        <f t="shared" si="10"/>
        <v>0</v>
      </c>
      <c r="AN54" s="45">
        <f t="shared" si="10"/>
        <v>0</v>
      </c>
    </row>
    <row r="55" spans="1:40" x14ac:dyDescent="0.25">
      <c r="A55" s="68" t="s">
        <v>182</v>
      </c>
      <c r="B55" s="184">
        <v>50120</v>
      </c>
      <c r="C55" s="68">
        <v>4</v>
      </c>
      <c r="D55" s="1">
        <v>756</v>
      </c>
      <c r="E55" s="1">
        <v>120</v>
      </c>
      <c r="F55" s="1">
        <v>10</v>
      </c>
      <c r="G55" s="1">
        <v>886</v>
      </c>
      <c r="H55" s="181">
        <f t="shared" si="1"/>
        <v>876</v>
      </c>
      <c r="I55" s="176">
        <v>221.5</v>
      </c>
      <c r="J55" s="182">
        <f t="shared" si="2"/>
        <v>219</v>
      </c>
      <c r="K55" s="45">
        <f t="shared" ref="K55:Z70" si="11">IF($G55&gt;0,ROUND($J55*K$3/12*0.75,0),0)</f>
        <v>14</v>
      </c>
      <c r="L55" s="45">
        <f t="shared" si="11"/>
        <v>27</v>
      </c>
      <c r="M55" s="45">
        <f t="shared" si="11"/>
        <v>41</v>
      </c>
      <c r="N55" s="45">
        <f t="shared" si="11"/>
        <v>55</v>
      </c>
      <c r="O55" s="45">
        <f t="shared" si="11"/>
        <v>68</v>
      </c>
      <c r="P55" s="45">
        <f t="shared" si="11"/>
        <v>82</v>
      </c>
      <c r="Q55" s="45">
        <f t="shared" si="11"/>
        <v>96</v>
      </c>
      <c r="R55" s="45">
        <f t="shared" si="11"/>
        <v>110</v>
      </c>
      <c r="S55" s="45">
        <f t="shared" si="11"/>
        <v>123</v>
      </c>
      <c r="T55" s="45">
        <f t="shared" si="11"/>
        <v>137</v>
      </c>
      <c r="U55" s="45">
        <f t="shared" si="11"/>
        <v>151</v>
      </c>
      <c r="V55" s="45">
        <f t="shared" si="11"/>
        <v>164</v>
      </c>
      <c r="W55" s="45">
        <f t="shared" si="11"/>
        <v>178</v>
      </c>
      <c r="X55" s="45">
        <f t="shared" si="11"/>
        <v>192</v>
      </c>
      <c r="Y55" s="45">
        <f t="shared" si="11"/>
        <v>205</v>
      </c>
      <c r="Z55" s="45">
        <f t="shared" si="11"/>
        <v>219</v>
      </c>
      <c r="AA55" s="45">
        <f t="shared" si="10"/>
        <v>233</v>
      </c>
      <c r="AB55" s="45">
        <f t="shared" si="10"/>
        <v>246</v>
      </c>
      <c r="AC55" s="45">
        <f t="shared" si="10"/>
        <v>260</v>
      </c>
      <c r="AD55" s="45">
        <f t="shared" si="10"/>
        <v>274</v>
      </c>
      <c r="AE55" s="45">
        <f t="shared" si="10"/>
        <v>287</v>
      </c>
      <c r="AF55" s="45">
        <f t="shared" si="10"/>
        <v>301</v>
      </c>
      <c r="AG55" s="45">
        <f t="shared" si="10"/>
        <v>315</v>
      </c>
      <c r="AH55" s="45">
        <f t="shared" si="10"/>
        <v>329</v>
      </c>
      <c r="AI55" s="45">
        <f t="shared" si="10"/>
        <v>342</v>
      </c>
      <c r="AJ55" s="45">
        <f t="shared" si="10"/>
        <v>356</v>
      </c>
      <c r="AK55" s="45">
        <f t="shared" si="10"/>
        <v>370</v>
      </c>
      <c r="AL55" s="45">
        <f t="shared" si="10"/>
        <v>383</v>
      </c>
      <c r="AM55" s="45">
        <f t="shared" si="10"/>
        <v>397</v>
      </c>
      <c r="AN55" s="45">
        <f t="shared" si="10"/>
        <v>411</v>
      </c>
    </row>
    <row r="56" spans="1:40" x14ac:dyDescent="0.25">
      <c r="A56" s="68" t="s">
        <v>182</v>
      </c>
      <c r="B56" s="184">
        <v>50579</v>
      </c>
      <c r="C56" s="68">
        <v>7</v>
      </c>
      <c r="D56" s="1">
        <v>1032</v>
      </c>
      <c r="E56" s="1">
        <v>1008</v>
      </c>
      <c r="F56" s="1">
        <v>23</v>
      </c>
      <c r="G56" s="1">
        <v>2063</v>
      </c>
      <c r="H56" s="181">
        <f t="shared" si="1"/>
        <v>2040</v>
      </c>
      <c r="I56" s="176">
        <v>294.71429999999998</v>
      </c>
      <c r="J56" s="182">
        <f t="shared" si="2"/>
        <v>291.42857142857144</v>
      </c>
      <c r="K56" s="45">
        <f t="shared" si="11"/>
        <v>18</v>
      </c>
      <c r="L56" s="45">
        <f t="shared" si="11"/>
        <v>36</v>
      </c>
      <c r="M56" s="45">
        <f t="shared" si="11"/>
        <v>55</v>
      </c>
      <c r="N56" s="45">
        <f t="shared" si="11"/>
        <v>73</v>
      </c>
      <c r="O56" s="45">
        <f t="shared" si="11"/>
        <v>91</v>
      </c>
      <c r="P56" s="45">
        <f t="shared" si="11"/>
        <v>109</v>
      </c>
      <c r="Q56" s="45">
        <f t="shared" si="11"/>
        <v>128</v>
      </c>
      <c r="R56" s="45">
        <f t="shared" si="11"/>
        <v>146</v>
      </c>
      <c r="S56" s="45">
        <f t="shared" si="11"/>
        <v>164</v>
      </c>
      <c r="T56" s="45">
        <f t="shared" si="11"/>
        <v>182</v>
      </c>
      <c r="U56" s="45">
        <f t="shared" si="11"/>
        <v>200</v>
      </c>
      <c r="V56" s="45">
        <f t="shared" si="11"/>
        <v>219</v>
      </c>
      <c r="W56" s="45">
        <f t="shared" si="11"/>
        <v>237</v>
      </c>
      <c r="X56" s="45">
        <f t="shared" si="11"/>
        <v>255</v>
      </c>
      <c r="Y56" s="45">
        <f t="shared" si="11"/>
        <v>273</v>
      </c>
      <c r="Z56" s="45">
        <f t="shared" si="11"/>
        <v>291</v>
      </c>
      <c r="AA56" s="45">
        <f t="shared" si="10"/>
        <v>310</v>
      </c>
      <c r="AB56" s="45">
        <f t="shared" si="10"/>
        <v>328</v>
      </c>
      <c r="AC56" s="45">
        <f t="shared" si="10"/>
        <v>346</v>
      </c>
      <c r="AD56" s="45">
        <f t="shared" si="10"/>
        <v>364</v>
      </c>
      <c r="AE56" s="45">
        <f t="shared" si="10"/>
        <v>383</v>
      </c>
      <c r="AF56" s="45">
        <f t="shared" si="10"/>
        <v>401</v>
      </c>
      <c r="AG56" s="45">
        <f t="shared" si="10"/>
        <v>419</v>
      </c>
      <c r="AH56" s="45">
        <f t="shared" si="10"/>
        <v>437</v>
      </c>
      <c r="AI56" s="45">
        <f t="shared" si="10"/>
        <v>455</v>
      </c>
      <c r="AJ56" s="45">
        <f t="shared" si="10"/>
        <v>474</v>
      </c>
      <c r="AK56" s="45">
        <f t="shared" si="10"/>
        <v>492</v>
      </c>
      <c r="AL56" s="45">
        <f t="shared" si="10"/>
        <v>510</v>
      </c>
      <c r="AM56" s="45">
        <f t="shared" si="10"/>
        <v>528</v>
      </c>
      <c r="AN56" s="45">
        <f t="shared" si="10"/>
        <v>546</v>
      </c>
    </row>
    <row r="57" spans="1:40" x14ac:dyDescent="0.25">
      <c r="A57" s="68" t="s">
        <v>182</v>
      </c>
      <c r="B57" s="184">
        <v>50616</v>
      </c>
      <c r="C57" s="68">
        <v>8</v>
      </c>
      <c r="D57" s="1">
        <v>1860</v>
      </c>
      <c r="E57" s="1">
        <v>321</v>
      </c>
      <c r="F57" s="1">
        <v>9</v>
      </c>
      <c r="G57" s="1">
        <v>2190</v>
      </c>
      <c r="H57" s="181">
        <f t="shared" si="1"/>
        <v>2181</v>
      </c>
      <c r="I57" s="176">
        <v>273.75</v>
      </c>
      <c r="J57" s="182">
        <f t="shared" si="2"/>
        <v>272.625</v>
      </c>
      <c r="K57" s="45">
        <f t="shared" si="11"/>
        <v>17</v>
      </c>
      <c r="L57" s="45">
        <f t="shared" si="11"/>
        <v>34</v>
      </c>
      <c r="M57" s="45">
        <f t="shared" si="11"/>
        <v>51</v>
      </c>
      <c r="N57" s="45">
        <f t="shared" si="11"/>
        <v>68</v>
      </c>
      <c r="O57" s="45">
        <f t="shared" si="11"/>
        <v>85</v>
      </c>
      <c r="P57" s="45">
        <f t="shared" si="11"/>
        <v>102</v>
      </c>
      <c r="Q57" s="45">
        <f t="shared" si="11"/>
        <v>119</v>
      </c>
      <c r="R57" s="45">
        <f t="shared" si="11"/>
        <v>136</v>
      </c>
      <c r="S57" s="45">
        <f t="shared" si="11"/>
        <v>153</v>
      </c>
      <c r="T57" s="45">
        <f t="shared" si="11"/>
        <v>170</v>
      </c>
      <c r="U57" s="45">
        <f t="shared" si="11"/>
        <v>187</v>
      </c>
      <c r="V57" s="45">
        <f t="shared" si="11"/>
        <v>204</v>
      </c>
      <c r="W57" s="45">
        <f t="shared" si="11"/>
        <v>222</v>
      </c>
      <c r="X57" s="45">
        <f t="shared" si="11"/>
        <v>239</v>
      </c>
      <c r="Y57" s="45">
        <f t="shared" si="11"/>
        <v>256</v>
      </c>
      <c r="Z57" s="45">
        <f t="shared" si="11"/>
        <v>273</v>
      </c>
      <c r="AA57" s="45">
        <f t="shared" si="10"/>
        <v>290</v>
      </c>
      <c r="AB57" s="45">
        <f t="shared" si="10"/>
        <v>307</v>
      </c>
      <c r="AC57" s="45">
        <f t="shared" si="10"/>
        <v>324</v>
      </c>
      <c r="AD57" s="45">
        <f t="shared" si="10"/>
        <v>341</v>
      </c>
      <c r="AE57" s="45">
        <f t="shared" si="10"/>
        <v>358</v>
      </c>
      <c r="AF57" s="45">
        <f t="shared" si="10"/>
        <v>375</v>
      </c>
      <c r="AG57" s="45">
        <f t="shared" si="10"/>
        <v>392</v>
      </c>
      <c r="AH57" s="45">
        <f t="shared" si="10"/>
        <v>409</v>
      </c>
      <c r="AI57" s="45">
        <f t="shared" si="10"/>
        <v>426</v>
      </c>
      <c r="AJ57" s="45">
        <f t="shared" si="10"/>
        <v>443</v>
      </c>
      <c r="AK57" s="45">
        <f t="shared" si="10"/>
        <v>460</v>
      </c>
      <c r="AL57" s="45">
        <f t="shared" si="10"/>
        <v>477</v>
      </c>
      <c r="AM57" s="45">
        <f t="shared" si="10"/>
        <v>494</v>
      </c>
      <c r="AN57" s="45">
        <f t="shared" si="10"/>
        <v>511</v>
      </c>
    </row>
    <row r="58" spans="1:40" x14ac:dyDescent="0.25">
      <c r="A58" s="68" t="s">
        <v>182</v>
      </c>
      <c r="B58" s="184">
        <v>50643</v>
      </c>
      <c r="C58" s="68">
        <v>10</v>
      </c>
      <c r="D58" s="1">
        <v>288</v>
      </c>
      <c r="E58" s="1">
        <v>1198</v>
      </c>
      <c r="F58" s="1">
        <v>6</v>
      </c>
      <c r="G58" s="1">
        <v>1492</v>
      </c>
      <c r="H58" s="181">
        <f t="shared" si="1"/>
        <v>1486</v>
      </c>
      <c r="I58" s="176">
        <v>149.19999999999999</v>
      </c>
      <c r="J58" s="182">
        <f t="shared" si="2"/>
        <v>148.6</v>
      </c>
      <c r="K58" s="45">
        <f t="shared" si="11"/>
        <v>9</v>
      </c>
      <c r="L58" s="45">
        <f t="shared" si="11"/>
        <v>19</v>
      </c>
      <c r="M58" s="45">
        <f t="shared" si="11"/>
        <v>28</v>
      </c>
      <c r="N58" s="45">
        <f t="shared" si="11"/>
        <v>37</v>
      </c>
      <c r="O58" s="45">
        <f t="shared" si="11"/>
        <v>46</v>
      </c>
      <c r="P58" s="45">
        <f t="shared" si="11"/>
        <v>56</v>
      </c>
      <c r="Q58" s="45">
        <f t="shared" si="11"/>
        <v>65</v>
      </c>
      <c r="R58" s="45">
        <f t="shared" si="11"/>
        <v>74</v>
      </c>
      <c r="S58" s="45">
        <f t="shared" si="11"/>
        <v>84</v>
      </c>
      <c r="T58" s="45">
        <f t="shared" si="11"/>
        <v>93</v>
      </c>
      <c r="U58" s="45">
        <f t="shared" si="11"/>
        <v>102</v>
      </c>
      <c r="V58" s="45">
        <f t="shared" si="11"/>
        <v>111</v>
      </c>
      <c r="W58" s="45">
        <f t="shared" si="11"/>
        <v>121</v>
      </c>
      <c r="X58" s="45">
        <f t="shared" si="11"/>
        <v>130</v>
      </c>
      <c r="Y58" s="45">
        <f t="shared" si="11"/>
        <v>139</v>
      </c>
      <c r="Z58" s="45">
        <f t="shared" si="11"/>
        <v>149</v>
      </c>
      <c r="AA58" s="45">
        <f t="shared" si="10"/>
        <v>158</v>
      </c>
      <c r="AB58" s="45">
        <f t="shared" si="10"/>
        <v>167</v>
      </c>
      <c r="AC58" s="45">
        <f t="shared" si="10"/>
        <v>176</v>
      </c>
      <c r="AD58" s="45">
        <f t="shared" si="10"/>
        <v>186</v>
      </c>
      <c r="AE58" s="45">
        <f t="shared" si="10"/>
        <v>195</v>
      </c>
      <c r="AF58" s="45">
        <f t="shared" si="10"/>
        <v>204</v>
      </c>
      <c r="AG58" s="45">
        <f t="shared" si="10"/>
        <v>214</v>
      </c>
      <c r="AH58" s="45">
        <f t="shared" si="10"/>
        <v>223</v>
      </c>
      <c r="AI58" s="45">
        <f t="shared" si="10"/>
        <v>232</v>
      </c>
      <c r="AJ58" s="45">
        <f t="shared" si="10"/>
        <v>241</v>
      </c>
      <c r="AK58" s="45">
        <f t="shared" si="10"/>
        <v>251</v>
      </c>
      <c r="AL58" s="45">
        <f t="shared" si="10"/>
        <v>260</v>
      </c>
      <c r="AM58" s="45">
        <f t="shared" si="10"/>
        <v>269</v>
      </c>
      <c r="AN58" s="45">
        <f t="shared" si="10"/>
        <v>279</v>
      </c>
    </row>
    <row r="59" spans="1:40" x14ac:dyDescent="0.25">
      <c r="A59" s="68" t="s">
        <v>182</v>
      </c>
      <c r="B59" s="184">
        <v>68217</v>
      </c>
      <c r="C59" s="68">
        <v>5</v>
      </c>
      <c r="D59" s="1">
        <v>1308</v>
      </c>
      <c r="E59" s="1">
        <v>37</v>
      </c>
      <c r="F59" s="1">
        <v>17</v>
      </c>
      <c r="G59" s="1">
        <v>1362</v>
      </c>
      <c r="H59" s="181">
        <f t="shared" si="1"/>
        <v>1345</v>
      </c>
      <c r="I59" s="176">
        <v>272.39999999999998</v>
      </c>
      <c r="J59" s="182">
        <f t="shared" si="2"/>
        <v>269</v>
      </c>
      <c r="K59" s="45">
        <f t="shared" si="11"/>
        <v>17</v>
      </c>
      <c r="L59" s="45">
        <f t="shared" si="11"/>
        <v>34</v>
      </c>
      <c r="M59" s="45">
        <f t="shared" si="11"/>
        <v>50</v>
      </c>
      <c r="N59" s="45">
        <f t="shared" si="11"/>
        <v>67</v>
      </c>
      <c r="O59" s="45">
        <f t="shared" si="11"/>
        <v>84</v>
      </c>
      <c r="P59" s="45">
        <f t="shared" si="11"/>
        <v>101</v>
      </c>
      <c r="Q59" s="45">
        <f t="shared" si="11"/>
        <v>118</v>
      </c>
      <c r="R59" s="45">
        <f t="shared" si="11"/>
        <v>135</v>
      </c>
      <c r="S59" s="45">
        <f t="shared" si="11"/>
        <v>151</v>
      </c>
      <c r="T59" s="45">
        <f t="shared" si="11"/>
        <v>168</v>
      </c>
      <c r="U59" s="45">
        <f t="shared" si="11"/>
        <v>185</v>
      </c>
      <c r="V59" s="45">
        <f t="shared" si="11"/>
        <v>202</v>
      </c>
      <c r="W59" s="45">
        <f t="shared" si="11"/>
        <v>219</v>
      </c>
      <c r="X59" s="45">
        <f t="shared" si="11"/>
        <v>235</v>
      </c>
      <c r="Y59" s="45">
        <f t="shared" si="11"/>
        <v>252</v>
      </c>
      <c r="Z59" s="45">
        <f t="shared" si="11"/>
        <v>269</v>
      </c>
      <c r="AA59" s="45">
        <f t="shared" si="10"/>
        <v>286</v>
      </c>
      <c r="AB59" s="45">
        <f t="shared" si="10"/>
        <v>303</v>
      </c>
      <c r="AC59" s="45">
        <f t="shared" si="10"/>
        <v>319</v>
      </c>
      <c r="AD59" s="45">
        <f t="shared" si="10"/>
        <v>336</v>
      </c>
      <c r="AE59" s="45">
        <f t="shared" si="10"/>
        <v>353</v>
      </c>
      <c r="AF59" s="45">
        <f t="shared" si="10"/>
        <v>370</v>
      </c>
      <c r="AG59" s="45">
        <f t="shared" si="10"/>
        <v>387</v>
      </c>
      <c r="AH59" s="45">
        <f t="shared" si="10"/>
        <v>404</v>
      </c>
      <c r="AI59" s="45">
        <f t="shared" si="10"/>
        <v>420</v>
      </c>
      <c r="AJ59" s="45">
        <f t="shared" si="10"/>
        <v>437</v>
      </c>
      <c r="AK59" s="45">
        <f t="shared" si="10"/>
        <v>454</v>
      </c>
      <c r="AL59" s="45">
        <f t="shared" si="10"/>
        <v>471</v>
      </c>
      <c r="AM59" s="45">
        <f t="shared" si="10"/>
        <v>488</v>
      </c>
      <c r="AN59" s="45">
        <f t="shared" si="10"/>
        <v>504</v>
      </c>
    </row>
    <row r="60" spans="1:40" x14ac:dyDescent="0.25">
      <c r="A60" s="68" t="s">
        <v>180</v>
      </c>
      <c r="B60" s="184">
        <v>40053</v>
      </c>
      <c r="C60" s="68">
        <v>3</v>
      </c>
      <c r="D60" s="1">
        <v>228</v>
      </c>
      <c r="E60" s="1">
        <v>159</v>
      </c>
      <c r="F60" s="1">
        <v>0</v>
      </c>
      <c r="G60" s="1">
        <v>387</v>
      </c>
      <c r="H60" s="181">
        <f t="shared" si="1"/>
        <v>387</v>
      </c>
      <c r="I60" s="176">
        <v>129</v>
      </c>
      <c r="J60" s="182">
        <f t="shared" si="2"/>
        <v>129</v>
      </c>
      <c r="K60" s="45">
        <f t="shared" si="11"/>
        <v>8</v>
      </c>
      <c r="L60" s="45">
        <f t="shared" si="11"/>
        <v>16</v>
      </c>
      <c r="M60" s="45">
        <f t="shared" si="11"/>
        <v>24</v>
      </c>
      <c r="N60" s="45">
        <f t="shared" si="11"/>
        <v>32</v>
      </c>
      <c r="O60" s="45">
        <f t="shared" si="11"/>
        <v>40</v>
      </c>
      <c r="P60" s="45">
        <f t="shared" si="11"/>
        <v>48</v>
      </c>
      <c r="Q60" s="45">
        <f t="shared" si="11"/>
        <v>56</v>
      </c>
      <c r="R60" s="45">
        <f t="shared" si="11"/>
        <v>65</v>
      </c>
      <c r="S60" s="45">
        <f t="shared" si="11"/>
        <v>73</v>
      </c>
      <c r="T60" s="45">
        <f t="shared" si="11"/>
        <v>81</v>
      </c>
      <c r="U60" s="45">
        <f t="shared" si="11"/>
        <v>89</v>
      </c>
      <c r="V60" s="45">
        <f t="shared" si="11"/>
        <v>97</v>
      </c>
      <c r="W60" s="45">
        <f t="shared" si="11"/>
        <v>105</v>
      </c>
      <c r="X60" s="45">
        <f t="shared" si="11"/>
        <v>113</v>
      </c>
      <c r="Y60" s="45">
        <f t="shared" si="11"/>
        <v>121</v>
      </c>
      <c r="Z60" s="45">
        <f t="shared" si="11"/>
        <v>129</v>
      </c>
      <c r="AA60" s="45">
        <f t="shared" si="10"/>
        <v>137</v>
      </c>
      <c r="AB60" s="45">
        <f t="shared" si="10"/>
        <v>145</v>
      </c>
      <c r="AC60" s="45">
        <f t="shared" si="10"/>
        <v>153</v>
      </c>
      <c r="AD60" s="45">
        <f t="shared" si="10"/>
        <v>161</v>
      </c>
      <c r="AE60" s="45">
        <f t="shared" si="10"/>
        <v>169</v>
      </c>
      <c r="AF60" s="45">
        <f t="shared" si="10"/>
        <v>177</v>
      </c>
      <c r="AG60" s="45">
        <f t="shared" si="10"/>
        <v>185</v>
      </c>
      <c r="AH60" s="45">
        <f t="shared" si="10"/>
        <v>194</v>
      </c>
      <c r="AI60" s="45">
        <f t="shared" si="10"/>
        <v>202</v>
      </c>
      <c r="AJ60" s="45">
        <f t="shared" si="10"/>
        <v>210</v>
      </c>
      <c r="AK60" s="45">
        <f t="shared" si="10"/>
        <v>218</v>
      </c>
      <c r="AL60" s="45">
        <f t="shared" si="10"/>
        <v>226</v>
      </c>
      <c r="AM60" s="45">
        <f t="shared" si="10"/>
        <v>234</v>
      </c>
      <c r="AN60" s="45">
        <f t="shared" si="10"/>
        <v>242</v>
      </c>
    </row>
    <row r="61" spans="1:40" x14ac:dyDescent="0.25">
      <c r="A61" s="68" t="s">
        <v>180</v>
      </c>
      <c r="B61" s="184">
        <v>40298</v>
      </c>
      <c r="C61" s="68">
        <v>14</v>
      </c>
      <c r="D61" s="1">
        <v>1152</v>
      </c>
      <c r="E61" s="1">
        <v>1397</v>
      </c>
      <c r="F61" s="1">
        <v>32</v>
      </c>
      <c r="G61" s="1">
        <v>2581</v>
      </c>
      <c r="H61" s="181">
        <f t="shared" si="1"/>
        <v>2549</v>
      </c>
      <c r="I61" s="176">
        <v>184.3571</v>
      </c>
      <c r="J61" s="182">
        <f t="shared" si="2"/>
        <v>182.07142857142858</v>
      </c>
      <c r="K61" s="45">
        <f t="shared" si="11"/>
        <v>11</v>
      </c>
      <c r="L61" s="45">
        <f t="shared" si="11"/>
        <v>23</v>
      </c>
      <c r="M61" s="45">
        <f t="shared" si="11"/>
        <v>34</v>
      </c>
      <c r="N61" s="45">
        <f t="shared" si="11"/>
        <v>46</v>
      </c>
      <c r="O61" s="45">
        <f t="shared" si="11"/>
        <v>57</v>
      </c>
      <c r="P61" s="45">
        <f t="shared" si="11"/>
        <v>68</v>
      </c>
      <c r="Q61" s="45">
        <f t="shared" si="11"/>
        <v>80</v>
      </c>
      <c r="R61" s="45">
        <f t="shared" si="11"/>
        <v>91</v>
      </c>
      <c r="S61" s="45">
        <f t="shared" si="11"/>
        <v>102</v>
      </c>
      <c r="T61" s="45">
        <f t="shared" si="11"/>
        <v>114</v>
      </c>
      <c r="U61" s="45">
        <f t="shared" si="11"/>
        <v>125</v>
      </c>
      <c r="V61" s="45">
        <f t="shared" si="11"/>
        <v>137</v>
      </c>
      <c r="W61" s="45">
        <f t="shared" si="11"/>
        <v>148</v>
      </c>
      <c r="X61" s="45">
        <f t="shared" si="11"/>
        <v>159</v>
      </c>
      <c r="Y61" s="45">
        <f t="shared" si="11"/>
        <v>171</v>
      </c>
      <c r="Z61" s="45">
        <f t="shared" si="11"/>
        <v>182</v>
      </c>
      <c r="AA61" s="45">
        <f t="shared" si="10"/>
        <v>193</v>
      </c>
      <c r="AB61" s="45">
        <f t="shared" si="10"/>
        <v>205</v>
      </c>
      <c r="AC61" s="45">
        <f t="shared" si="10"/>
        <v>216</v>
      </c>
      <c r="AD61" s="45">
        <f t="shared" si="10"/>
        <v>228</v>
      </c>
      <c r="AE61" s="45">
        <f t="shared" si="10"/>
        <v>239</v>
      </c>
      <c r="AF61" s="45">
        <f t="shared" si="10"/>
        <v>250</v>
      </c>
      <c r="AG61" s="45">
        <f t="shared" si="10"/>
        <v>262</v>
      </c>
      <c r="AH61" s="45">
        <f t="shared" si="10"/>
        <v>273</v>
      </c>
      <c r="AI61" s="45">
        <f t="shared" si="10"/>
        <v>284</v>
      </c>
      <c r="AJ61" s="45">
        <f t="shared" si="10"/>
        <v>296</v>
      </c>
      <c r="AK61" s="45">
        <f t="shared" si="10"/>
        <v>307</v>
      </c>
      <c r="AL61" s="45">
        <f t="shared" si="10"/>
        <v>319</v>
      </c>
      <c r="AM61" s="45">
        <f t="shared" si="10"/>
        <v>330</v>
      </c>
      <c r="AN61" s="45">
        <f t="shared" si="10"/>
        <v>341</v>
      </c>
    </row>
    <row r="62" spans="1:40" x14ac:dyDescent="0.25">
      <c r="A62" s="68" t="s">
        <v>178</v>
      </c>
      <c r="B62" s="184">
        <v>40031</v>
      </c>
      <c r="C62" s="68">
        <v>13</v>
      </c>
      <c r="D62" s="1">
        <v>2160</v>
      </c>
      <c r="E62" s="1">
        <v>829</v>
      </c>
      <c r="F62" s="1">
        <v>1</v>
      </c>
      <c r="G62" s="1">
        <v>2990</v>
      </c>
      <c r="H62" s="181">
        <f t="shared" si="1"/>
        <v>2989</v>
      </c>
      <c r="I62" s="176">
        <v>230</v>
      </c>
      <c r="J62" s="182">
        <f t="shared" si="2"/>
        <v>229.92307692307693</v>
      </c>
      <c r="K62" s="45">
        <f t="shared" si="11"/>
        <v>14</v>
      </c>
      <c r="L62" s="45">
        <f t="shared" si="11"/>
        <v>29</v>
      </c>
      <c r="M62" s="45">
        <f t="shared" si="11"/>
        <v>43</v>
      </c>
      <c r="N62" s="45">
        <f t="shared" si="11"/>
        <v>57</v>
      </c>
      <c r="O62" s="45">
        <f t="shared" si="11"/>
        <v>72</v>
      </c>
      <c r="P62" s="45">
        <f t="shared" si="11"/>
        <v>86</v>
      </c>
      <c r="Q62" s="45">
        <f t="shared" si="11"/>
        <v>101</v>
      </c>
      <c r="R62" s="45">
        <f t="shared" si="11"/>
        <v>115</v>
      </c>
      <c r="S62" s="45">
        <f t="shared" si="11"/>
        <v>129</v>
      </c>
      <c r="T62" s="45">
        <f t="shared" si="11"/>
        <v>144</v>
      </c>
      <c r="U62" s="45">
        <f t="shared" si="11"/>
        <v>158</v>
      </c>
      <c r="V62" s="45">
        <f t="shared" si="11"/>
        <v>172</v>
      </c>
      <c r="W62" s="45">
        <f t="shared" si="11"/>
        <v>187</v>
      </c>
      <c r="X62" s="45">
        <f t="shared" si="11"/>
        <v>201</v>
      </c>
      <c r="Y62" s="45">
        <f t="shared" si="11"/>
        <v>216</v>
      </c>
      <c r="Z62" s="45">
        <f t="shared" si="11"/>
        <v>230</v>
      </c>
      <c r="AA62" s="45">
        <f t="shared" si="10"/>
        <v>244</v>
      </c>
      <c r="AB62" s="45">
        <f t="shared" si="10"/>
        <v>259</v>
      </c>
      <c r="AC62" s="45">
        <f t="shared" si="10"/>
        <v>273</v>
      </c>
      <c r="AD62" s="45">
        <f t="shared" si="10"/>
        <v>287</v>
      </c>
      <c r="AE62" s="45">
        <f t="shared" si="10"/>
        <v>302</v>
      </c>
      <c r="AF62" s="45">
        <f t="shared" si="10"/>
        <v>316</v>
      </c>
      <c r="AG62" s="45">
        <f t="shared" si="10"/>
        <v>331</v>
      </c>
      <c r="AH62" s="45">
        <f t="shared" si="10"/>
        <v>345</v>
      </c>
      <c r="AI62" s="45">
        <f t="shared" si="10"/>
        <v>359</v>
      </c>
      <c r="AJ62" s="45">
        <f t="shared" si="10"/>
        <v>374</v>
      </c>
      <c r="AK62" s="45">
        <f t="shared" si="10"/>
        <v>388</v>
      </c>
      <c r="AL62" s="45">
        <f t="shared" si="10"/>
        <v>402</v>
      </c>
      <c r="AM62" s="45">
        <f t="shared" si="10"/>
        <v>417</v>
      </c>
      <c r="AN62" s="45">
        <f t="shared" si="10"/>
        <v>431</v>
      </c>
    </row>
    <row r="63" spans="1:40" x14ac:dyDescent="0.25">
      <c r="A63" s="68" t="s">
        <v>178</v>
      </c>
      <c r="B63" s="184">
        <v>40261</v>
      </c>
      <c r="C63" s="68">
        <v>15</v>
      </c>
      <c r="D63" s="1">
        <v>1800</v>
      </c>
      <c r="E63" s="1">
        <v>1140</v>
      </c>
      <c r="F63" s="1">
        <v>1</v>
      </c>
      <c r="G63" s="1">
        <v>2941</v>
      </c>
      <c r="H63" s="181">
        <f t="shared" si="1"/>
        <v>2940</v>
      </c>
      <c r="I63" s="176">
        <v>196.0667</v>
      </c>
      <c r="J63" s="182">
        <f t="shared" si="2"/>
        <v>196</v>
      </c>
      <c r="K63" s="45">
        <f t="shared" si="11"/>
        <v>12</v>
      </c>
      <c r="L63" s="45">
        <f t="shared" si="11"/>
        <v>25</v>
      </c>
      <c r="M63" s="45">
        <f t="shared" si="11"/>
        <v>37</v>
      </c>
      <c r="N63" s="45">
        <f t="shared" si="11"/>
        <v>49</v>
      </c>
      <c r="O63" s="45">
        <f t="shared" si="11"/>
        <v>61</v>
      </c>
      <c r="P63" s="45">
        <f t="shared" si="11"/>
        <v>74</v>
      </c>
      <c r="Q63" s="45">
        <f t="shared" si="11"/>
        <v>86</v>
      </c>
      <c r="R63" s="45">
        <f t="shared" si="11"/>
        <v>98</v>
      </c>
      <c r="S63" s="45">
        <f t="shared" si="11"/>
        <v>110</v>
      </c>
      <c r="T63" s="45">
        <f t="shared" si="11"/>
        <v>123</v>
      </c>
      <c r="U63" s="45">
        <f t="shared" si="11"/>
        <v>135</v>
      </c>
      <c r="V63" s="45">
        <f t="shared" si="11"/>
        <v>147</v>
      </c>
      <c r="W63" s="45">
        <f t="shared" si="11"/>
        <v>159</v>
      </c>
      <c r="X63" s="45">
        <f t="shared" si="11"/>
        <v>172</v>
      </c>
      <c r="Y63" s="45">
        <f t="shared" si="11"/>
        <v>184</v>
      </c>
      <c r="Z63" s="45">
        <f t="shared" si="11"/>
        <v>196</v>
      </c>
      <c r="AA63" s="45">
        <f t="shared" si="10"/>
        <v>208</v>
      </c>
      <c r="AB63" s="45">
        <f t="shared" si="10"/>
        <v>221</v>
      </c>
      <c r="AC63" s="45">
        <f t="shared" si="10"/>
        <v>233</v>
      </c>
      <c r="AD63" s="45">
        <f t="shared" si="10"/>
        <v>245</v>
      </c>
      <c r="AE63" s="45">
        <f t="shared" si="10"/>
        <v>257</v>
      </c>
      <c r="AF63" s="45">
        <f t="shared" si="10"/>
        <v>270</v>
      </c>
      <c r="AG63" s="45">
        <f t="shared" si="10"/>
        <v>282</v>
      </c>
      <c r="AH63" s="45">
        <f t="shared" si="10"/>
        <v>294</v>
      </c>
      <c r="AI63" s="45">
        <f t="shared" si="10"/>
        <v>306</v>
      </c>
      <c r="AJ63" s="45">
        <f t="shared" si="10"/>
        <v>319</v>
      </c>
      <c r="AK63" s="45">
        <f t="shared" si="10"/>
        <v>331</v>
      </c>
      <c r="AL63" s="45">
        <f t="shared" si="10"/>
        <v>343</v>
      </c>
      <c r="AM63" s="45">
        <f t="shared" si="10"/>
        <v>355</v>
      </c>
      <c r="AN63" s="45">
        <f t="shared" si="10"/>
        <v>368</v>
      </c>
    </row>
    <row r="64" spans="1:40" x14ac:dyDescent="0.25">
      <c r="A64" s="68" t="s">
        <v>178</v>
      </c>
      <c r="B64" s="184">
        <v>40323</v>
      </c>
      <c r="C64" s="68">
        <v>16</v>
      </c>
      <c r="D64" s="1">
        <v>3276</v>
      </c>
      <c r="E64" s="1">
        <v>1347</v>
      </c>
      <c r="F64" s="1">
        <v>24</v>
      </c>
      <c r="G64" s="1">
        <v>4647</v>
      </c>
      <c r="H64" s="181">
        <f t="shared" si="1"/>
        <v>4623</v>
      </c>
      <c r="I64" s="176">
        <v>290.4375</v>
      </c>
      <c r="J64" s="182">
        <f t="shared" si="2"/>
        <v>288.9375</v>
      </c>
      <c r="K64" s="45">
        <f t="shared" si="11"/>
        <v>18</v>
      </c>
      <c r="L64" s="45">
        <f t="shared" si="11"/>
        <v>36</v>
      </c>
      <c r="M64" s="45">
        <f t="shared" si="11"/>
        <v>54</v>
      </c>
      <c r="N64" s="45">
        <f t="shared" si="11"/>
        <v>72</v>
      </c>
      <c r="O64" s="45">
        <f t="shared" si="11"/>
        <v>90</v>
      </c>
      <c r="P64" s="45">
        <f t="shared" si="11"/>
        <v>108</v>
      </c>
      <c r="Q64" s="45">
        <f t="shared" si="11"/>
        <v>126</v>
      </c>
      <c r="R64" s="45">
        <f t="shared" si="11"/>
        <v>144</v>
      </c>
      <c r="S64" s="45">
        <f t="shared" si="11"/>
        <v>163</v>
      </c>
      <c r="T64" s="45">
        <f t="shared" si="11"/>
        <v>181</v>
      </c>
      <c r="U64" s="45">
        <f t="shared" si="11"/>
        <v>199</v>
      </c>
      <c r="V64" s="45">
        <f t="shared" si="11"/>
        <v>217</v>
      </c>
      <c r="W64" s="45">
        <f t="shared" si="11"/>
        <v>235</v>
      </c>
      <c r="X64" s="45">
        <f t="shared" si="11"/>
        <v>253</v>
      </c>
      <c r="Y64" s="45">
        <f t="shared" si="11"/>
        <v>271</v>
      </c>
      <c r="Z64" s="45">
        <f t="shared" si="11"/>
        <v>289</v>
      </c>
      <c r="AA64" s="45">
        <f t="shared" si="10"/>
        <v>307</v>
      </c>
      <c r="AB64" s="45">
        <f t="shared" si="10"/>
        <v>325</v>
      </c>
      <c r="AC64" s="45">
        <f t="shared" si="10"/>
        <v>343</v>
      </c>
      <c r="AD64" s="45">
        <f t="shared" si="10"/>
        <v>361</v>
      </c>
      <c r="AE64" s="45">
        <f t="shared" si="10"/>
        <v>379</v>
      </c>
      <c r="AF64" s="45">
        <f t="shared" si="10"/>
        <v>397</v>
      </c>
      <c r="AG64" s="45">
        <f t="shared" si="10"/>
        <v>415</v>
      </c>
      <c r="AH64" s="45">
        <f t="shared" si="10"/>
        <v>433</v>
      </c>
      <c r="AI64" s="45">
        <f t="shared" si="10"/>
        <v>451</v>
      </c>
      <c r="AJ64" s="45">
        <f t="shared" si="10"/>
        <v>470</v>
      </c>
      <c r="AK64" s="45">
        <f t="shared" si="10"/>
        <v>488</v>
      </c>
      <c r="AL64" s="45">
        <f t="shared" si="10"/>
        <v>506</v>
      </c>
      <c r="AM64" s="45">
        <f t="shared" si="10"/>
        <v>524</v>
      </c>
      <c r="AN64" s="45">
        <f t="shared" si="10"/>
        <v>542</v>
      </c>
    </row>
    <row r="65" spans="1:40" x14ac:dyDescent="0.25">
      <c r="A65" s="68" t="s">
        <v>178</v>
      </c>
      <c r="B65" s="184">
        <v>40324</v>
      </c>
      <c r="C65" s="68">
        <v>13</v>
      </c>
      <c r="D65" s="1">
        <v>2364</v>
      </c>
      <c r="E65" s="1">
        <v>1601</v>
      </c>
      <c r="F65" s="1">
        <v>34</v>
      </c>
      <c r="G65" s="1">
        <v>3999</v>
      </c>
      <c r="H65" s="181">
        <f t="shared" si="1"/>
        <v>3965</v>
      </c>
      <c r="I65" s="176">
        <v>307.61540000000002</v>
      </c>
      <c r="J65" s="182">
        <f t="shared" si="2"/>
        <v>305</v>
      </c>
      <c r="K65" s="45">
        <f t="shared" si="11"/>
        <v>19</v>
      </c>
      <c r="L65" s="45">
        <f t="shared" si="11"/>
        <v>38</v>
      </c>
      <c r="M65" s="45">
        <f t="shared" si="11"/>
        <v>57</v>
      </c>
      <c r="N65" s="45">
        <f t="shared" si="11"/>
        <v>76</v>
      </c>
      <c r="O65" s="45">
        <f t="shared" si="11"/>
        <v>95</v>
      </c>
      <c r="P65" s="45">
        <f t="shared" si="11"/>
        <v>114</v>
      </c>
      <c r="Q65" s="45">
        <f t="shared" si="11"/>
        <v>133</v>
      </c>
      <c r="R65" s="45">
        <f t="shared" si="11"/>
        <v>153</v>
      </c>
      <c r="S65" s="45">
        <f t="shared" si="11"/>
        <v>172</v>
      </c>
      <c r="T65" s="45">
        <f t="shared" si="11"/>
        <v>191</v>
      </c>
      <c r="U65" s="45">
        <f t="shared" si="11"/>
        <v>210</v>
      </c>
      <c r="V65" s="45">
        <f t="shared" si="11"/>
        <v>229</v>
      </c>
      <c r="W65" s="45">
        <f t="shared" si="11"/>
        <v>248</v>
      </c>
      <c r="X65" s="45">
        <f t="shared" si="11"/>
        <v>267</v>
      </c>
      <c r="Y65" s="45">
        <f t="shared" si="11"/>
        <v>286</v>
      </c>
      <c r="Z65" s="45">
        <f t="shared" si="11"/>
        <v>305</v>
      </c>
      <c r="AA65" s="45">
        <f t="shared" si="10"/>
        <v>324</v>
      </c>
      <c r="AB65" s="45">
        <f t="shared" si="10"/>
        <v>343</v>
      </c>
      <c r="AC65" s="45">
        <f t="shared" si="10"/>
        <v>362</v>
      </c>
      <c r="AD65" s="45">
        <f t="shared" si="10"/>
        <v>381</v>
      </c>
      <c r="AE65" s="45">
        <f t="shared" si="10"/>
        <v>400</v>
      </c>
      <c r="AF65" s="45">
        <f t="shared" si="10"/>
        <v>419</v>
      </c>
      <c r="AG65" s="45">
        <f t="shared" si="10"/>
        <v>438</v>
      </c>
      <c r="AH65" s="45">
        <f t="shared" si="10"/>
        <v>458</v>
      </c>
      <c r="AI65" s="45">
        <f t="shared" si="10"/>
        <v>477</v>
      </c>
      <c r="AJ65" s="45">
        <f t="shared" si="10"/>
        <v>496</v>
      </c>
      <c r="AK65" s="45">
        <f t="shared" si="10"/>
        <v>515</v>
      </c>
      <c r="AL65" s="45">
        <f t="shared" si="10"/>
        <v>534</v>
      </c>
      <c r="AM65" s="45">
        <f t="shared" si="10"/>
        <v>553</v>
      </c>
      <c r="AN65" s="45">
        <f t="shared" si="10"/>
        <v>572</v>
      </c>
    </row>
    <row r="66" spans="1:40" x14ac:dyDescent="0.25">
      <c r="A66" s="68" t="s">
        <v>178</v>
      </c>
      <c r="B66" s="184">
        <v>40748</v>
      </c>
      <c r="C66" s="68">
        <v>8</v>
      </c>
      <c r="D66" s="1">
        <v>1356</v>
      </c>
      <c r="E66" s="1">
        <v>1086</v>
      </c>
      <c r="F66" s="1">
        <v>22</v>
      </c>
      <c r="G66" s="1">
        <v>2464</v>
      </c>
      <c r="H66" s="181">
        <f t="shared" si="1"/>
        <v>2442</v>
      </c>
      <c r="I66" s="176">
        <v>308</v>
      </c>
      <c r="J66" s="182">
        <f t="shared" si="2"/>
        <v>305.25</v>
      </c>
      <c r="K66" s="45">
        <f t="shared" si="11"/>
        <v>19</v>
      </c>
      <c r="L66" s="45">
        <f t="shared" si="11"/>
        <v>38</v>
      </c>
      <c r="M66" s="45">
        <f t="shared" si="11"/>
        <v>57</v>
      </c>
      <c r="N66" s="45">
        <f t="shared" si="11"/>
        <v>76</v>
      </c>
      <c r="O66" s="45">
        <f t="shared" si="11"/>
        <v>95</v>
      </c>
      <c r="P66" s="45">
        <f t="shared" si="11"/>
        <v>114</v>
      </c>
      <c r="Q66" s="45">
        <f t="shared" si="11"/>
        <v>134</v>
      </c>
      <c r="R66" s="45">
        <f t="shared" si="11"/>
        <v>153</v>
      </c>
      <c r="S66" s="45">
        <f t="shared" si="11"/>
        <v>172</v>
      </c>
      <c r="T66" s="45">
        <f t="shared" si="11"/>
        <v>191</v>
      </c>
      <c r="U66" s="45">
        <f t="shared" si="11"/>
        <v>210</v>
      </c>
      <c r="V66" s="45">
        <f t="shared" si="11"/>
        <v>229</v>
      </c>
      <c r="W66" s="45">
        <f t="shared" si="11"/>
        <v>248</v>
      </c>
      <c r="X66" s="45">
        <f t="shared" si="11"/>
        <v>267</v>
      </c>
      <c r="Y66" s="45">
        <f t="shared" si="11"/>
        <v>286</v>
      </c>
      <c r="Z66" s="45">
        <f t="shared" si="11"/>
        <v>305</v>
      </c>
      <c r="AA66" s="45">
        <f t="shared" si="10"/>
        <v>324</v>
      </c>
      <c r="AB66" s="45">
        <f t="shared" si="10"/>
        <v>343</v>
      </c>
      <c r="AC66" s="45">
        <f t="shared" si="10"/>
        <v>362</v>
      </c>
      <c r="AD66" s="45">
        <f t="shared" si="10"/>
        <v>382</v>
      </c>
      <c r="AE66" s="45">
        <f t="shared" si="10"/>
        <v>401</v>
      </c>
      <c r="AF66" s="45">
        <f t="shared" si="10"/>
        <v>420</v>
      </c>
      <c r="AG66" s="45">
        <f t="shared" si="10"/>
        <v>439</v>
      </c>
      <c r="AH66" s="45">
        <f t="shared" si="10"/>
        <v>458</v>
      </c>
      <c r="AI66" s="45">
        <f t="shared" si="10"/>
        <v>477</v>
      </c>
      <c r="AJ66" s="45">
        <f t="shared" si="10"/>
        <v>496</v>
      </c>
      <c r="AK66" s="45">
        <f t="shared" si="10"/>
        <v>515</v>
      </c>
      <c r="AL66" s="45">
        <f t="shared" si="10"/>
        <v>534</v>
      </c>
      <c r="AM66" s="45">
        <f t="shared" si="10"/>
        <v>553</v>
      </c>
      <c r="AN66" s="45">
        <f t="shared" si="10"/>
        <v>572</v>
      </c>
    </row>
    <row r="67" spans="1:40" x14ac:dyDescent="0.25">
      <c r="A67" s="68" t="s">
        <v>178</v>
      </c>
      <c r="B67" s="184">
        <v>40950</v>
      </c>
      <c r="C67" s="68">
        <v>7</v>
      </c>
      <c r="D67" s="1">
        <v>1584</v>
      </c>
      <c r="E67" s="1">
        <v>419</v>
      </c>
      <c r="F67" s="1">
        <v>18</v>
      </c>
      <c r="G67" s="1">
        <v>2021</v>
      </c>
      <c r="H67" s="181">
        <f t="shared" si="1"/>
        <v>2003</v>
      </c>
      <c r="I67" s="176">
        <v>288.71429999999998</v>
      </c>
      <c r="J67" s="182">
        <f t="shared" si="2"/>
        <v>286.14285714285717</v>
      </c>
      <c r="K67" s="45">
        <f t="shared" si="11"/>
        <v>18</v>
      </c>
      <c r="L67" s="45">
        <f t="shared" si="11"/>
        <v>36</v>
      </c>
      <c r="M67" s="45">
        <f t="shared" si="11"/>
        <v>54</v>
      </c>
      <c r="N67" s="45">
        <f t="shared" si="11"/>
        <v>72</v>
      </c>
      <c r="O67" s="45">
        <f t="shared" si="11"/>
        <v>89</v>
      </c>
      <c r="P67" s="45">
        <f t="shared" si="11"/>
        <v>107</v>
      </c>
      <c r="Q67" s="45">
        <f t="shared" si="11"/>
        <v>125</v>
      </c>
      <c r="R67" s="45">
        <f t="shared" si="11"/>
        <v>143</v>
      </c>
      <c r="S67" s="45">
        <f t="shared" si="11"/>
        <v>161</v>
      </c>
      <c r="T67" s="45">
        <f t="shared" si="11"/>
        <v>179</v>
      </c>
      <c r="U67" s="45">
        <f t="shared" si="11"/>
        <v>197</v>
      </c>
      <c r="V67" s="45">
        <f t="shared" si="11"/>
        <v>215</v>
      </c>
      <c r="W67" s="45">
        <f t="shared" si="11"/>
        <v>232</v>
      </c>
      <c r="X67" s="45">
        <f t="shared" si="11"/>
        <v>250</v>
      </c>
      <c r="Y67" s="45">
        <f t="shared" si="11"/>
        <v>268</v>
      </c>
      <c r="Z67" s="45">
        <f t="shared" si="11"/>
        <v>286</v>
      </c>
      <c r="AA67" s="45">
        <f t="shared" si="10"/>
        <v>304</v>
      </c>
      <c r="AB67" s="45">
        <f t="shared" si="10"/>
        <v>322</v>
      </c>
      <c r="AC67" s="45">
        <f t="shared" si="10"/>
        <v>340</v>
      </c>
      <c r="AD67" s="45">
        <f t="shared" si="10"/>
        <v>358</v>
      </c>
      <c r="AE67" s="45">
        <f t="shared" si="10"/>
        <v>376</v>
      </c>
      <c r="AF67" s="45">
        <f t="shared" si="10"/>
        <v>393</v>
      </c>
      <c r="AG67" s="45">
        <f t="shared" si="10"/>
        <v>411</v>
      </c>
      <c r="AH67" s="45">
        <f t="shared" si="10"/>
        <v>429</v>
      </c>
      <c r="AI67" s="45">
        <f t="shared" si="10"/>
        <v>447</v>
      </c>
      <c r="AJ67" s="45">
        <f t="shared" si="10"/>
        <v>465</v>
      </c>
      <c r="AK67" s="45">
        <f t="shared" si="10"/>
        <v>483</v>
      </c>
      <c r="AL67" s="45">
        <f t="shared" si="10"/>
        <v>501</v>
      </c>
      <c r="AM67" s="45">
        <f t="shared" si="10"/>
        <v>519</v>
      </c>
      <c r="AN67" s="45">
        <f t="shared" si="10"/>
        <v>537</v>
      </c>
    </row>
    <row r="68" spans="1:40" x14ac:dyDescent="0.25">
      <c r="A68" s="68" t="s">
        <v>178</v>
      </c>
      <c r="B68" s="184">
        <v>44221</v>
      </c>
      <c r="C68" s="68">
        <v>6</v>
      </c>
      <c r="D68" s="1">
        <v>1380</v>
      </c>
      <c r="E68" s="1">
        <v>298</v>
      </c>
      <c r="F68" s="1">
        <v>30</v>
      </c>
      <c r="G68" s="1">
        <v>1708</v>
      </c>
      <c r="H68" s="181">
        <f t="shared" si="1"/>
        <v>1678</v>
      </c>
      <c r="I68" s="176">
        <v>284.66669999999999</v>
      </c>
      <c r="J68" s="182">
        <f t="shared" si="2"/>
        <v>279.66666666666669</v>
      </c>
      <c r="K68" s="45">
        <f t="shared" si="11"/>
        <v>17</v>
      </c>
      <c r="L68" s="45">
        <f t="shared" si="11"/>
        <v>35</v>
      </c>
      <c r="M68" s="45">
        <f t="shared" si="11"/>
        <v>52</v>
      </c>
      <c r="N68" s="45">
        <f t="shared" si="11"/>
        <v>70</v>
      </c>
      <c r="O68" s="45">
        <f t="shared" si="11"/>
        <v>87</v>
      </c>
      <c r="P68" s="45">
        <f t="shared" si="11"/>
        <v>105</v>
      </c>
      <c r="Q68" s="45">
        <f t="shared" si="11"/>
        <v>122</v>
      </c>
      <c r="R68" s="45">
        <f t="shared" si="11"/>
        <v>140</v>
      </c>
      <c r="S68" s="45">
        <f t="shared" si="11"/>
        <v>157</v>
      </c>
      <c r="T68" s="45">
        <f t="shared" si="11"/>
        <v>175</v>
      </c>
      <c r="U68" s="45">
        <f t="shared" si="11"/>
        <v>192</v>
      </c>
      <c r="V68" s="45">
        <f t="shared" si="11"/>
        <v>210</v>
      </c>
      <c r="W68" s="45">
        <f t="shared" si="11"/>
        <v>227</v>
      </c>
      <c r="X68" s="45">
        <f t="shared" si="11"/>
        <v>245</v>
      </c>
      <c r="Y68" s="45">
        <f t="shared" si="11"/>
        <v>262</v>
      </c>
      <c r="Z68" s="45">
        <f t="shared" si="11"/>
        <v>280</v>
      </c>
      <c r="AA68" s="45">
        <f t="shared" si="10"/>
        <v>297</v>
      </c>
      <c r="AB68" s="45">
        <f t="shared" si="10"/>
        <v>315</v>
      </c>
      <c r="AC68" s="45">
        <f t="shared" si="10"/>
        <v>332</v>
      </c>
      <c r="AD68" s="45">
        <f t="shared" si="10"/>
        <v>350</v>
      </c>
      <c r="AE68" s="45">
        <f t="shared" si="10"/>
        <v>367</v>
      </c>
      <c r="AF68" s="45">
        <f t="shared" si="10"/>
        <v>385</v>
      </c>
      <c r="AG68" s="45">
        <f t="shared" si="10"/>
        <v>402</v>
      </c>
      <c r="AH68" s="45">
        <f t="shared" si="10"/>
        <v>420</v>
      </c>
      <c r="AI68" s="45">
        <f t="shared" si="10"/>
        <v>437</v>
      </c>
      <c r="AJ68" s="45">
        <f t="shared" si="10"/>
        <v>454</v>
      </c>
      <c r="AK68" s="45">
        <f t="shared" si="10"/>
        <v>472</v>
      </c>
      <c r="AL68" s="45">
        <f t="shared" si="10"/>
        <v>489</v>
      </c>
      <c r="AM68" s="45">
        <f t="shared" si="10"/>
        <v>507</v>
      </c>
      <c r="AN68" s="45">
        <f t="shared" si="10"/>
        <v>524</v>
      </c>
    </row>
    <row r="69" spans="1:40" x14ac:dyDescent="0.25">
      <c r="A69" s="68" t="s">
        <v>178</v>
      </c>
      <c r="B69" s="184">
        <v>50015</v>
      </c>
      <c r="C69" s="68">
        <v>3</v>
      </c>
      <c r="D69" s="1">
        <v>1128</v>
      </c>
      <c r="E69" s="1">
        <v>-234</v>
      </c>
      <c r="F69" s="1">
        <v>10</v>
      </c>
      <c r="G69" s="1">
        <v>904</v>
      </c>
      <c r="H69" s="181">
        <f t="shared" ref="H69:H132" si="12">G69-F69</f>
        <v>894</v>
      </c>
      <c r="I69" s="176">
        <v>301.33330000000001</v>
      </c>
      <c r="J69" s="182">
        <f t="shared" ref="J69:J132" si="13">IFERROR(H69/C69,0)</f>
        <v>298</v>
      </c>
      <c r="K69" s="45">
        <f t="shared" si="11"/>
        <v>19</v>
      </c>
      <c r="L69" s="45">
        <f t="shared" si="11"/>
        <v>37</v>
      </c>
      <c r="M69" s="45">
        <f t="shared" si="11"/>
        <v>56</v>
      </c>
      <c r="N69" s="45">
        <f t="shared" si="11"/>
        <v>75</v>
      </c>
      <c r="O69" s="45">
        <f t="shared" si="11"/>
        <v>93</v>
      </c>
      <c r="P69" s="45">
        <f t="shared" si="11"/>
        <v>112</v>
      </c>
      <c r="Q69" s="45">
        <f t="shared" si="11"/>
        <v>130</v>
      </c>
      <c r="R69" s="45">
        <f t="shared" si="11"/>
        <v>149</v>
      </c>
      <c r="S69" s="45">
        <f t="shared" si="11"/>
        <v>168</v>
      </c>
      <c r="T69" s="45">
        <f t="shared" si="11"/>
        <v>186</v>
      </c>
      <c r="U69" s="45">
        <f t="shared" si="11"/>
        <v>205</v>
      </c>
      <c r="V69" s="45">
        <f t="shared" si="11"/>
        <v>224</v>
      </c>
      <c r="W69" s="45">
        <f t="shared" si="11"/>
        <v>242</v>
      </c>
      <c r="X69" s="45">
        <f t="shared" si="11"/>
        <v>261</v>
      </c>
      <c r="Y69" s="45">
        <f t="shared" si="11"/>
        <v>279</v>
      </c>
      <c r="Z69" s="45">
        <f t="shared" si="11"/>
        <v>298</v>
      </c>
      <c r="AA69" s="45">
        <f t="shared" si="10"/>
        <v>317</v>
      </c>
      <c r="AB69" s="45">
        <f t="shared" si="10"/>
        <v>335</v>
      </c>
      <c r="AC69" s="45">
        <f t="shared" si="10"/>
        <v>354</v>
      </c>
      <c r="AD69" s="45">
        <f t="shared" si="10"/>
        <v>373</v>
      </c>
      <c r="AE69" s="45">
        <f t="shared" si="10"/>
        <v>391</v>
      </c>
      <c r="AF69" s="45">
        <f t="shared" si="10"/>
        <v>410</v>
      </c>
      <c r="AG69" s="45">
        <f t="shared" si="10"/>
        <v>428</v>
      </c>
      <c r="AH69" s="45">
        <f t="shared" si="10"/>
        <v>447</v>
      </c>
      <c r="AI69" s="45">
        <f t="shared" si="10"/>
        <v>466</v>
      </c>
      <c r="AJ69" s="45">
        <f t="shared" si="10"/>
        <v>484</v>
      </c>
      <c r="AK69" s="45">
        <f t="shared" si="10"/>
        <v>503</v>
      </c>
      <c r="AL69" s="45">
        <f t="shared" si="10"/>
        <v>522</v>
      </c>
      <c r="AM69" s="45">
        <f t="shared" si="10"/>
        <v>540</v>
      </c>
      <c r="AN69" s="45">
        <f t="shared" si="10"/>
        <v>559</v>
      </c>
    </row>
    <row r="70" spans="1:40" x14ac:dyDescent="0.25">
      <c r="A70" s="68" t="s">
        <v>178</v>
      </c>
      <c r="B70" s="184">
        <v>50611</v>
      </c>
      <c r="C70" s="68">
        <v>11</v>
      </c>
      <c r="D70" s="1">
        <v>2760</v>
      </c>
      <c r="E70" s="1">
        <v>885</v>
      </c>
      <c r="F70" s="1">
        <v>43</v>
      </c>
      <c r="G70" s="1">
        <v>3688</v>
      </c>
      <c r="H70" s="181">
        <f t="shared" si="12"/>
        <v>3645</v>
      </c>
      <c r="I70" s="176">
        <v>335.27269999999999</v>
      </c>
      <c r="J70" s="182">
        <f t="shared" si="13"/>
        <v>331.36363636363637</v>
      </c>
      <c r="K70" s="45">
        <f t="shared" si="11"/>
        <v>21</v>
      </c>
      <c r="L70" s="45">
        <f t="shared" si="11"/>
        <v>41</v>
      </c>
      <c r="M70" s="45">
        <f t="shared" si="11"/>
        <v>62</v>
      </c>
      <c r="N70" s="45">
        <f t="shared" si="11"/>
        <v>83</v>
      </c>
      <c r="O70" s="45">
        <f t="shared" si="11"/>
        <v>104</v>
      </c>
      <c r="P70" s="45">
        <f t="shared" si="11"/>
        <v>124</v>
      </c>
      <c r="Q70" s="45">
        <f t="shared" si="11"/>
        <v>145</v>
      </c>
      <c r="R70" s="45">
        <f t="shared" si="11"/>
        <v>166</v>
      </c>
      <c r="S70" s="45">
        <f t="shared" si="11"/>
        <v>186</v>
      </c>
      <c r="T70" s="45">
        <f t="shared" si="11"/>
        <v>207</v>
      </c>
      <c r="U70" s="45">
        <f t="shared" si="11"/>
        <v>228</v>
      </c>
      <c r="V70" s="45">
        <f t="shared" si="11"/>
        <v>249</v>
      </c>
      <c r="W70" s="45">
        <f t="shared" si="11"/>
        <v>269</v>
      </c>
      <c r="X70" s="45">
        <f t="shared" si="11"/>
        <v>290</v>
      </c>
      <c r="Y70" s="45">
        <f t="shared" si="11"/>
        <v>311</v>
      </c>
      <c r="Z70" s="45">
        <f t="shared" ref="Z70:AN85" si="14">IF($G70&gt;0,ROUND($J70*Z$3/12*0.75,0),0)</f>
        <v>331</v>
      </c>
      <c r="AA70" s="45">
        <f t="shared" si="14"/>
        <v>352</v>
      </c>
      <c r="AB70" s="45">
        <f t="shared" si="14"/>
        <v>373</v>
      </c>
      <c r="AC70" s="45">
        <f t="shared" si="14"/>
        <v>393</v>
      </c>
      <c r="AD70" s="45">
        <f t="shared" si="14"/>
        <v>414</v>
      </c>
      <c r="AE70" s="45">
        <f t="shared" si="14"/>
        <v>435</v>
      </c>
      <c r="AF70" s="45">
        <f t="shared" si="14"/>
        <v>456</v>
      </c>
      <c r="AG70" s="45">
        <f t="shared" si="14"/>
        <v>476</v>
      </c>
      <c r="AH70" s="45">
        <f t="shared" si="14"/>
        <v>497</v>
      </c>
      <c r="AI70" s="45">
        <f t="shared" si="14"/>
        <v>518</v>
      </c>
      <c r="AJ70" s="45">
        <f t="shared" si="14"/>
        <v>538</v>
      </c>
      <c r="AK70" s="45">
        <f t="shared" si="14"/>
        <v>559</v>
      </c>
      <c r="AL70" s="45">
        <f t="shared" si="14"/>
        <v>580</v>
      </c>
      <c r="AM70" s="45">
        <f t="shared" si="14"/>
        <v>601</v>
      </c>
      <c r="AN70" s="45">
        <f t="shared" si="14"/>
        <v>621</v>
      </c>
    </row>
    <row r="71" spans="1:40" x14ac:dyDescent="0.25">
      <c r="A71" s="68" t="s">
        <v>178</v>
      </c>
      <c r="B71" s="184">
        <v>50634</v>
      </c>
      <c r="C71" s="68">
        <v>8</v>
      </c>
      <c r="D71" s="1">
        <v>1800</v>
      </c>
      <c r="E71" s="1">
        <v>328</v>
      </c>
      <c r="F71" s="1">
        <v>48</v>
      </c>
      <c r="G71" s="1">
        <v>2176</v>
      </c>
      <c r="H71" s="181">
        <f t="shared" si="12"/>
        <v>2128</v>
      </c>
      <c r="I71" s="176">
        <v>272</v>
      </c>
      <c r="J71" s="182">
        <f t="shared" si="13"/>
        <v>266</v>
      </c>
      <c r="K71" s="45">
        <f t="shared" ref="K71:Z86" si="15">IF($G71&gt;0,ROUND($J71*K$3/12*0.75,0),0)</f>
        <v>17</v>
      </c>
      <c r="L71" s="45">
        <f t="shared" si="15"/>
        <v>33</v>
      </c>
      <c r="M71" s="45">
        <f t="shared" si="15"/>
        <v>50</v>
      </c>
      <c r="N71" s="45">
        <f t="shared" si="15"/>
        <v>67</v>
      </c>
      <c r="O71" s="45">
        <f t="shared" si="15"/>
        <v>83</v>
      </c>
      <c r="P71" s="45">
        <f t="shared" si="15"/>
        <v>100</v>
      </c>
      <c r="Q71" s="45">
        <f t="shared" si="15"/>
        <v>116</v>
      </c>
      <c r="R71" s="45">
        <f t="shared" si="15"/>
        <v>133</v>
      </c>
      <c r="S71" s="45">
        <f t="shared" si="15"/>
        <v>150</v>
      </c>
      <c r="T71" s="45">
        <f t="shared" si="15"/>
        <v>166</v>
      </c>
      <c r="U71" s="45">
        <f t="shared" si="15"/>
        <v>183</v>
      </c>
      <c r="V71" s="45">
        <f t="shared" si="15"/>
        <v>200</v>
      </c>
      <c r="W71" s="45">
        <f t="shared" si="15"/>
        <v>216</v>
      </c>
      <c r="X71" s="45">
        <f t="shared" si="15"/>
        <v>233</v>
      </c>
      <c r="Y71" s="45">
        <f t="shared" si="15"/>
        <v>249</v>
      </c>
      <c r="Z71" s="45">
        <f t="shared" si="15"/>
        <v>266</v>
      </c>
      <c r="AA71" s="45">
        <f t="shared" si="14"/>
        <v>283</v>
      </c>
      <c r="AB71" s="45">
        <f t="shared" si="14"/>
        <v>299</v>
      </c>
      <c r="AC71" s="45">
        <f t="shared" si="14"/>
        <v>316</v>
      </c>
      <c r="AD71" s="45">
        <f t="shared" si="14"/>
        <v>333</v>
      </c>
      <c r="AE71" s="45">
        <f t="shared" si="14"/>
        <v>349</v>
      </c>
      <c r="AF71" s="45">
        <f t="shared" si="14"/>
        <v>366</v>
      </c>
      <c r="AG71" s="45">
        <f t="shared" si="14"/>
        <v>382</v>
      </c>
      <c r="AH71" s="45">
        <f t="shared" si="14"/>
        <v>399</v>
      </c>
      <c r="AI71" s="45">
        <f t="shared" si="14"/>
        <v>416</v>
      </c>
      <c r="AJ71" s="45">
        <f t="shared" si="14"/>
        <v>432</v>
      </c>
      <c r="AK71" s="45">
        <f t="shared" si="14"/>
        <v>449</v>
      </c>
      <c r="AL71" s="45">
        <f t="shared" si="14"/>
        <v>466</v>
      </c>
      <c r="AM71" s="45">
        <f t="shared" si="14"/>
        <v>482</v>
      </c>
      <c r="AN71" s="45">
        <f t="shared" si="14"/>
        <v>499</v>
      </c>
    </row>
    <row r="72" spans="1:40" x14ac:dyDescent="0.25">
      <c r="A72" s="68" t="s">
        <v>178</v>
      </c>
      <c r="B72" s="184">
        <v>50636</v>
      </c>
      <c r="C72" s="68">
        <v>8</v>
      </c>
      <c r="D72" s="1">
        <v>1632</v>
      </c>
      <c r="E72" s="1">
        <v>1523</v>
      </c>
      <c r="F72" s="1">
        <v>30</v>
      </c>
      <c r="G72" s="1">
        <v>3185</v>
      </c>
      <c r="H72" s="181">
        <f t="shared" si="12"/>
        <v>3155</v>
      </c>
      <c r="I72" s="176">
        <v>398.125</v>
      </c>
      <c r="J72" s="182">
        <f t="shared" si="13"/>
        <v>394.375</v>
      </c>
      <c r="K72" s="45">
        <f t="shared" si="15"/>
        <v>25</v>
      </c>
      <c r="L72" s="45">
        <f t="shared" si="15"/>
        <v>49</v>
      </c>
      <c r="M72" s="45">
        <f t="shared" si="15"/>
        <v>74</v>
      </c>
      <c r="N72" s="45">
        <f t="shared" si="15"/>
        <v>99</v>
      </c>
      <c r="O72" s="45">
        <f t="shared" si="15"/>
        <v>123</v>
      </c>
      <c r="P72" s="45">
        <f t="shared" si="15"/>
        <v>148</v>
      </c>
      <c r="Q72" s="45">
        <f t="shared" si="15"/>
        <v>173</v>
      </c>
      <c r="R72" s="45">
        <f t="shared" si="15"/>
        <v>197</v>
      </c>
      <c r="S72" s="45">
        <f t="shared" si="15"/>
        <v>222</v>
      </c>
      <c r="T72" s="45">
        <f t="shared" si="15"/>
        <v>246</v>
      </c>
      <c r="U72" s="45">
        <f t="shared" si="15"/>
        <v>271</v>
      </c>
      <c r="V72" s="45">
        <f t="shared" si="15"/>
        <v>296</v>
      </c>
      <c r="W72" s="45">
        <f t="shared" si="15"/>
        <v>320</v>
      </c>
      <c r="X72" s="45">
        <f t="shared" si="15"/>
        <v>345</v>
      </c>
      <c r="Y72" s="45">
        <f t="shared" si="15"/>
        <v>370</v>
      </c>
      <c r="Z72" s="45">
        <f t="shared" si="15"/>
        <v>394</v>
      </c>
      <c r="AA72" s="45">
        <f t="shared" si="14"/>
        <v>419</v>
      </c>
      <c r="AB72" s="45">
        <f t="shared" si="14"/>
        <v>444</v>
      </c>
      <c r="AC72" s="45">
        <f t="shared" si="14"/>
        <v>468</v>
      </c>
      <c r="AD72" s="45">
        <f t="shared" si="14"/>
        <v>493</v>
      </c>
      <c r="AE72" s="45">
        <f t="shared" si="14"/>
        <v>518</v>
      </c>
      <c r="AF72" s="45">
        <f t="shared" si="14"/>
        <v>542</v>
      </c>
      <c r="AG72" s="45">
        <f t="shared" si="14"/>
        <v>567</v>
      </c>
      <c r="AH72" s="45">
        <f t="shared" si="14"/>
        <v>592</v>
      </c>
      <c r="AI72" s="45">
        <f t="shared" si="14"/>
        <v>616</v>
      </c>
      <c r="AJ72" s="45">
        <f t="shared" si="14"/>
        <v>641</v>
      </c>
      <c r="AK72" s="45">
        <f t="shared" si="14"/>
        <v>666</v>
      </c>
      <c r="AL72" s="45">
        <f t="shared" si="14"/>
        <v>690</v>
      </c>
      <c r="AM72" s="45">
        <f t="shared" si="14"/>
        <v>715</v>
      </c>
      <c r="AN72" s="45">
        <f t="shared" si="14"/>
        <v>739</v>
      </c>
    </row>
    <row r="73" spans="1:40" x14ac:dyDescent="0.25">
      <c r="A73" s="68" t="s">
        <v>178</v>
      </c>
      <c r="B73" s="184">
        <v>90503</v>
      </c>
      <c r="C73" s="68">
        <v>0</v>
      </c>
      <c r="D73" s="1">
        <v>0</v>
      </c>
      <c r="E73" s="1">
        <v>0</v>
      </c>
      <c r="F73" s="1">
        <v>0</v>
      </c>
      <c r="G73" s="1">
        <v>0</v>
      </c>
      <c r="H73" s="181">
        <f t="shared" si="12"/>
        <v>0</v>
      </c>
      <c r="I73" s="176">
        <v>0</v>
      </c>
      <c r="J73" s="182">
        <f t="shared" si="13"/>
        <v>0</v>
      </c>
      <c r="K73" s="45">
        <f t="shared" si="15"/>
        <v>0</v>
      </c>
      <c r="L73" s="45">
        <f t="shared" si="15"/>
        <v>0</v>
      </c>
      <c r="M73" s="45">
        <f t="shared" si="15"/>
        <v>0</v>
      </c>
      <c r="N73" s="45">
        <f t="shared" si="15"/>
        <v>0</v>
      </c>
      <c r="O73" s="45">
        <f t="shared" si="15"/>
        <v>0</v>
      </c>
      <c r="P73" s="45">
        <f t="shared" si="15"/>
        <v>0</v>
      </c>
      <c r="Q73" s="45">
        <f t="shared" si="15"/>
        <v>0</v>
      </c>
      <c r="R73" s="45">
        <f t="shared" si="15"/>
        <v>0</v>
      </c>
      <c r="S73" s="45">
        <f t="shared" si="15"/>
        <v>0</v>
      </c>
      <c r="T73" s="45">
        <f t="shared" si="15"/>
        <v>0</v>
      </c>
      <c r="U73" s="45">
        <f t="shared" si="15"/>
        <v>0</v>
      </c>
      <c r="V73" s="45">
        <f t="shared" si="15"/>
        <v>0</v>
      </c>
      <c r="W73" s="45">
        <f t="shared" si="15"/>
        <v>0</v>
      </c>
      <c r="X73" s="45">
        <f t="shared" si="15"/>
        <v>0</v>
      </c>
      <c r="Y73" s="45">
        <f t="shared" si="15"/>
        <v>0</v>
      </c>
      <c r="Z73" s="45">
        <f t="shared" si="15"/>
        <v>0</v>
      </c>
      <c r="AA73" s="45">
        <f t="shared" si="14"/>
        <v>0</v>
      </c>
      <c r="AB73" s="45">
        <f t="shared" si="14"/>
        <v>0</v>
      </c>
      <c r="AC73" s="45">
        <f t="shared" si="14"/>
        <v>0</v>
      </c>
      <c r="AD73" s="45">
        <f t="shared" si="14"/>
        <v>0</v>
      </c>
      <c r="AE73" s="45">
        <f t="shared" si="14"/>
        <v>0</v>
      </c>
      <c r="AF73" s="45">
        <f t="shared" si="14"/>
        <v>0</v>
      </c>
      <c r="AG73" s="45">
        <f t="shared" si="14"/>
        <v>0</v>
      </c>
      <c r="AH73" s="45">
        <f t="shared" si="14"/>
        <v>0</v>
      </c>
      <c r="AI73" s="45">
        <f t="shared" si="14"/>
        <v>0</v>
      </c>
      <c r="AJ73" s="45">
        <f t="shared" si="14"/>
        <v>0</v>
      </c>
      <c r="AK73" s="45">
        <f t="shared" si="14"/>
        <v>0</v>
      </c>
      <c r="AL73" s="45">
        <f t="shared" si="14"/>
        <v>0</v>
      </c>
      <c r="AM73" s="45">
        <f t="shared" si="14"/>
        <v>0</v>
      </c>
      <c r="AN73" s="45">
        <f t="shared" si="14"/>
        <v>0</v>
      </c>
    </row>
    <row r="74" spans="1:40" x14ac:dyDescent="0.25">
      <c r="A74" s="68" t="s">
        <v>176</v>
      </c>
      <c r="B74" s="184">
        <v>71107</v>
      </c>
      <c r="C74" s="68">
        <v>11</v>
      </c>
      <c r="D74" s="1">
        <v>1152</v>
      </c>
      <c r="E74" s="1">
        <v>1240</v>
      </c>
      <c r="F74" s="1">
        <v>6</v>
      </c>
      <c r="G74" s="1">
        <v>2398</v>
      </c>
      <c r="H74" s="181">
        <f t="shared" si="12"/>
        <v>2392</v>
      </c>
      <c r="I74" s="176">
        <v>218</v>
      </c>
      <c r="J74" s="182">
        <f t="shared" si="13"/>
        <v>217.45454545454547</v>
      </c>
      <c r="K74" s="45">
        <f t="shared" si="15"/>
        <v>14</v>
      </c>
      <c r="L74" s="45">
        <f t="shared" si="15"/>
        <v>27</v>
      </c>
      <c r="M74" s="45">
        <f t="shared" si="15"/>
        <v>41</v>
      </c>
      <c r="N74" s="45">
        <f t="shared" si="15"/>
        <v>54</v>
      </c>
      <c r="O74" s="45">
        <f t="shared" si="15"/>
        <v>68</v>
      </c>
      <c r="P74" s="45">
        <f t="shared" si="15"/>
        <v>82</v>
      </c>
      <c r="Q74" s="45">
        <f t="shared" si="15"/>
        <v>95</v>
      </c>
      <c r="R74" s="45">
        <f t="shared" si="15"/>
        <v>109</v>
      </c>
      <c r="S74" s="45">
        <f t="shared" si="15"/>
        <v>122</v>
      </c>
      <c r="T74" s="45">
        <f t="shared" si="15"/>
        <v>136</v>
      </c>
      <c r="U74" s="45">
        <f t="shared" si="15"/>
        <v>150</v>
      </c>
      <c r="V74" s="45">
        <f t="shared" si="15"/>
        <v>163</v>
      </c>
      <c r="W74" s="45">
        <f t="shared" si="15"/>
        <v>177</v>
      </c>
      <c r="X74" s="45">
        <f t="shared" si="15"/>
        <v>190</v>
      </c>
      <c r="Y74" s="45">
        <f t="shared" si="15"/>
        <v>204</v>
      </c>
      <c r="Z74" s="45">
        <f t="shared" si="15"/>
        <v>217</v>
      </c>
      <c r="AA74" s="45">
        <f t="shared" si="14"/>
        <v>231</v>
      </c>
      <c r="AB74" s="45">
        <f t="shared" si="14"/>
        <v>245</v>
      </c>
      <c r="AC74" s="45">
        <f t="shared" si="14"/>
        <v>258</v>
      </c>
      <c r="AD74" s="45">
        <f t="shared" si="14"/>
        <v>272</v>
      </c>
      <c r="AE74" s="45">
        <f t="shared" si="14"/>
        <v>285</v>
      </c>
      <c r="AF74" s="45">
        <f t="shared" si="14"/>
        <v>299</v>
      </c>
      <c r="AG74" s="45">
        <f t="shared" si="14"/>
        <v>313</v>
      </c>
      <c r="AH74" s="45">
        <f t="shared" si="14"/>
        <v>326</v>
      </c>
      <c r="AI74" s="45">
        <f t="shared" si="14"/>
        <v>340</v>
      </c>
      <c r="AJ74" s="45">
        <f t="shared" si="14"/>
        <v>353</v>
      </c>
      <c r="AK74" s="45">
        <f t="shared" si="14"/>
        <v>367</v>
      </c>
      <c r="AL74" s="45">
        <f t="shared" si="14"/>
        <v>381</v>
      </c>
      <c r="AM74" s="45">
        <f t="shared" si="14"/>
        <v>394</v>
      </c>
      <c r="AN74" s="45">
        <f t="shared" si="14"/>
        <v>408</v>
      </c>
    </row>
    <row r="75" spans="1:40" x14ac:dyDescent="0.25">
      <c r="A75" s="68" t="s">
        <v>176</v>
      </c>
      <c r="B75" s="184">
        <v>71108</v>
      </c>
      <c r="C75" s="68">
        <v>4</v>
      </c>
      <c r="D75" s="1">
        <v>0</v>
      </c>
      <c r="E75" s="1">
        <v>919</v>
      </c>
      <c r="F75" s="1">
        <v>0</v>
      </c>
      <c r="G75" s="1">
        <v>919</v>
      </c>
      <c r="H75" s="181">
        <f t="shared" si="12"/>
        <v>919</v>
      </c>
      <c r="I75" s="176">
        <v>229.75</v>
      </c>
      <c r="J75" s="182">
        <f t="shared" si="13"/>
        <v>229.75</v>
      </c>
      <c r="K75" s="45">
        <f t="shared" si="15"/>
        <v>14</v>
      </c>
      <c r="L75" s="45">
        <f t="shared" si="15"/>
        <v>29</v>
      </c>
      <c r="M75" s="45">
        <f t="shared" si="15"/>
        <v>43</v>
      </c>
      <c r="N75" s="45">
        <f t="shared" si="15"/>
        <v>57</v>
      </c>
      <c r="O75" s="45">
        <f t="shared" si="15"/>
        <v>72</v>
      </c>
      <c r="P75" s="45">
        <f t="shared" si="15"/>
        <v>86</v>
      </c>
      <c r="Q75" s="45">
        <f t="shared" si="15"/>
        <v>101</v>
      </c>
      <c r="R75" s="45">
        <f t="shared" si="15"/>
        <v>115</v>
      </c>
      <c r="S75" s="45">
        <f t="shared" si="15"/>
        <v>129</v>
      </c>
      <c r="T75" s="45">
        <f t="shared" si="15"/>
        <v>144</v>
      </c>
      <c r="U75" s="45">
        <f t="shared" si="15"/>
        <v>158</v>
      </c>
      <c r="V75" s="45">
        <f t="shared" si="15"/>
        <v>172</v>
      </c>
      <c r="W75" s="45">
        <f t="shared" si="15"/>
        <v>187</v>
      </c>
      <c r="X75" s="45">
        <f t="shared" si="15"/>
        <v>201</v>
      </c>
      <c r="Y75" s="45">
        <f t="shared" si="15"/>
        <v>215</v>
      </c>
      <c r="Z75" s="45">
        <f t="shared" si="15"/>
        <v>230</v>
      </c>
      <c r="AA75" s="45">
        <f t="shared" si="14"/>
        <v>244</v>
      </c>
      <c r="AB75" s="45">
        <f t="shared" si="14"/>
        <v>258</v>
      </c>
      <c r="AC75" s="45">
        <f t="shared" si="14"/>
        <v>273</v>
      </c>
      <c r="AD75" s="45">
        <f t="shared" si="14"/>
        <v>287</v>
      </c>
      <c r="AE75" s="45">
        <f t="shared" si="14"/>
        <v>302</v>
      </c>
      <c r="AF75" s="45">
        <f t="shared" si="14"/>
        <v>316</v>
      </c>
      <c r="AG75" s="45">
        <f t="shared" si="14"/>
        <v>330</v>
      </c>
      <c r="AH75" s="45">
        <f t="shared" si="14"/>
        <v>345</v>
      </c>
      <c r="AI75" s="45">
        <f t="shared" si="14"/>
        <v>359</v>
      </c>
      <c r="AJ75" s="45">
        <f t="shared" si="14"/>
        <v>373</v>
      </c>
      <c r="AK75" s="45">
        <f t="shared" si="14"/>
        <v>388</v>
      </c>
      <c r="AL75" s="45">
        <f t="shared" si="14"/>
        <v>402</v>
      </c>
      <c r="AM75" s="45">
        <f t="shared" si="14"/>
        <v>416</v>
      </c>
      <c r="AN75" s="45">
        <f t="shared" si="14"/>
        <v>431</v>
      </c>
    </row>
    <row r="76" spans="1:40" x14ac:dyDescent="0.25">
      <c r="A76" s="68" t="s">
        <v>176</v>
      </c>
      <c r="B76" s="184">
        <v>71110</v>
      </c>
      <c r="C76" s="68">
        <v>12</v>
      </c>
      <c r="D76" s="1">
        <v>4020</v>
      </c>
      <c r="E76" s="1">
        <v>3237</v>
      </c>
      <c r="F76" s="1">
        <v>43</v>
      </c>
      <c r="G76" s="1">
        <v>7300</v>
      </c>
      <c r="H76" s="181">
        <f t="shared" si="12"/>
        <v>7257</v>
      </c>
      <c r="I76" s="176">
        <v>608.33330000000001</v>
      </c>
      <c r="J76" s="182">
        <f t="shared" si="13"/>
        <v>604.75</v>
      </c>
      <c r="K76" s="45">
        <f t="shared" si="15"/>
        <v>38</v>
      </c>
      <c r="L76" s="45">
        <f t="shared" si="15"/>
        <v>76</v>
      </c>
      <c r="M76" s="45">
        <f t="shared" si="15"/>
        <v>113</v>
      </c>
      <c r="N76" s="45">
        <f t="shared" si="15"/>
        <v>151</v>
      </c>
      <c r="O76" s="45">
        <f t="shared" si="15"/>
        <v>189</v>
      </c>
      <c r="P76" s="45">
        <f t="shared" si="15"/>
        <v>227</v>
      </c>
      <c r="Q76" s="45">
        <f t="shared" si="15"/>
        <v>265</v>
      </c>
      <c r="R76" s="45">
        <f t="shared" si="15"/>
        <v>302</v>
      </c>
      <c r="S76" s="45">
        <f t="shared" si="15"/>
        <v>340</v>
      </c>
      <c r="T76" s="45">
        <f t="shared" si="15"/>
        <v>378</v>
      </c>
      <c r="U76" s="45">
        <f t="shared" si="15"/>
        <v>416</v>
      </c>
      <c r="V76" s="45">
        <f t="shared" si="15"/>
        <v>454</v>
      </c>
      <c r="W76" s="45">
        <f t="shared" si="15"/>
        <v>491</v>
      </c>
      <c r="X76" s="45">
        <f t="shared" si="15"/>
        <v>529</v>
      </c>
      <c r="Y76" s="45">
        <f t="shared" si="15"/>
        <v>567</v>
      </c>
      <c r="Z76" s="45">
        <f t="shared" si="15"/>
        <v>605</v>
      </c>
      <c r="AA76" s="45">
        <f t="shared" si="14"/>
        <v>643</v>
      </c>
      <c r="AB76" s="45">
        <f t="shared" si="14"/>
        <v>680</v>
      </c>
      <c r="AC76" s="45">
        <f t="shared" si="14"/>
        <v>718</v>
      </c>
      <c r="AD76" s="45">
        <f t="shared" si="14"/>
        <v>756</v>
      </c>
      <c r="AE76" s="45">
        <f t="shared" si="14"/>
        <v>794</v>
      </c>
      <c r="AF76" s="45">
        <f t="shared" si="14"/>
        <v>832</v>
      </c>
      <c r="AG76" s="45">
        <f t="shared" si="14"/>
        <v>869</v>
      </c>
      <c r="AH76" s="45">
        <f t="shared" si="14"/>
        <v>907</v>
      </c>
      <c r="AI76" s="45">
        <f t="shared" si="14"/>
        <v>945</v>
      </c>
      <c r="AJ76" s="45">
        <f t="shared" si="14"/>
        <v>983</v>
      </c>
      <c r="AK76" s="45">
        <f t="shared" si="14"/>
        <v>1021</v>
      </c>
      <c r="AL76" s="45">
        <f t="shared" si="14"/>
        <v>1058</v>
      </c>
      <c r="AM76" s="45">
        <f t="shared" si="14"/>
        <v>1096</v>
      </c>
      <c r="AN76" s="45">
        <f t="shared" si="14"/>
        <v>1134</v>
      </c>
    </row>
    <row r="77" spans="1:40" x14ac:dyDescent="0.25">
      <c r="A77" s="68" t="s">
        <v>176</v>
      </c>
      <c r="B77" s="184">
        <v>71115</v>
      </c>
      <c r="C77" s="68">
        <v>4</v>
      </c>
      <c r="D77" s="1">
        <v>0</v>
      </c>
      <c r="E77" s="1">
        <v>208</v>
      </c>
      <c r="F77" s="1">
        <v>20</v>
      </c>
      <c r="G77" s="1">
        <v>228</v>
      </c>
      <c r="H77" s="181">
        <f t="shared" si="12"/>
        <v>208</v>
      </c>
      <c r="I77" s="176">
        <v>57</v>
      </c>
      <c r="J77" s="182">
        <f t="shared" si="13"/>
        <v>52</v>
      </c>
      <c r="K77" s="45">
        <f t="shared" si="15"/>
        <v>3</v>
      </c>
      <c r="L77" s="45">
        <f t="shared" si="15"/>
        <v>7</v>
      </c>
      <c r="M77" s="45">
        <f t="shared" si="15"/>
        <v>10</v>
      </c>
      <c r="N77" s="45">
        <f t="shared" si="15"/>
        <v>13</v>
      </c>
      <c r="O77" s="45">
        <f t="shared" si="15"/>
        <v>16</v>
      </c>
      <c r="P77" s="45">
        <f t="shared" si="15"/>
        <v>20</v>
      </c>
      <c r="Q77" s="45">
        <f t="shared" si="15"/>
        <v>23</v>
      </c>
      <c r="R77" s="45">
        <f t="shared" si="15"/>
        <v>26</v>
      </c>
      <c r="S77" s="45">
        <f t="shared" si="15"/>
        <v>29</v>
      </c>
      <c r="T77" s="45">
        <f t="shared" si="15"/>
        <v>33</v>
      </c>
      <c r="U77" s="45">
        <f t="shared" si="15"/>
        <v>36</v>
      </c>
      <c r="V77" s="45">
        <f t="shared" si="15"/>
        <v>39</v>
      </c>
      <c r="W77" s="45">
        <f t="shared" si="15"/>
        <v>42</v>
      </c>
      <c r="X77" s="45">
        <f t="shared" si="15"/>
        <v>46</v>
      </c>
      <c r="Y77" s="45">
        <f t="shared" si="15"/>
        <v>49</v>
      </c>
      <c r="Z77" s="45">
        <f t="shared" si="15"/>
        <v>52</v>
      </c>
      <c r="AA77" s="45">
        <f t="shared" si="14"/>
        <v>55</v>
      </c>
      <c r="AB77" s="45">
        <f t="shared" si="14"/>
        <v>59</v>
      </c>
      <c r="AC77" s="45">
        <f t="shared" si="14"/>
        <v>62</v>
      </c>
      <c r="AD77" s="45">
        <f t="shared" si="14"/>
        <v>65</v>
      </c>
      <c r="AE77" s="45">
        <f t="shared" si="14"/>
        <v>68</v>
      </c>
      <c r="AF77" s="45">
        <f t="shared" si="14"/>
        <v>72</v>
      </c>
      <c r="AG77" s="45">
        <f t="shared" si="14"/>
        <v>75</v>
      </c>
      <c r="AH77" s="45">
        <f t="shared" si="14"/>
        <v>78</v>
      </c>
      <c r="AI77" s="45">
        <f t="shared" si="14"/>
        <v>81</v>
      </c>
      <c r="AJ77" s="45">
        <f t="shared" si="14"/>
        <v>85</v>
      </c>
      <c r="AK77" s="45">
        <f t="shared" si="14"/>
        <v>88</v>
      </c>
      <c r="AL77" s="45">
        <f t="shared" si="14"/>
        <v>91</v>
      </c>
      <c r="AM77" s="45">
        <f t="shared" si="14"/>
        <v>94</v>
      </c>
      <c r="AN77" s="45">
        <f t="shared" si="14"/>
        <v>98</v>
      </c>
    </row>
    <row r="78" spans="1:40" x14ac:dyDescent="0.25">
      <c r="A78" s="68" t="s">
        <v>176</v>
      </c>
      <c r="B78" s="184">
        <v>71140</v>
      </c>
      <c r="C78" s="68">
        <v>4</v>
      </c>
      <c r="D78" s="1">
        <v>504</v>
      </c>
      <c r="E78" s="1">
        <v>-199</v>
      </c>
      <c r="F78" s="1">
        <v>0</v>
      </c>
      <c r="G78" s="1">
        <v>305</v>
      </c>
      <c r="H78" s="181">
        <f t="shared" si="12"/>
        <v>305</v>
      </c>
      <c r="I78" s="176">
        <v>76.25</v>
      </c>
      <c r="J78" s="182">
        <f t="shared" si="13"/>
        <v>76.25</v>
      </c>
      <c r="K78" s="45">
        <f t="shared" si="15"/>
        <v>5</v>
      </c>
      <c r="L78" s="45">
        <f t="shared" si="15"/>
        <v>10</v>
      </c>
      <c r="M78" s="45">
        <f t="shared" si="15"/>
        <v>14</v>
      </c>
      <c r="N78" s="45">
        <f t="shared" si="15"/>
        <v>19</v>
      </c>
      <c r="O78" s="45">
        <f t="shared" si="15"/>
        <v>24</v>
      </c>
      <c r="P78" s="45">
        <f t="shared" si="15"/>
        <v>29</v>
      </c>
      <c r="Q78" s="45">
        <f t="shared" si="15"/>
        <v>33</v>
      </c>
      <c r="R78" s="45">
        <f t="shared" si="15"/>
        <v>38</v>
      </c>
      <c r="S78" s="45">
        <f t="shared" si="15"/>
        <v>43</v>
      </c>
      <c r="T78" s="45">
        <f t="shared" si="15"/>
        <v>48</v>
      </c>
      <c r="U78" s="45">
        <f t="shared" si="15"/>
        <v>52</v>
      </c>
      <c r="V78" s="45">
        <f t="shared" si="15"/>
        <v>57</v>
      </c>
      <c r="W78" s="45">
        <f t="shared" si="15"/>
        <v>62</v>
      </c>
      <c r="X78" s="45">
        <f t="shared" si="15"/>
        <v>67</v>
      </c>
      <c r="Y78" s="45">
        <f t="shared" si="15"/>
        <v>71</v>
      </c>
      <c r="Z78" s="45">
        <f t="shared" si="15"/>
        <v>76</v>
      </c>
      <c r="AA78" s="45">
        <f t="shared" si="14"/>
        <v>81</v>
      </c>
      <c r="AB78" s="45">
        <f t="shared" si="14"/>
        <v>86</v>
      </c>
      <c r="AC78" s="45">
        <f t="shared" si="14"/>
        <v>91</v>
      </c>
      <c r="AD78" s="45">
        <f t="shared" si="14"/>
        <v>95</v>
      </c>
      <c r="AE78" s="45">
        <f t="shared" si="14"/>
        <v>100</v>
      </c>
      <c r="AF78" s="45">
        <f t="shared" si="14"/>
        <v>105</v>
      </c>
      <c r="AG78" s="45">
        <f t="shared" si="14"/>
        <v>110</v>
      </c>
      <c r="AH78" s="45">
        <f t="shared" si="14"/>
        <v>114</v>
      </c>
      <c r="AI78" s="45">
        <f t="shared" si="14"/>
        <v>119</v>
      </c>
      <c r="AJ78" s="45">
        <f t="shared" si="14"/>
        <v>124</v>
      </c>
      <c r="AK78" s="45">
        <f t="shared" si="14"/>
        <v>129</v>
      </c>
      <c r="AL78" s="45">
        <f t="shared" si="14"/>
        <v>133</v>
      </c>
      <c r="AM78" s="45">
        <f t="shared" si="14"/>
        <v>138</v>
      </c>
      <c r="AN78" s="45">
        <f t="shared" si="14"/>
        <v>143</v>
      </c>
    </row>
    <row r="79" spans="1:40" x14ac:dyDescent="0.25">
      <c r="A79" s="68" t="s">
        <v>176</v>
      </c>
      <c r="B79" s="184">
        <v>90652</v>
      </c>
      <c r="C79" s="68">
        <v>2</v>
      </c>
      <c r="D79" s="1">
        <v>1140</v>
      </c>
      <c r="E79" s="1">
        <v>338</v>
      </c>
      <c r="F79" s="1">
        <v>24</v>
      </c>
      <c r="G79" s="1">
        <v>1502</v>
      </c>
      <c r="H79" s="181">
        <f t="shared" si="12"/>
        <v>1478</v>
      </c>
      <c r="I79" s="176">
        <v>751</v>
      </c>
      <c r="J79" s="182">
        <f t="shared" si="13"/>
        <v>739</v>
      </c>
      <c r="K79" s="45">
        <f t="shared" si="15"/>
        <v>46</v>
      </c>
      <c r="L79" s="45">
        <f t="shared" si="15"/>
        <v>92</v>
      </c>
      <c r="M79" s="45">
        <f t="shared" si="15"/>
        <v>139</v>
      </c>
      <c r="N79" s="45">
        <f t="shared" si="15"/>
        <v>185</v>
      </c>
      <c r="O79" s="45">
        <f t="shared" si="15"/>
        <v>231</v>
      </c>
      <c r="P79" s="45">
        <f t="shared" si="15"/>
        <v>277</v>
      </c>
      <c r="Q79" s="45">
        <f t="shared" si="15"/>
        <v>323</v>
      </c>
      <c r="R79" s="45">
        <f t="shared" si="15"/>
        <v>370</v>
      </c>
      <c r="S79" s="45">
        <f t="shared" si="15"/>
        <v>416</v>
      </c>
      <c r="T79" s="45">
        <f t="shared" si="15"/>
        <v>462</v>
      </c>
      <c r="U79" s="45">
        <f t="shared" si="15"/>
        <v>508</v>
      </c>
      <c r="V79" s="45">
        <f t="shared" si="15"/>
        <v>554</v>
      </c>
      <c r="W79" s="45">
        <f t="shared" si="15"/>
        <v>600</v>
      </c>
      <c r="X79" s="45">
        <f t="shared" si="15"/>
        <v>647</v>
      </c>
      <c r="Y79" s="45">
        <f t="shared" si="15"/>
        <v>693</v>
      </c>
      <c r="Z79" s="45">
        <f t="shared" si="15"/>
        <v>739</v>
      </c>
      <c r="AA79" s="45">
        <f t="shared" si="14"/>
        <v>785</v>
      </c>
      <c r="AB79" s="45">
        <f t="shared" si="14"/>
        <v>831</v>
      </c>
      <c r="AC79" s="45">
        <f t="shared" si="14"/>
        <v>878</v>
      </c>
      <c r="AD79" s="45">
        <f t="shared" si="14"/>
        <v>924</v>
      </c>
      <c r="AE79" s="45">
        <f t="shared" si="14"/>
        <v>970</v>
      </c>
      <c r="AF79" s="45">
        <f t="shared" si="14"/>
        <v>1016</v>
      </c>
      <c r="AG79" s="45">
        <f t="shared" si="14"/>
        <v>1062</v>
      </c>
      <c r="AH79" s="45">
        <f t="shared" si="14"/>
        <v>1109</v>
      </c>
      <c r="AI79" s="45">
        <f t="shared" si="14"/>
        <v>1155</v>
      </c>
      <c r="AJ79" s="45">
        <f t="shared" si="14"/>
        <v>1201</v>
      </c>
      <c r="AK79" s="45">
        <f t="shared" si="14"/>
        <v>1247</v>
      </c>
      <c r="AL79" s="45">
        <f t="shared" si="14"/>
        <v>1293</v>
      </c>
      <c r="AM79" s="45">
        <f t="shared" si="14"/>
        <v>1339</v>
      </c>
      <c r="AN79" s="45">
        <f t="shared" si="14"/>
        <v>1386</v>
      </c>
    </row>
    <row r="80" spans="1:40" x14ac:dyDescent="0.25">
      <c r="A80" s="68" t="s">
        <v>174</v>
      </c>
      <c r="B80" s="184">
        <v>75101</v>
      </c>
      <c r="C80" s="68">
        <v>14</v>
      </c>
      <c r="D80" s="1">
        <v>1464</v>
      </c>
      <c r="E80" s="1">
        <v>1415</v>
      </c>
      <c r="F80" s="1">
        <v>11</v>
      </c>
      <c r="G80" s="1">
        <v>2890</v>
      </c>
      <c r="H80" s="181">
        <f t="shared" si="12"/>
        <v>2879</v>
      </c>
      <c r="I80" s="176">
        <v>206.42859999999999</v>
      </c>
      <c r="J80" s="182">
        <f t="shared" si="13"/>
        <v>205.64285714285714</v>
      </c>
      <c r="K80" s="45">
        <f t="shared" si="15"/>
        <v>13</v>
      </c>
      <c r="L80" s="45">
        <f t="shared" si="15"/>
        <v>26</v>
      </c>
      <c r="M80" s="45">
        <f t="shared" si="15"/>
        <v>39</v>
      </c>
      <c r="N80" s="45">
        <f t="shared" si="15"/>
        <v>51</v>
      </c>
      <c r="O80" s="45">
        <f t="shared" si="15"/>
        <v>64</v>
      </c>
      <c r="P80" s="45">
        <f t="shared" si="15"/>
        <v>77</v>
      </c>
      <c r="Q80" s="45">
        <f t="shared" si="15"/>
        <v>90</v>
      </c>
      <c r="R80" s="45">
        <f t="shared" si="15"/>
        <v>103</v>
      </c>
      <c r="S80" s="45">
        <f t="shared" si="15"/>
        <v>116</v>
      </c>
      <c r="T80" s="45">
        <f t="shared" si="15"/>
        <v>129</v>
      </c>
      <c r="U80" s="45">
        <f t="shared" si="15"/>
        <v>141</v>
      </c>
      <c r="V80" s="45">
        <f t="shared" si="15"/>
        <v>154</v>
      </c>
      <c r="W80" s="45">
        <f t="shared" si="15"/>
        <v>167</v>
      </c>
      <c r="X80" s="45">
        <f t="shared" si="15"/>
        <v>180</v>
      </c>
      <c r="Y80" s="45">
        <f t="shared" si="15"/>
        <v>193</v>
      </c>
      <c r="Z80" s="45">
        <f t="shared" si="15"/>
        <v>206</v>
      </c>
      <c r="AA80" s="45">
        <f t="shared" si="14"/>
        <v>218</v>
      </c>
      <c r="AB80" s="45">
        <f t="shared" si="14"/>
        <v>231</v>
      </c>
      <c r="AC80" s="45">
        <f t="shared" si="14"/>
        <v>244</v>
      </c>
      <c r="AD80" s="45">
        <f t="shared" si="14"/>
        <v>257</v>
      </c>
      <c r="AE80" s="45">
        <f t="shared" si="14"/>
        <v>270</v>
      </c>
      <c r="AF80" s="45">
        <f t="shared" si="14"/>
        <v>283</v>
      </c>
      <c r="AG80" s="45">
        <f t="shared" si="14"/>
        <v>296</v>
      </c>
      <c r="AH80" s="45">
        <f t="shared" si="14"/>
        <v>308</v>
      </c>
      <c r="AI80" s="45">
        <f t="shared" si="14"/>
        <v>321</v>
      </c>
      <c r="AJ80" s="45">
        <f t="shared" si="14"/>
        <v>334</v>
      </c>
      <c r="AK80" s="45">
        <f t="shared" si="14"/>
        <v>347</v>
      </c>
      <c r="AL80" s="45">
        <f t="shared" si="14"/>
        <v>360</v>
      </c>
      <c r="AM80" s="45">
        <f t="shared" si="14"/>
        <v>373</v>
      </c>
      <c r="AN80" s="45">
        <f t="shared" si="14"/>
        <v>386</v>
      </c>
    </row>
    <row r="81" spans="1:40" x14ac:dyDescent="0.25">
      <c r="A81" s="68" t="s">
        <v>174</v>
      </c>
      <c r="B81" s="184">
        <v>76316</v>
      </c>
      <c r="C81" s="68">
        <v>5</v>
      </c>
      <c r="D81" s="1">
        <v>984</v>
      </c>
      <c r="E81" s="1">
        <v>359</v>
      </c>
      <c r="F81" s="1">
        <v>0</v>
      </c>
      <c r="G81" s="1">
        <v>1343</v>
      </c>
      <c r="H81" s="181">
        <f t="shared" si="12"/>
        <v>1343</v>
      </c>
      <c r="I81" s="176">
        <v>268.60000000000002</v>
      </c>
      <c r="J81" s="182">
        <f t="shared" si="13"/>
        <v>268.60000000000002</v>
      </c>
      <c r="K81" s="45">
        <f t="shared" si="15"/>
        <v>17</v>
      </c>
      <c r="L81" s="45">
        <f t="shared" si="15"/>
        <v>34</v>
      </c>
      <c r="M81" s="45">
        <f t="shared" si="15"/>
        <v>50</v>
      </c>
      <c r="N81" s="45">
        <f t="shared" si="15"/>
        <v>67</v>
      </c>
      <c r="O81" s="45">
        <f t="shared" si="15"/>
        <v>84</v>
      </c>
      <c r="P81" s="45">
        <f t="shared" si="15"/>
        <v>101</v>
      </c>
      <c r="Q81" s="45">
        <f t="shared" si="15"/>
        <v>118</v>
      </c>
      <c r="R81" s="45">
        <f t="shared" si="15"/>
        <v>134</v>
      </c>
      <c r="S81" s="45">
        <f t="shared" si="15"/>
        <v>151</v>
      </c>
      <c r="T81" s="45">
        <f t="shared" si="15"/>
        <v>168</v>
      </c>
      <c r="U81" s="45">
        <f t="shared" si="15"/>
        <v>185</v>
      </c>
      <c r="V81" s="45">
        <f t="shared" si="15"/>
        <v>201</v>
      </c>
      <c r="W81" s="45">
        <f t="shared" si="15"/>
        <v>218</v>
      </c>
      <c r="X81" s="45">
        <f t="shared" si="15"/>
        <v>235</v>
      </c>
      <c r="Y81" s="45">
        <f t="shared" si="15"/>
        <v>252</v>
      </c>
      <c r="Z81" s="45">
        <f t="shared" si="15"/>
        <v>269</v>
      </c>
      <c r="AA81" s="45">
        <f t="shared" si="14"/>
        <v>285</v>
      </c>
      <c r="AB81" s="45">
        <f t="shared" si="14"/>
        <v>302</v>
      </c>
      <c r="AC81" s="45">
        <f t="shared" si="14"/>
        <v>319</v>
      </c>
      <c r="AD81" s="45">
        <f t="shared" si="14"/>
        <v>336</v>
      </c>
      <c r="AE81" s="45">
        <f t="shared" si="14"/>
        <v>353</v>
      </c>
      <c r="AF81" s="45">
        <f t="shared" si="14"/>
        <v>369</v>
      </c>
      <c r="AG81" s="45">
        <f t="shared" si="14"/>
        <v>386</v>
      </c>
      <c r="AH81" s="45">
        <f t="shared" si="14"/>
        <v>403</v>
      </c>
      <c r="AI81" s="45">
        <f t="shared" si="14"/>
        <v>420</v>
      </c>
      <c r="AJ81" s="45">
        <f t="shared" si="14"/>
        <v>436</v>
      </c>
      <c r="AK81" s="45">
        <f t="shared" si="14"/>
        <v>453</v>
      </c>
      <c r="AL81" s="45">
        <f t="shared" si="14"/>
        <v>470</v>
      </c>
      <c r="AM81" s="45">
        <f t="shared" si="14"/>
        <v>487</v>
      </c>
      <c r="AN81" s="45">
        <f t="shared" si="14"/>
        <v>504</v>
      </c>
    </row>
    <row r="82" spans="1:40" x14ac:dyDescent="0.25">
      <c r="A82" s="68" t="s">
        <v>174</v>
      </c>
      <c r="B82" s="184">
        <v>76319</v>
      </c>
      <c r="C82" s="68">
        <v>0</v>
      </c>
      <c r="D82" s="1">
        <v>0</v>
      </c>
      <c r="E82" s="1">
        <v>0</v>
      </c>
      <c r="F82" s="1">
        <v>0</v>
      </c>
      <c r="G82" s="1">
        <v>0</v>
      </c>
      <c r="H82" s="181">
        <f t="shared" si="12"/>
        <v>0</v>
      </c>
      <c r="I82" s="176">
        <v>0</v>
      </c>
      <c r="J82" s="182">
        <f t="shared" si="13"/>
        <v>0</v>
      </c>
      <c r="K82" s="45">
        <f t="shared" si="15"/>
        <v>0</v>
      </c>
      <c r="L82" s="45">
        <f t="shared" si="15"/>
        <v>0</v>
      </c>
      <c r="M82" s="45">
        <f t="shared" si="15"/>
        <v>0</v>
      </c>
      <c r="N82" s="45">
        <f t="shared" si="15"/>
        <v>0</v>
      </c>
      <c r="O82" s="45">
        <f t="shared" si="15"/>
        <v>0</v>
      </c>
      <c r="P82" s="45">
        <f t="shared" si="15"/>
        <v>0</v>
      </c>
      <c r="Q82" s="45">
        <f t="shared" si="15"/>
        <v>0</v>
      </c>
      <c r="R82" s="45">
        <f t="shared" si="15"/>
        <v>0</v>
      </c>
      <c r="S82" s="45">
        <f t="shared" si="15"/>
        <v>0</v>
      </c>
      <c r="T82" s="45">
        <f t="shared" si="15"/>
        <v>0</v>
      </c>
      <c r="U82" s="45">
        <f t="shared" si="15"/>
        <v>0</v>
      </c>
      <c r="V82" s="45">
        <f t="shared" si="15"/>
        <v>0</v>
      </c>
      <c r="W82" s="45">
        <f t="shared" si="15"/>
        <v>0</v>
      </c>
      <c r="X82" s="45">
        <f t="shared" si="15"/>
        <v>0</v>
      </c>
      <c r="Y82" s="45">
        <f t="shared" si="15"/>
        <v>0</v>
      </c>
      <c r="Z82" s="45">
        <f t="shared" si="15"/>
        <v>0</v>
      </c>
      <c r="AA82" s="45">
        <f t="shared" si="14"/>
        <v>0</v>
      </c>
      <c r="AB82" s="45">
        <f t="shared" si="14"/>
        <v>0</v>
      </c>
      <c r="AC82" s="45">
        <f t="shared" si="14"/>
        <v>0</v>
      </c>
      <c r="AD82" s="45">
        <f t="shared" si="14"/>
        <v>0</v>
      </c>
      <c r="AE82" s="45">
        <f t="shared" si="14"/>
        <v>0</v>
      </c>
      <c r="AF82" s="45">
        <f t="shared" si="14"/>
        <v>0</v>
      </c>
      <c r="AG82" s="45">
        <f t="shared" si="14"/>
        <v>0</v>
      </c>
      <c r="AH82" s="45">
        <f t="shared" si="14"/>
        <v>0</v>
      </c>
      <c r="AI82" s="45">
        <f t="shared" si="14"/>
        <v>0</v>
      </c>
      <c r="AJ82" s="45">
        <f t="shared" si="14"/>
        <v>0</v>
      </c>
      <c r="AK82" s="45">
        <f t="shared" si="14"/>
        <v>0</v>
      </c>
      <c r="AL82" s="45">
        <f t="shared" si="14"/>
        <v>0</v>
      </c>
      <c r="AM82" s="45">
        <f t="shared" si="14"/>
        <v>0</v>
      </c>
      <c r="AN82" s="45">
        <f t="shared" si="14"/>
        <v>0</v>
      </c>
    </row>
    <row r="83" spans="1:40" x14ac:dyDescent="0.25">
      <c r="A83" s="68" t="s">
        <v>174</v>
      </c>
      <c r="B83" s="184">
        <v>76636</v>
      </c>
      <c r="C83" s="68">
        <v>9</v>
      </c>
      <c r="D83" s="1">
        <v>0</v>
      </c>
      <c r="E83" s="1">
        <v>1775</v>
      </c>
      <c r="F83" s="1">
        <v>1</v>
      </c>
      <c r="G83" s="1">
        <v>1776</v>
      </c>
      <c r="H83" s="181">
        <f t="shared" si="12"/>
        <v>1775</v>
      </c>
      <c r="I83" s="176">
        <v>197.33330000000001</v>
      </c>
      <c r="J83" s="182">
        <f t="shared" si="13"/>
        <v>197.22222222222223</v>
      </c>
      <c r="K83" s="45">
        <f t="shared" si="15"/>
        <v>12</v>
      </c>
      <c r="L83" s="45">
        <f t="shared" si="15"/>
        <v>25</v>
      </c>
      <c r="M83" s="45">
        <f t="shared" si="15"/>
        <v>37</v>
      </c>
      <c r="N83" s="45">
        <f t="shared" si="15"/>
        <v>49</v>
      </c>
      <c r="O83" s="45">
        <f t="shared" si="15"/>
        <v>62</v>
      </c>
      <c r="P83" s="45">
        <f t="shared" si="15"/>
        <v>74</v>
      </c>
      <c r="Q83" s="45">
        <f t="shared" si="15"/>
        <v>86</v>
      </c>
      <c r="R83" s="45">
        <f t="shared" si="15"/>
        <v>99</v>
      </c>
      <c r="S83" s="45">
        <f t="shared" si="15"/>
        <v>111</v>
      </c>
      <c r="T83" s="45">
        <f t="shared" si="15"/>
        <v>123</v>
      </c>
      <c r="U83" s="45">
        <f t="shared" si="15"/>
        <v>136</v>
      </c>
      <c r="V83" s="45">
        <f t="shared" si="15"/>
        <v>148</v>
      </c>
      <c r="W83" s="45">
        <f t="shared" si="15"/>
        <v>160</v>
      </c>
      <c r="X83" s="45">
        <f t="shared" si="15"/>
        <v>173</v>
      </c>
      <c r="Y83" s="45">
        <f t="shared" si="15"/>
        <v>185</v>
      </c>
      <c r="Z83" s="45">
        <f t="shared" si="15"/>
        <v>197</v>
      </c>
      <c r="AA83" s="45">
        <f t="shared" si="14"/>
        <v>210</v>
      </c>
      <c r="AB83" s="45">
        <f t="shared" si="14"/>
        <v>222</v>
      </c>
      <c r="AC83" s="45">
        <f t="shared" si="14"/>
        <v>234</v>
      </c>
      <c r="AD83" s="45">
        <f t="shared" si="14"/>
        <v>247</v>
      </c>
      <c r="AE83" s="45">
        <f t="shared" si="14"/>
        <v>259</v>
      </c>
      <c r="AF83" s="45">
        <f t="shared" si="14"/>
        <v>271</v>
      </c>
      <c r="AG83" s="45">
        <f t="shared" si="14"/>
        <v>284</v>
      </c>
      <c r="AH83" s="45">
        <f t="shared" si="14"/>
        <v>296</v>
      </c>
      <c r="AI83" s="45">
        <f t="shared" si="14"/>
        <v>308</v>
      </c>
      <c r="AJ83" s="45">
        <f t="shared" si="14"/>
        <v>320</v>
      </c>
      <c r="AK83" s="45">
        <f t="shared" si="14"/>
        <v>333</v>
      </c>
      <c r="AL83" s="45">
        <f t="shared" si="14"/>
        <v>345</v>
      </c>
      <c r="AM83" s="45">
        <f t="shared" si="14"/>
        <v>357</v>
      </c>
      <c r="AN83" s="45">
        <f t="shared" si="14"/>
        <v>370</v>
      </c>
    </row>
    <row r="84" spans="1:40" x14ac:dyDescent="0.25">
      <c r="A84" s="68" t="s">
        <v>172</v>
      </c>
      <c r="B84" s="184">
        <v>40747</v>
      </c>
      <c r="C84" s="68">
        <v>11</v>
      </c>
      <c r="D84" s="1">
        <v>2880</v>
      </c>
      <c r="E84" s="1">
        <v>-859</v>
      </c>
      <c r="F84" s="1">
        <v>36</v>
      </c>
      <c r="G84" s="1">
        <v>2057</v>
      </c>
      <c r="H84" s="181">
        <f t="shared" si="12"/>
        <v>2021</v>
      </c>
      <c r="I84" s="176">
        <v>187</v>
      </c>
      <c r="J84" s="182">
        <f t="shared" si="13"/>
        <v>183.72727272727272</v>
      </c>
      <c r="K84" s="45">
        <f t="shared" si="15"/>
        <v>11</v>
      </c>
      <c r="L84" s="45">
        <f t="shared" si="15"/>
        <v>23</v>
      </c>
      <c r="M84" s="45">
        <f t="shared" si="15"/>
        <v>34</v>
      </c>
      <c r="N84" s="45">
        <f t="shared" si="15"/>
        <v>46</v>
      </c>
      <c r="O84" s="45">
        <f t="shared" si="15"/>
        <v>57</v>
      </c>
      <c r="P84" s="45">
        <f t="shared" si="15"/>
        <v>69</v>
      </c>
      <c r="Q84" s="45">
        <f t="shared" si="15"/>
        <v>80</v>
      </c>
      <c r="R84" s="45">
        <f t="shared" si="15"/>
        <v>92</v>
      </c>
      <c r="S84" s="45">
        <f t="shared" si="15"/>
        <v>103</v>
      </c>
      <c r="T84" s="45">
        <f t="shared" si="15"/>
        <v>115</v>
      </c>
      <c r="U84" s="45">
        <f t="shared" si="15"/>
        <v>126</v>
      </c>
      <c r="V84" s="45">
        <f t="shared" si="15"/>
        <v>138</v>
      </c>
      <c r="W84" s="45">
        <f t="shared" si="15"/>
        <v>149</v>
      </c>
      <c r="X84" s="45">
        <f t="shared" si="15"/>
        <v>161</v>
      </c>
      <c r="Y84" s="45">
        <f t="shared" si="15"/>
        <v>172</v>
      </c>
      <c r="Z84" s="45">
        <f t="shared" si="15"/>
        <v>184</v>
      </c>
      <c r="AA84" s="45">
        <f t="shared" si="14"/>
        <v>195</v>
      </c>
      <c r="AB84" s="45">
        <f t="shared" si="14"/>
        <v>207</v>
      </c>
      <c r="AC84" s="45">
        <f t="shared" si="14"/>
        <v>218</v>
      </c>
      <c r="AD84" s="45">
        <f t="shared" si="14"/>
        <v>230</v>
      </c>
      <c r="AE84" s="45">
        <f t="shared" si="14"/>
        <v>241</v>
      </c>
      <c r="AF84" s="45">
        <f t="shared" si="14"/>
        <v>253</v>
      </c>
      <c r="AG84" s="45">
        <f t="shared" si="14"/>
        <v>264</v>
      </c>
      <c r="AH84" s="45">
        <f t="shared" si="14"/>
        <v>276</v>
      </c>
      <c r="AI84" s="45">
        <f t="shared" si="14"/>
        <v>287</v>
      </c>
      <c r="AJ84" s="45">
        <f t="shared" si="14"/>
        <v>299</v>
      </c>
      <c r="AK84" s="45">
        <f t="shared" si="14"/>
        <v>310</v>
      </c>
      <c r="AL84" s="45">
        <f t="shared" si="14"/>
        <v>322</v>
      </c>
      <c r="AM84" s="45">
        <f t="shared" si="14"/>
        <v>333</v>
      </c>
      <c r="AN84" s="45">
        <f t="shared" si="14"/>
        <v>344</v>
      </c>
    </row>
    <row r="85" spans="1:40" x14ac:dyDescent="0.25">
      <c r="A85" s="68" t="s">
        <v>172</v>
      </c>
      <c r="B85" s="184">
        <v>40900</v>
      </c>
      <c r="C85" s="68">
        <v>10</v>
      </c>
      <c r="D85" s="1">
        <v>1836</v>
      </c>
      <c r="E85" s="1">
        <v>525</v>
      </c>
      <c r="F85" s="1">
        <v>56</v>
      </c>
      <c r="G85" s="1">
        <v>2417</v>
      </c>
      <c r="H85" s="181">
        <f t="shared" si="12"/>
        <v>2361</v>
      </c>
      <c r="I85" s="176">
        <v>241.7</v>
      </c>
      <c r="J85" s="182">
        <f t="shared" si="13"/>
        <v>236.1</v>
      </c>
      <c r="K85" s="45">
        <f t="shared" si="15"/>
        <v>15</v>
      </c>
      <c r="L85" s="45">
        <f t="shared" si="15"/>
        <v>30</v>
      </c>
      <c r="M85" s="45">
        <f t="shared" si="15"/>
        <v>44</v>
      </c>
      <c r="N85" s="45">
        <f t="shared" si="15"/>
        <v>59</v>
      </c>
      <c r="O85" s="45">
        <f t="shared" si="15"/>
        <v>74</v>
      </c>
      <c r="P85" s="45">
        <f t="shared" si="15"/>
        <v>89</v>
      </c>
      <c r="Q85" s="45">
        <f t="shared" si="15"/>
        <v>103</v>
      </c>
      <c r="R85" s="45">
        <f t="shared" si="15"/>
        <v>118</v>
      </c>
      <c r="S85" s="45">
        <f t="shared" si="15"/>
        <v>133</v>
      </c>
      <c r="T85" s="45">
        <f t="shared" si="15"/>
        <v>148</v>
      </c>
      <c r="U85" s="45">
        <f t="shared" si="15"/>
        <v>162</v>
      </c>
      <c r="V85" s="45">
        <f t="shared" si="15"/>
        <v>177</v>
      </c>
      <c r="W85" s="45">
        <f t="shared" si="15"/>
        <v>192</v>
      </c>
      <c r="X85" s="45">
        <f t="shared" si="15"/>
        <v>207</v>
      </c>
      <c r="Y85" s="45">
        <f t="shared" si="15"/>
        <v>221</v>
      </c>
      <c r="Z85" s="45">
        <f t="shared" si="15"/>
        <v>236</v>
      </c>
      <c r="AA85" s="45">
        <f t="shared" si="14"/>
        <v>251</v>
      </c>
      <c r="AB85" s="45">
        <f t="shared" si="14"/>
        <v>266</v>
      </c>
      <c r="AC85" s="45">
        <f t="shared" si="14"/>
        <v>280</v>
      </c>
      <c r="AD85" s="45">
        <f t="shared" si="14"/>
        <v>295</v>
      </c>
      <c r="AE85" s="45">
        <f t="shared" si="14"/>
        <v>310</v>
      </c>
      <c r="AF85" s="45">
        <f t="shared" si="14"/>
        <v>325</v>
      </c>
      <c r="AG85" s="45">
        <f t="shared" si="14"/>
        <v>339</v>
      </c>
      <c r="AH85" s="45">
        <f t="shared" si="14"/>
        <v>354</v>
      </c>
      <c r="AI85" s="45">
        <f t="shared" si="14"/>
        <v>369</v>
      </c>
      <c r="AJ85" s="45">
        <f t="shared" si="14"/>
        <v>384</v>
      </c>
      <c r="AK85" s="45">
        <f t="shared" si="14"/>
        <v>398</v>
      </c>
      <c r="AL85" s="45">
        <f t="shared" si="14"/>
        <v>413</v>
      </c>
      <c r="AM85" s="45">
        <f t="shared" si="14"/>
        <v>428</v>
      </c>
      <c r="AN85" s="45">
        <f t="shared" si="14"/>
        <v>443</v>
      </c>
    </row>
    <row r="86" spans="1:40" x14ac:dyDescent="0.25">
      <c r="A86" s="68" t="s">
        <v>172</v>
      </c>
      <c r="B86" s="184">
        <v>40916</v>
      </c>
      <c r="C86" s="68">
        <v>0</v>
      </c>
      <c r="D86" s="1">
        <v>252</v>
      </c>
      <c r="E86" s="1">
        <v>-252</v>
      </c>
      <c r="F86" s="1">
        <v>0</v>
      </c>
      <c r="G86" s="1">
        <v>0</v>
      </c>
      <c r="H86" s="181">
        <f t="shared" si="12"/>
        <v>0</v>
      </c>
      <c r="I86" s="176">
        <v>0</v>
      </c>
      <c r="J86" s="182">
        <f t="shared" si="13"/>
        <v>0</v>
      </c>
      <c r="K86" s="45">
        <f t="shared" si="15"/>
        <v>0</v>
      </c>
      <c r="L86" s="45">
        <f t="shared" si="15"/>
        <v>0</v>
      </c>
      <c r="M86" s="45">
        <f t="shared" si="15"/>
        <v>0</v>
      </c>
      <c r="N86" s="45">
        <f t="shared" si="15"/>
        <v>0</v>
      </c>
      <c r="O86" s="45">
        <f t="shared" si="15"/>
        <v>0</v>
      </c>
      <c r="P86" s="45">
        <f t="shared" si="15"/>
        <v>0</v>
      </c>
      <c r="Q86" s="45">
        <f t="shared" si="15"/>
        <v>0</v>
      </c>
      <c r="R86" s="45">
        <f t="shared" si="15"/>
        <v>0</v>
      </c>
      <c r="S86" s="45">
        <f t="shared" si="15"/>
        <v>0</v>
      </c>
      <c r="T86" s="45">
        <f t="shared" si="15"/>
        <v>0</v>
      </c>
      <c r="U86" s="45">
        <f t="shared" si="15"/>
        <v>0</v>
      </c>
      <c r="V86" s="45">
        <f t="shared" si="15"/>
        <v>0</v>
      </c>
      <c r="W86" s="45">
        <f t="shared" si="15"/>
        <v>0</v>
      </c>
      <c r="X86" s="45">
        <f t="shared" si="15"/>
        <v>0</v>
      </c>
      <c r="Y86" s="45">
        <f t="shared" si="15"/>
        <v>0</v>
      </c>
      <c r="Z86" s="45">
        <f t="shared" ref="Z86:AN101" si="16">IF($G86&gt;0,ROUND($J86*Z$3/12*0.75,0),0)</f>
        <v>0</v>
      </c>
      <c r="AA86" s="45">
        <f t="shared" si="16"/>
        <v>0</v>
      </c>
      <c r="AB86" s="45">
        <f t="shared" si="16"/>
        <v>0</v>
      </c>
      <c r="AC86" s="45">
        <f t="shared" si="16"/>
        <v>0</v>
      </c>
      <c r="AD86" s="45">
        <f t="shared" si="16"/>
        <v>0</v>
      </c>
      <c r="AE86" s="45">
        <f t="shared" si="16"/>
        <v>0</v>
      </c>
      <c r="AF86" s="45">
        <f t="shared" si="16"/>
        <v>0</v>
      </c>
      <c r="AG86" s="45">
        <f t="shared" si="16"/>
        <v>0</v>
      </c>
      <c r="AH86" s="45">
        <f t="shared" si="16"/>
        <v>0</v>
      </c>
      <c r="AI86" s="45">
        <f t="shared" si="16"/>
        <v>0</v>
      </c>
      <c r="AJ86" s="45">
        <f t="shared" si="16"/>
        <v>0</v>
      </c>
      <c r="AK86" s="45">
        <f t="shared" si="16"/>
        <v>0</v>
      </c>
      <c r="AL86" s="45">
        <f t="shared" si="16"/>
        <v>0</v>
      </c>
      <c r="AM86" s="45">
        <f t="shared" si="16"/>
        <v>0</v>
      </c>
      <c r="AN86" s="45">
        <f t="shared" si="16"/>
        <v>0</v>
      </c>
    </row>
    <row r="87" spans="1:40" x14ac:dyDescent="0.25">
      <c r="A87" s="68" t="s">
        <v>170</v>
      </c>
      <c r="B87" s="184">
        <v>53204</v>
      </c>
      <c r="C87" s="68">
        <v>19</v>
      </c>
      <c r="D87" s="1">
        <v>2292</v>
      </c>
      <c r="E87" s="1">
        <v>332</v>
      </c>
      <c r="F87" s="1">
        <v>1</v>
      </c>
      <c r="G87" s="1">
        <v>2625</v>
      </c>
      <c r="H87" s="181">
        <f t="shared" si="12"/>
        <v>2624</v>
      </c>
      <c r="I87" s="176">
        <v>138.15790000000001</v>
      </c>
      <c r="J87" s="182">
        <f t="shared" si="13"/>
        <v>138.10526315789474</v>
      </c>
      <c r="K87" s="45">
        <f t="shared" ref="K87:Z102" si="17">IF($G87&gt;0,ROUND($J87*K$3/12*0.75,0),0)</f>
        <v>9</v>
      </c>
      <c r="L87" s="45">
        <f t="shared" si="17"/>
        <v>17</v>
      </c>
      <c r="M87" s="45">
        <f t="shared" si="17"/>
        <v>26</v>
      </c>
      <c r="N87" s="45">
        <f t="shared" si="17"/>
        <v>35</v>
      </c>
      <c r="O87" s="45">
        <f t="shared" si="17"/>
        <v>43</v>
      </c>
      <c r="P87" s="45">
        <f t="shared" si="17"/>
        <v>52</v>
      </c>
      <c r="Q87" s="45">
        <f t="shared" si="17"/>
        <v>60</v>
      </c>
      <c r="R87" s="45">
        <f t="shared" si="17"/>
        <v>69</v>
      </c>
      <c r="S87" s="45">
        <f t="shared" si="17"/>
        <v>78</v>
      </c>
      <c r="T87" s="45">
        <f t="shared" si="17"/>
        <v>86</v>
      </c>
      <c r="U87" s="45">
        <f t="shared" si="17"/>
        <v>95</v>
      </c>
      <c r="V87" s="45">
        <f t="shared" si="17"/>
        <v>104</v>
      </c>
      <c r="W87" s="45">
        <f t="shared" si="17"/>
        <v>112</v>
      </c>
      <c r="X87" s="45">
        <f t="shared" si="17"/>
        <v>121</v>
      </c>
      <c r="Y87" s="45">
        <f t="shared" si="17"/>
        <v>129</v>
      </c>
      <c r="Z87" s="45">
        <f t="shared" si="17"/>
        <v>138</v>
      </c>
      <c r="AA87" s="45">
        <f t="shared" si="16"/>
        <v>147</v>
      </c>
      <c r="AB87" s="45">
        <f t="shared" si="16"/>
        <v>155</v>
      </c>
      <c r="AC87" s="45">
        <f t="shared" si="16"/>
        <v>164</v>
      </c>
      <c r="AD87" s="45">
        <f t="shared" si="16"/>
        <v>173</v>
      </c>
      <c r="AE87" s="45">
        <f t="shared" si="16"/>
        <v>181</v>
      </c>
      <c r="AF87" s="45">
        <f t="shared" si="16"/>
        <v>190</v>
      </c>
      <c r="AG87" s="45">
        <f t="shared" si="16"/>
        <v>199</v>
      </c>
      <c r="AH87" s="45">
        <f t="shared" si="16"/>
        <v>207</v>
      </c>
      <c r="AI87" s="45">
        <f t="shared" si="16"/>
        <v>216</v>
      </c>
      <c r="AJ87" s="45">
        <f t="shared" si="16"/>
        <v>224</v>
      </c>
      <c r="AK87" s="45">
        <f t="shared" si="16"/>
        <v>233</v>
      </c>
      <c r="AL87" s="45">
        <f t="shared" si="16"/>
        <v>242</v>
      </c>
      <c r="AM87" s="45">
        <f t="shared" si="16"/>
        <v>250</v>
      </c>
      <c r="AN87" s="45">
        <f t="shared" si="16"/>
        <v>259</v>
      </c>
    </row>
    <row r="88" spans="1:40" x14ac:dyDescent="0.25">
      <c r="A88" s="68" t="s">
        <v>168</v>
      </c>
      <c r="B88" s="184">
        <v>30012</v>
      </c>
      <c r="C88" s="68">
        <v>3</v>
      </c>
      <c r="D88" s="1">
        <v>480</v>
      </c>
      <c r="E88" s="1">
        <v>317</v>
      </c>
      <c r="F88" s="1">
        <v>0</v>
      </c>
      <c r="G88" s="1">
        <v>797</v>
      </c>
      <c r="H88" s="181">
        <f t="shared" si="12"/>
        <v>797</v>
      </c>
      <c r="I88" s="176">
        <v>265.66669999999999</v>
      </c>
      <c r="J88" s="182">
        <f t="shared" si="13"/>
        <v>265.66666666666669</v>
      </c>
      <c r="K88" s="45">
        <f t="shared" si="17"/>
        <v>17</v>
      </c>
      <c r="L88" s="45">
        <f t="shared" si="17"/>
        <v>33</v>
      </c>
      <c r="M88" s="45">
        <f t="shared" si="17"/>
        <v>50</v>
      </c>
      <c r="N88" s="45">
        <f t="shared" si="17"/>
        <v>66</v>
      </c>
      <c r="O88" s="45">
        <f t="shared" si="17"/>
        <v>83</v>
      </c>
      <c r="P88" s="45">
        <f t="shared" si="17"/>
        <v>100</v>
      </c>
      <c r="Q88" s="45">
        <f t="shared" si="17"/>
        <v>116</v>
      </c>
      <c r="R88" s="45">
        <f t="shared" si="17"/>
        <v>133</v>
      </c>
      <c r="S88" s="45">
        <f t="shared" si="17"/>
        <v>149</v>
      </c>
      <c r="T88" s="45">
        <f t="shared" si="17"/>
        <v>166</v>
      </c>
      <c r="U88" s="45">
        <f t="shared" si="17"/>
        <v>183</v>
      </c>
      <c r="V88" s="45">
        <f t="shared" si="17"/>
        <v>199</v>
      </c>
      <c r="W88" s="45">
        <f t="shared" si="17"/>
        <v>216</v>
      </c>
      <c r="X88" s="45">
        <f t="shared" si="17"/>
        <v>232</v>
      </c>
      <c r="Y88" s="45">
        <f t="shared" si="17"/>
        <v>249</v>
      </c>
      <c r="Z88" s="45">
        <f t="shared" si="17"/>
        <v>266</v>
      </c>
      <c r="AA88" s="45">
        <f t="shared" si="16"/>
        <v>282</v>
      </c>
      <c r="AB88" s="45">
        <f t="shared" si="16"/>
        <v>299</v>
      </c>
      <c r="AC88" s="45">
        <f t="shared" si="16"/>
        <v>315</v>
      </c>
      <c r="AD88" s="45">
        <f t="shared" si="16"/>
        <v>332</v>
      </c>
      <c r="AE88" s="45">
        <f t="shared" si="16"/>
        <v>349</v>
      </c>
      <c r="AF88" s="45">
        <f t="shared" si="16"/>
        <v>365</v>
      </c>
      <c r="AG88" s="45">
        <f t="shared" si="16"/>
        <v>382</v>
      </c>
      <c r="AH88" s="45">
        <f t="shared" si="16"/>
        <v>399</v>
      </c>
      <c r="AI88" s="45">
        <f t="shared" si="16"/>
        <v>415</v>
      </c>
      <c r="AJ88" s="45">
        <f t="shared" si="16"/>
        <v>432</v>
      </c>
      <c r="AK88" s="45">
        <f t="shared" si="16"/>
        <v>448</v>
      </c>
      <c r="AL88" s="45">
        <f t="shared" si="16"/>
        <v>465</v>
      </c>
      <c r="AM88" s="45">
        <f t="shared" si="16"/>
        <v>482</v>
      </c>
      <c r="AN88" s="45">
        <f t="shared" si="16"/>
        <v>498</v>
      </c>
    </row>
    <row r="89" spans="1:40" x14ac:dyDescent="0.25">
      <c r="A89" s="68" t="s">
        <v>168</v>
      </c>
      <c r="B89" s="184">
        <v>30025</v>
      </c>
      <c r="C89" s="68">
        <v>0</v>
      </c>
      <c r="D89" s="1">
        <v>0</v>
      </c>
      <c r="E89" s="1">
        <v>0</v>
      </c>
      <c r="F89" s="1">
        <v>0</v>
      </c>
      <c r="G89" s="1">
        <v>0</v>
      </c>
      <c r="H89" s="181">
        <f t="shared" si="12"/>
        <v>0</v>
      </c>
      <c r="I89" s="176">
        <v>0</v>
      </c>
      <c r="J89" s="182">
        <f t="shared" si="13"/>
        <v>0</v>
      </c>
      <c r="K89" s="45">
        <f t="shared" si="17"/>
        <v>0</v>
      </c>
      <c r="L89" s="45">
        <f t="shared" si="17"/>
        <v>0</v>
      </c>
      <c r="M89" s="45">
        <f t="shared" si="17"/>
        <v>0</v>
      </c>
      <c r="N89" s="45">
        <f t="shared" si="17"/>
        <v>0</v>
      </c>
      <c r="O89" s="45">
        <f t="shared" si="17"/>
        <v>0</v>
      </c>
      <c r="P89" s="45">
        <f t="shared" si="17"/>
        <v>0</v>
      </c>
      <c r="Q89" s="45">
        <f t="shared" si="17"/>
        <v>0</v>
      </c>
      <c r="R89" s="45">
        <f t="shared" si="17"/>
        <v>0</v>
      </c>
      <c r="S89" s="45">
        <f t="shared" si="17"/>
        <v>0</v>
      </c>
      <c r="T89" s="45">
        <f t="shared" si="17"/>
        <v>0</v>
      </c>
      <c r="U89" s="45">
        <f t="shared" si="17"/>
        <v>0</v>
      </c>
      <c r="V89" s="45">
        <f t="shared" si="17"/>
        <v>0</v>
      </c>
      <c r="W89" s="45">
        <f t="shared" si="17"/>
        <v>0</v>
      </c>
      <c r="X89" s="45">
        <f t="shared" si="17"/>
        <v>0</v>
      </c>
      <c r="Y89" s="45">
        <f t="shared" si="17"/>
        <v>0</v>
      </c>
      <c r="Z89" s="45">
        <f t="shared" si="17"/>
        <v>0</v>
      </c>
      <c r="AA89" s="45">
        <f t="shared" si="16"/>
        <v>0</v>
      </c>
      <c r="AB89" s="45">
        <f t="shared" si="16"/>
        <v>0</v>
      </c>
      <c r="AC89" s="45">
        <f t="shared" si="16"/>
        <v>0</v>
      </c>
      <c r="AD89" s="45">
        <f t="shared" si="16"/>
        <v>0</v>
      </c>
      <c r="AE89" s="45">
        <f t="shared" si="16"/>
        <v>0</v>
      </c>
      <c r="AF89" s="45">
        <f t="shared" si="16"/>
        <v>0</v>
      </c>
      <c r="AG89" s="45">
        <f t="shared" si="16"/>
        <v>0</v>
      </c>
      <c r="AH89" s="45">
        <f t="shared" si="16"/>
        <v>0</v>
      </c>
      <c r="AI89" s="45">
        <f t="shared" si="16"/>
        <v>0</v>
      </c>
      <c r="AJ89" s="45">
        <f t="shared" si="16"/>
        <v>0</v>
      </c>
      <c r="AK89" s="45">
        <f t="shared" si="16"/>
        <v>0</v>
      </c>
      <c r="AL89" s="45">
        <f t="shared" si="16"/>
        <v>0</v>
      </c>
      <c r="AM89" s="45">
        <f t="shared" si="16"/>
        <v>0</v>
      </c>
      <c r="AN89" s="45">
        <f t="shared" si="16"/>
        <v>0</v>
      </c>
    </row>
    <row r="90" spans="1:40" x14ac:dyDescent="0.25">
      <c r="A90" s="68" t="s">
        <v>168</v>
      </c>
      <c r="B90" s="184">
        <v>30153</v>
      </c>
      <c r="C90" s="68">
        <v>6</v>
      </c>
      <c r="D90" s="1">
        <v>1704</v>
      </c>
      <c r="E90" s="1">
        <v>1436</v>
      </c>
      <c r="F90" s="1">
        <v>0</v>
      </c>
      <c r="G90" s="1">
        <v>3140</v>
      </c>
      <c r="H90" s="181">
        <f t="shared" si="12"/>
        <v>3140</v>
      </c>
      <c r="I90" s="176">
        <v>523.33330000000001</v>
      </c>
      <c r="J90" s="182">
        <f t="shared" si="13"/>
        <v>523.33333333333337</v>
      </c>
      <c r="K90" s="45">
        <f t="shared" si="17"/>
        <v>33</v>
      </c>
      <c r="L90" s="45">
        <f t="shared" si="17"/>
        <v>65</v>
      </c>
      <c r="M90" s="45">
        <f t="shared" si="17"/>
        <v>98</v>
      </c>
      <c r="N90" s="45">
        <f t="shared" si="17"/>
        <v>131</v>
      </c>
      <c r="O90" s="45">
        <f t="shared" si="17"/>
        <v>164</v>
      </c>
      <c r="P90" s="45">
        <f t="shared" si="17"/>
        <v>196</v>
      </c>
      <c r="Q90" s="45">
        <f t="shared" si="17"/>
        <v>229</v>
      </c>
      <c r="R90" s="45">
        <f t="shared" si="17"/>
        <v>262</v>
      </c>
      <c r="S90" s="45">
        <f t="shared" si="17"/>
        <v>294</v>
      </c>
      <c r="T90" s="45">
        <f t="shared" si="17"/>
        <v>327</v>
      </c>
      <c r="U90" s="45">
        <f t="shared" si="17"/>
        <v>360</v>
      </c>
      <c r="V90" s="45">
        <f t="shared" si="17"/>
        <v>393</v>
      </c>
      <c r="W90" s="45">
        <f t="shared" si="17"/>
        <v>425</v>
      </c>
      <c r="X90" s="45">
        <f t="shared" si="17"/>
        <v>458</v>
      </c>
      <c r="Y90" s="45">
        <f t="shared" si="17"/>
        <v>491</v>
      </c>
      <c r="Z90" s="45">
        <f t="shared" si="17"/>
        <v>523</v>
      </c>
      <c r="AA90" s="45">
        <f t="shared" si="16"/>
        <v>556</v>
      </c>
      <c r="AB90" s="45">
        <f t="shared" si="16"/>
        <v>589</v>
      </c>
      <c r="AC90" s="45">
        <f t="shared" si="16"/>
        <v>621</v>
      </c>
      <c r="AD90" s="45">
        <f t="shared" si="16"/>
        <v>654</v>
      </c>
      <c r="AE90" s="45">
        <f t="shared" si="16"/>
        <v>687</v>
      </c>
      <c r="AF90" s="45">
        <f t="shared" si="16"/>
        <v>720</v>
      </c>
      <c r="AG90" s="45">
        <f t="shared" si="16"/>
        <v>752</v>
      </c>
      <c r="AH90" s="45">
        <f t="shared" si="16"/>
        <v>785</v>
      </c>
      <c r="AI90" s="45">
        <f t="shared" si="16"/>
        <v>818</v>
      </c>
      <c r="AJ90" s="45">
        <f t="shared" si="16"/>
        <v>850</v>
      </c>
      <c r="AK90" s="45">
        <f t="shared" si="16"/>
        <v>883</v>
      </c>
      <c r="AL90" s="45">
        <f t="shared" si="16"/>
        <v>916</v>
      </c>
      <c r="AM90" s="45">
        <f t="shared" si="16"/>
        <v>949</v>
      </c>
      <c r="AN90" s="45">
        <f t="shared" si="16"/>
        <v>981</v>
      </c>
    </row>
    <row r="91" spans="1:40" x14ac:dyDescent="0.25">
      <c r="A91" s="68" t="s">
        <v>168</v>
      </c>
      <c r="B91" s="184">
        <v>30293</v>
      </c>
      <c r="C91" s="68">
        <v>3</v>
      </c>
      <c r="D91" s="1">
        <v>780</v>
      </c>
      <c r="E91" s="1">
        <v>291</v>
      </c>
      <c r="F91" s="1">
        <v>0</v>
      </c>
      <c r="G91" s="1">
        <v>1071</v>
      </c>
      <c r="H91" s="181">
        <f t="shared" si="12"/>
        <v>1071</v>
      </c>
      <c r="I91" s="176">
        <v>357</v>
      </c>
      <c r="J91" s="182">
        <f t="shared" si="13"/>
        <v>357</v>
      </c>
      <c r="K91" s="45">
        <f t="shared" si="17"/>
        <v>22</v>
      </c>
      <c r="L91" s="45">
        <f t="shared" si="17"/>
        <v>45</v>
      </c>
      <c r="M91" s="45">
        <f t="shared" si="17"/>
        <v>67</v>
      </c>
      <c r="N91" s="45">
        <f t="shared" si="17"/>
        <v>89</v>
      </c>
      <c r="O91" s="45">
        <f t="shared" si="17"/>
        <v>112</v>
      </c>
      <c r="P91" s="45">
        <f t="shared" si="17"/>
        <v>134</v>
      </c>
      <c r="Q91" s="45">
        <f t="shared" si="17"/>
        <v>156</v>
      </c>
      <c r="R91" s="45">
        <f t="shared" si="17"/>
        <v>179</v>
      </c>
      <c r="S91" s="45">
        <f t="shared" si="17"/>
        <v>201</v>
      </c>
      <c r="T91" s="45">
        <f t="shared" si="17"/>
        <v>223</v>
      </c>
      <c r="U91" s="45">
        <f t="shared" si="17"/>
        <v>245</v>
      </c>
      <c r="V91" s="45">
        <f t="shared" si="17"/>
        <v>268</v>
      </c>
      <c r="W91" s="45">
        <f t="shared" si="17"/>
        <v>290</v>
      </c>
      <c r="X91" s="45">
        <f t="shared" si="17"/>
        <v>312</v>
      </c>
      <c r="Y91" s="45">
        <f t="shared" si="17"/>
        <v>335</v>
      </c>
      <c r="Z91" s="45">
        <f t="shared" si="17"/>
        <v>357</v>
      </c>
      <c r="AA91" s="45">
        <f t="shared" si="16"/>
        <v>379</v>
      </c>
      <c r="AB91" s="45">
        <f t="shared" si="16"/>
        <v>402</v>
      </c>
      <c r="AC91" s="45">
        <f t="shared" si="16"/>
        <v>424</v>
      </c>
      <c r="AD91" s="45">
        <f t="shared" si="16"/>
        <v>446</v>
      </c>
      <c r="AE91" s="45">
        <f t="shared" si="16"/>
        <v>469</v>
      </c>
      <c r="AF91" s="45">
        <f t="shared" si="16"/>
        <v>491</v>
      </c>
      <c r="AG91" s="45">
        <f t="shared" si="16"/>
        <v>513</v>
      </c>
      <c r="AH91" s="45">
        <f t="shared" si="16"/>
        <v>536</v>
      </c>
      <c r="AI91" s="45">
        <f t="shared" si="16"/>
        <v>558</v>
      </c>
      <c r="AJ91" s="45">
        <f t="shared" si="16"/>
        <v>580</v>
      </c>
      <c r="AK91" s="45">
        <f t="shared" si="16"/>
        <v>602</v>
      </c>
      <c r="AL91" s="45">
        <f t="shared" si="16"/>
        <v>625</v>
      </c>
      <c r="AM91" s="45">
        <f t="shared" si="16"/>
        <v>647</v>
      </c>
      <c r="AN91" s="45">
        <f t="shared" si="16"/>
        <v>669</v>
      </c>
    </row>
    <row r="92" spans="1:40" x14ac:dyDescent="0.25">
      <c r="A92" s="68" t="s">
        <v>168</v>
      </c>
      <c r="B92" s="184">
        <v>30393</v>
      </c>
      <c r="C92" s="68">
        <v>7</v>
      </c>
      <c r="D92" s="1">
        <v>1944</v>
      </c>
      <c r="E92" s="1">
        <v>201</v>
      </c>
      <c r="F92" s="1">
        <v>31</v>
      </c>
      <c r="G92" s="1">
        <v>2176</v>
      </c>
      <c r="H92" s="181">
        <f t="shared" si="12"/>
        <v>2145</v>
      </c>
      <c r="I92" s="176">
        <v>310.8571</v>
      </c>
      <c r="J92" s="182">
        <f t="shared" si="13"/>
        <v>306.42857142857144</v>
      </c>
      <c r="K92" s="45">
        <f t="shared" si="17"/>
        <v>19</v>
      </c>
      <c r="L92" s="45">
        <f t="shared" si="17"/>
        <v>38</v>
      </c>
      <c r="M92" s="45">
        <f t="shared" si="17"/>
        <v>57</v>
      </c>
      <c r="N92" s="45">
        <f t="shared" si="17"/>
        <v>77</v>
      </c>
      <c r="O92" s="45">
        <f t="shared" si="17"/>
        <v>96</v>
      </c>
      <c r="P92" s="45">
        <f t="shared" si="17"/>
        <v>115</v>
      </c>
      <c r="Q92" s="45">
        <f t="shared" si="17"/>
        <v>134</v>
      </c>
      <c r="R92" s="45">
        <f t="shared" si="17"/>
        <v>153</v>
      </c>
      <c r="S92" s="45">
        <f t="shared" si="17"/>
        <v>172</v>
      </c>
      <c r="T92" s="45">
        <f t="shared" si="17"/>
        <v>192</v>
      </c>
      <c r="U92" s="45">
        <f t="shared" si="17"/>
        <v>211</v>
      </c>
      <c r="V92" s="45">
        <f t="shared" si="17"/>
        <v>230</v>
      </c>
      <c r="W92" s="45">
        <f t="shared" si="17"/>
        <v>249</v>
      </c>
      <c r="X92" s="45">
        <f t="shared" si="17"/>
        <v>268</v>
      </c>
      <c r="Y92" s="45">
        <f t="shared" si="17"/>
        <v>287</v>
      </c>
      <c r="Z92" s="45">
        <f t="shared" si="17"/>
        <v>306</v>
      </c>
      <c r="AA92" s="45">
        <f t="shared" si="16"/>
        <v>326</v>
      </c>
      <c r="AB92" s="45">
        <f t="shared" si="16"/>
        <v>345</v>
      </c>
      <c r="AC92" s="45">
        <f t="shared" si="16"/>
        <v>364</v>
      </c>
      <c r="AD92" s="45">
        <f t="shared" si="16"/>
        <v>383</v>
      </c>
      <c r="AE92" s="45">
        <f t="shared" si="16"/>
        <v>402</v>
      </c>
      <c r="AF92" s="45">
        <f t="shared" si="16"/>
        <v>421</v>
      </c>
      <c r="AG92" s="45">
        <f t="shared" si="16"/>
        <v>440</v>
      </c>
      <c r="AH92" s="45">
        <f t="shared" si="16"/>
        <v>460</v>
      </c>
      <c r="AI92" s="45">
        <f t="shared" si="16"/>
        <v>479</v>
      </c>
      <c r="AJ92" s="45">
        <f t="shared" si="16"/>
        <v>498</v>
      </c>
      <c r="AK92" s="45">
        <f t="shared" si="16"/>
        <v>517</v>
      </c>
      <c r="AL92" s="45">
        <f t="shared" si="16"/>
        <v>536</v>
      </c>
      <c r="AM92" s="45">
        <f t="shared" si="16"/>
        <v>555</v>
      </c>
      <c r="AN92" s="45">
        <f t="shared" si="16"/>
        <v>575</v>
      </c>
    </row>
    <row r="93" spans="1:40" x14ac:dyDescent="0.25">
      <c r="A93" s="68" t="s">
        <v>168</v>
      </c>
      <c r="B93" s="184">
        <v>30676</v>
      </c>
      <c r="C93" s="68">
        <v>16</v>
      </c>
      <c r="D93" s="1">
        <v>2748</v>
      </c>
      <c r="E93" s="1">
        <v>1625</v>
      </c>
      <c r="F93" s="1">
        <v>45</v>
      </c>
      <c r="G93" s="1">
        <v>4418</v>
      </c>
      <c r="H93" s="181">
        <f t="shared" si="12"/>
        <v>4373</v>
      </c>
      <c r="I93" s="176">
        <v>276.125</v>
      </c>
      <c r="J93" s="182">
        <f t="shared" si="13"/>
        <v>273.3125</v>
      </c>
      <c r="K93" s="45">
        <f t="shared" si="17"/>
        <v>17</v>
      </c>
      <c r="L93" s="45">
        <f t="shared" si="17"/>
        <v>34</v>
      </c>
      <c r="M93" s="45">
        <f t="shared" si="17"/>
        <v>51</v>
      </c>
      <c r="N93" s="45">
        <f t="shared" si="17"/>
        <v>68</v>
      </c>
      <c r="O93" s="45">
        <f t="shared" si="17"/>
        <v>85</v>
      </c>
      <c r="P93" s="45">
        <f t="shared" si="17"/>
        <v>102</v>
      </c>
      <c r="Q93" s="45">
        <f t="shared" si="17"/>
        <v>120</v>
      </c>
      <c r="R93" s="45">
        <f t="shared" si="17"/>
        <v>137</v>
      </c>
      <c r="S93" s="45">
        <f t="shared" si="17"/>
        <v>154</v>
      </c>
      <c r="T93" s="45">
        <f t="shared" si="17"/>
        <v>171</v>
      </c>
      <c r="U93" s="45">
        <f t="shared" si="17"/>
        <v>188</v>
      </c>
      <c r="V93" s="45">
        <f t="shared" si="17"/>
        <v>205</v>
      </c>
      <c r="W93" s="45">
        <f t="shared" si="17"/>
        <v>222</v>
      </c>
      <c r="X93" s="45">
        <f t="shared" si="17"/>
        <v>239</v>
      </c>
      <c r="Y93" s="45">
        <f t="shared" si="17"/>
        <v>256</v>
      </c>
      <c r="Z93" s="45">
        <f t="shared" si="17"/>
        <v>273</v>
      </c>
      <c r="AA93" s="45">
        <f t="shared" si="16"/>
        <v>290</v>
      </c>
      <c r="AB93" s="45">
        <f t="shared" si="16"/>
        <v>307</v>
      </c>
      <c r="AC93" s="45">
        <f t="shared" si="16"/>
        <v>325</v>
      </c>
      <c r="AD93" s="45">
        <f t="shared" si="16"/>
        <v>342</v>
      </c>
      <c r="AE93" s="45">
        <f t="shared" si="16"/>
        <v>359</v>
      </c>
      <c r="AF93" s="45">
        <f t="shared" si="16"/>
        <v>376</v>
      </c>
      <c r="AG93" s="45">
        <f t="shared" si="16"/>
        <v>393</v>
      </c>
      <c r="AH93" s="45">
        <f t="shared" si="16"/>
        <v>410</v>
      </c>
      <c r="AI93" s="45">
        <f t="shared" si="16"/>
        <v>427</v>
      </c>
      <c r="AJ93" s="45">
        <f t="shared" si="16"/>
        <v>444</v>
      </c>
      <c r="AK93" s="45">
        <f t="shared" si="16"/>
        <v>461</v>
      </c>
      <c r="AL93" s="45">
        <f t="shared" si="16"/>
        <v>478</v>
      </c>
      <c r="AM93" s="45">
        <f t="shared" si="16"/>
        <v>495</v>
      </c>
      <c r="AN93" s="45">
        <f t="shared" si="16"/>
        <v>512</v>
      </c>
    </row>
    <row r="94" spans="1:40" x14ac:dyDescent="0.25">
      <c r="A94" s="68" t="s">
        <v>168</v>
      </c>
      <c r="B94" s="184">
        <v>30700</v>
      </c>
      <c r="C94" s="68">
        <v>6</v>
      </c>
      <c r="D94" s="1">
        <v>1104</v>
      </c>
      <c r="E94" s="1">
        <v>434</v>
      </c>
      <c r="F94" s="1">
        <v>29</v>
      </c>
      <c r="G94" s="1">
        <v>1567</v>
      </c>
      <c r="H94" s="181">
        <f t="shared" si="12"/>
        <v>1538</v>
      </c>
      <c r="I94" s="176">
        <v>261.16669999999999</v>
      </c>
      <c r="J94" s="182">
        <f t="shared" si="13"/>
        <v>256.33333333333331</v>
      </c>
      <c r="K94" s="45">
        <f t="shared" si="17"/>
        <v>16</v>
      </c>
      <c r="L94" s="45">
        <f t="shared" si="17"/>
        <v>32</v>
      </c>
      <c r="M94" s="45">
        <f t="shared" si="17"/>
        <v>48</v>
      </c>
      <c r="N94" s="45">
        <f t="shared" si="17"/>
        <v>64</v>
      </c>
      <c r="O94" s="45">
        <f t="shared" si="17"/>
        <v>80</v>
      </c>
      <c r="P94" s="45">
        <f t="shared" si="17"/>
        <v>96</v>
      </c>
      <c r="Q94" s="45">
        <f t="shared" si="17"/>
        <v>112</v>
      </c>
      <c r="R94" s="45">
        <f t="shared" si="17"/>
        <v>128</v>
      </c>
      <c r="S94" s="45">
        <f t="shared" si="17"/>
        <v>144</v>
      </c>
      <c r="T94" s="45">
        <f t="shared" si="17"/>
        <v>160</v>
      </c>
      <c r="U94" s="45">
        <f t="shared" si="17"/>
        <v>176</v>
      </c>
      <c r="V94" s="45">
        <f t="shared" si="17"/>
        <v>192</v>
      </c>
      <c r="W94" s="45">
        <f t="shared" si="17"/>
        <v>208</v>
      </c>
      <c r="X94" s="45">
        <f t="shared" si="17"/>
        <v>224</v>
      </c>
      <c r="Y94" s="45">
        <f t="shared" si="17"/>
        <v>240</v>
      </c>
      <c r="Z94" s="45">
        <f t="shared" si="17"/>
        <v>256</v>
      </c>
      <c r="AA94" s="45">
        <f t="shared" si="16"/>
        <v>272</v>
      </c>
      <c r="AB94" s="45">
        <f t="shared" si="16"/>
        <v>288</v>
      </c>
      <c r="AC94" s="45">
        <f t="shared" si="16"/>
        <v>304</v>
      </c>
      <c r="AD94" s="45">
        <f t="shared" si="16"/>
        <v>320</v>
      </c>
      <c r="AE94" s="45">
        <f t="shared" si="16"/>
        <v>336</v>
      </c>
      <c r="AF94" s="45">
        <f t="shared" si="16"/>
        <v>352</v>
      </c>
      <c r="AG94" s="45">
        <f t="shared" si="16"/>
        <v>368</v>
      </c>
      <c r="AH94" s="45">
        <f t="shared" si="16"/>
        <v>385</v>
      </c>
      <c r="AI94" s="45">
        <f t="shared" si="16"/>
        <v>401</v>
      </c>
      <c r="AJ94" s="45">
        <f t="shared" si="16"/>
        <v>417</v>
      </c>
      <c r="AK94" s="45">
        <f t="shared" si="16"/>
        <v>433</v>
      </c>
      <c r="AL94" s="45">
        <f t="shared" si="16"/>
        <v>449</v>
      </c>
      <c r="AM94" s="45">
        <f t="shared" si="16"/>
        <v>465</v>
      </c>
      <c r="AN94" s="45">
        <f t="shared" si="16"/>
        <v>481</v>
      </c>
    </row>
    <row r="95" spans="1:40" x14ac:dyDescent="0.25">
      <c r="A95" s="68" t="s">
        <v>168</v>
      </c>
      <c r="B95" s="184">
        <v>30707</v>
      </c>
      <c r="C95" s="68">
        <v>10</v>
      </c>
      <c r="D95" s="1">
        <v>2124</v>
      </c>
      <c r="E95" s="1">
        <v>1374</v>
      </c>
      <c r="F95" s="1">
        <v>5</v>
      </c>
      <c r="G95" s="1">
        <v>3503</v>
      </c>
      <c r="H95" s="181">
        <f t="shared" si="12"/>
        <v>3498</v>
      </c>
      <c r="I95" s="176">
        <v>350.3</v>
      </c>
      <c r="J95" s="182">
        <f t="shared" si="13"/>
        <v>349.8</v>
      </c>
      <c r="K95" s="45">
        <f t="shared" si="17"/>
        <v>22</v>
      </c>
      <c r="L95" s="45">
        <f t="shared" si="17"/>
        <v>44</v>
      </c>
      <c r="M95" s="45">
        <f t="shared" si="17"/>
        <v>66</v>
      </c>
      <c r="N95" s="45">
        <f t="shared" si="17"/>
        <v>87</v>
      </c>
      <c r="O95" s="45">
        <f t="shared" si="17"/>
        <v>109</v>
      </c>
      <c r="P95" s="45">
        <f t="shared" si="17"/>
        <v>131</v>
      </c>
      <c r="Q95" s="45">
        <f t="shared" si="17"/>
        <v>153</v>
      </c>
      <c r="R95" s="45">
        <f t="shared" si="17"/>
        <v>175</v>
      </c>
      <c r="S95" s="45">
        <f t="shared" si="17"/>
        <v>197</v>
      </c>
      <c r="T95" s="45">
        <f t="shared" si="17"/>
        <v>219</v>
      </c>
      <c r="U95" s="45">
        <f t="shared" si="17"/>
        <v>240</v>
      </c>
      <c r="V95" s="45">
        <f t="shared" si="17"/>
        <v>262</v>
      </c>
      <c r="W95" s="45">
        <f t="shared" si="17"/>
        <v>284</v>
      </c>
      <c r="X95" s="45">
        <f t="shared" si="17"/>
        <v>306</v>
      </c>
      <c r="Y95" s="45">
        <f t="shared" si="17"/>
        <v>328</v>
      </c>
      <c r="Z95" s="45">
        <f t="shared" si="17"/>
        <v>350</v>
      </c>
      <c r="AA95" s="45">
        <f t="shared" si="16"/>
        <v>372</v>
      </c>
      <c r="AB95" s="45">
        <f t="shared" si="16"/>
        <v>394</v>
      </c>
      <c r="AC95" s="45">
        <f t="shared" si="16"/>
        <v>415</v>
      </c>
      <c r="AD95" s="45">
        <f t="shared" si="16"/>
        <v>437</v>
      </c>
      <c r="AE95" s="45">
        <f t="shared" si="16"/>
        <v>459</v>
      </c>
      <c r="AF95" s="45">
        <f t="shared" si="16"/>
        <v>481</v>
      </c>
      <c r="AG95" s="45">
        <f t="shared" si="16"/>
        <v>503</v>
      </c>
      <c r="AH95" s="45">
        <f t="shared" si="16"/>
        <v>525</v>
      </c>
      <c r="AI95" s="45">
        <f t="shared" si="16"/>
        <v>547</v>
      </c>
      <c r="AJ95" s="45">
        <f t="shared" si="16"/>
        <v>568</v>
      </c>
      <c r="AK95" s="45">
        <f t="shared" si="16"/>
        <v>590</v>
      </c>
      <c r="AL95" s="45">
        <f t="shared" si="16"/>
        <v>612</v>
      </c>
      <c r="AM95" s="45">
        <f t="shared" si="16"/>
        <v>634</v>
      </c>
      <c r="AN95" s="45">
        <f t="shared" si="16"/>
        <v>656</v>
      </c>
    </row>
    <row r="96" spans="1:40" x14ac:dyDescent="0.25">
      <c r="A96" s="68" t="s">
        <v>168</v>
      </c>
      <c r="B96" s="184">
        <v>90311</v>
      </c>
      <c r="C96" s="68">
        <v>2</v>
      </c>
      <c r="D96" s="1">
        <v>672</v>
      </c>
      <c r="E96" s="1">
        <v>189</v>
      </c>
      <c r="F96" s="1">
        <v>13</v>
      </c>
      <c r="G96" s="1">
        <v>874</v>
      </c>
      <c r="H96" s="181">
        <f t="shared" si="12"/>
        <v>861</v>
      </c>
      <c r="I96" s="176">
        <v>437</v>
      </c>
      <c r="J96" s="182">
        <f t="shared" si="13"/>
        <v>430.5</v>
      </c>
      <c r="K96" s="45">
        <f t="shared" si="17"/>
        <v>27</v>
      </c>
      <c r="L96" s="45">
        <f t="shared" si="17"/>
        <v>54</v>
      </c>
      <c r="M96" s="45">
        <f t="shared" si="17"/>
        <v>81</v>
      </c>
      <c r="N96" s="45">
        <f t="shared" si="17"/>
        <v>108</v>
      </c>
      <c r="O96" s="45">
        <f t="shared" si="17"/>
        <v>135</v>
      </c>
      <c r="P96" s="45">
        <f t="shared" si="17"/>
        <v>161</v>
      </c>
      <c r="Q96" s="45">
        <f t="shared" si="17"/>
        <v>188</v>
      </c>
      <c r="R96" s="45">
        <f t="shared" si="17"/>
        <v>215</v>
      </c>
      <c r="S96" s="45">
        <f t="shared" si="17"/>
        <v>242</v>
      </c>
      <c r="T96" s="45">
        <f t="shared" si="17"/>
        <v>269</v>
      </c>
      <c r="U96" s="45">
        <f t="shared" si="17"/>
        <v>296</v>
      </c>
      <c r="V96" s="45">
        <f t="shared" si="17"/>
        <v>323</v>
      </c>
      <c r="W96" s="45">
        <f t="shared" si="17"/>
        <v>350</v>
      </c>
      <c r="X96" s="45">
        <f t="shared" si="17"/>
        <v>377</v>
      </c>
      <c r="Y96" s="45">
        <f t="shared" si="17"/>
        <v>404</v>
      </c>
      <c r="Z96" s="45">
        <f t="shared" si="17"/>
        <v>431</v>
      </c>
      <c r="AA96" s="45">
        <f t="shared" si="16"/>
        <v>457</v>
      </c>
      <c r="AB96" s="45">
        <f t="shared" si="16"/>
        <v>484</v>
      </c>
      <c r="AC96" s="45">
        <f t="shared" si="16"/>
        <v>511</v>
      </c>
      <c r="AD96" s="45">
        <f t="shared" si="16"/>
        <v>538</v>
      </c>
      <c r="AE96" s="45">
        <f t="shared" si="16"/>
        <v>565</v>
      </c>
      <c r="AF96" s="45">
        <f t="shared" si="16"/>
        <v>592</v>
      </c>
      <c r="AG96" s="45">
        <f t="shared" si="16"/>
        <v>619</v>
      </c>
      <c r="AH96" s="45">
        <f t="shared" si="16"/>
        <v>646</v>
      </c>
      <c r="AI96" s="45">
        <f t="shared" si="16"/>
        <v>673</v>
      </c>
      <c r="AJ96" s="45">
        <f t="shared" si="16"/>
        <v>700</v>
      </c>
      <c r="AK96" s="45">
        <f t="shared" si="16"/>
        <v>726</v>
      </c>
      <c r="AL96" s="45">
        <f t="shared" si="16"/>
        <v>753</v>
      </c>
      <c r="AM96" s="45">
        <f t="shared" si="16"/>
        <v>780</v>
      </c>
      <c r="AN96" s="45">
        <f t="shared" si="16"/>
        <v>807</v>
      </c>
    </row>
    <row r="97" spans="1:40" x14ac:dyDescent="0.25">
      <c r="A97" s="68" t="s">
        <v>166</v>
      </c>
      <c r="B97" s="184">
        <v>20065</v>
      </c>
      <c r="C97" s="68">
        <v>4</v>
      </c>
      <c r="D97" s="1">
        <v>972</v>
      </c>
      <c r="E97" s="1">
        <v>487</v>
      </c>
      <c r="F97" s="1">
        <v>5</v>
      </c>
      <c r="G97" s="1">
        <v>1464</v>
      </c>
      <c r="H97" s="181">
        <f t="shared" si="12"/>
        <v>1459</v>
      </c>
      <c r="I97" s="176">
        <v>366</v>
      </c>
      <c r="J97" s="182">
        <f t="shared" si="13"/>
        <v>364.75</v>
      </c>
      <c r="K97" s="45">
        <f t="shared" si="17"/>
        <v>23</v>
      </c>
      <c r="L97" s="45">
        <f t="shared" si="17"/>
        <v>46</v>
      </c>
      <c r="M97" s="45">
        <f t="shared" si="17"/>
        <v>68</v>
      </c>
      <c r="N97" s="45">
        <f t="shared" si="17"/>
        <v>91</v>
      </c>
      <c r="O97" s="45">
        <f t="shared" si="17"/>
        <v>114</v>
      </c>
      <c r="P97" s="45">
        <f t="shared" si="17"/>
        <v>137</v>
      </c>
      <c r="Q97" s="45">
        <f t="shared" si="17"/>
        <v>160</v>
      </c>
      <c r="R97" s="45">
        <f t="shared" si="17"/>
        <v>182</v>
      </c>
      <c r="S97" s="45">
        <f t="shared" si="17"/>
        <v>205</v>
      </c>
      <c r="T97" s="45">
        <f t="shared" si="17"/>
        <v>228</v>
      </c>
      <c r="U97" s="45">
        <f t="shared" si="17"/>
        <v>251</v>
      </c>
      <c r="V97" s="45">
        <f t="shared" si="17"/>
        <v>274</v>
      </c>
      <c r="W97" s="45">
        <f t="shared" si="17"/>
        <v>296</v>
      </c>
      <c r="X97" s="45">
        <f t="shared" si="17"/>
        <v>319</v>
      </c>
      <c r="Y97" s="45">
        <f t="shared" si="17"/>
        <v>342</v>
      </c>
      <c r="Z97" s="45">
        <f t="shared" si="17"/>
        <v>365</v>
      </c>
      <c r="AA97" s="45">
        <f t="shared" si="16"/>
        <v>388</v>
      </c>
      <c r="AB97" s="45">
        <f t="shared" si="16"/>
        <v>410</v>
      </c>
      <c r="AC97" s="45">
        <f t="shared" si="16"/>
        <v>433</v>
      </c>
      <c r="AD97" s="45">
        <f t="shared" si="16"/>
        <v>456</v>
      </c>
      <c r="AE97" s="45">
        <f t="shared" si="16"/>
        <v>479</v>
      </c>
      <c r="AF97" s="45">
        <f t="shared" si="16"/>
        <v>502</v>
      </c>
      <c r="AG97" s="45">
        <f t="shared" si="16"/>
        <v>524</v>
      </c>
      <c r="AH97" s="45">
        <f t="shared" si="16"/>
        <v>547</v>
      </c>
      <c r="AI97" s="45">
        <f t="shared" si="16"/>
        <v>570</v>
      </c>
      <c r="AJ97" s="45">
        <f t="shared" si="16"/>
        <v>593</v>
      </c>
      <c r="AK97" s="45">
        <f t="shared" si="16"/>
        <v>616</v>
      </c>
      <c r="AL97" s="45">
        <f t="shared" si="16"/>
        <v>638</v>
      </c>
      <c r="AM97" s="45">
        <f t="shared" si="16"/>
        <v>661</v>
      </c>
      <c r="AN97" s="45">
        <f t="shared" si="16"/>
        <v>684</v>
      </c>
    </row>
    <row r="98" spans="1:40" x14ac:dyDescent="0.25">
      <c r="A98" s="68" t="s">
        <v>166</v>
      </c>
      <c r="B98" s="184">
        <v>20096</v>
      </c>
      <c r="C98" s="68">
        <v>4</v>
      </c>
      <c r="D98" s="1">
        <v>876</v>
      </c>
      <c r="E98" s="1">
        <v>51</v>
      </c>
      <c r="F98" s="1">
        <v>0</v>
      </c>
      <c r="G98" s="1">
        <v>927</v>
      </c>
      <c r="H98" s="181">
        <f t="shared" si="12"/>
        <v>927</v>
      </c>
      <c r="I98" s="176">
        <v>231.75</v>
      </c>
      <c r="J98" s="182">
        <f t="shared" si="13"/>
        <v>231.75</v>
      </c>
      <c r="K98" s="45">
        <f t="shared" si="17"/>
        <v>14</v>
      </c>
      <c r="L98" s="45">
        <f t="shared" si="17"/>
        <v>29</v>
      </c>
      <c r="M98" s="45">
        <f t="shared" si="17"/>
        <v>43</v>
      </c>
      <c r="N98" s="45">
        <f t="shared" si="17"/>
        <v>58</v>
      </c>
      <c r="O98" s="45">
        <f t="shared" si="17"/>
        <v>72</v>
      </c>
      <c r="P98" s="45">
        <f t="shared" si="17"/>
        <v>87</v>
      </c>
      <c r="Q98" s="45">
        <f t="shared" si="17"/>
        <v>101</v>
      </c>
      <c r="R98" s="45">
        <f t="shared" si="17"/>
        <v>116</v>
      </c>
      <c r="S98" s="45">
        <f t="shared" si="17"/>
        <v>130</v>
      </c>
      <c r="T98" s="45">
        <f t="shared" si="17"/>
        <v>145</v>
      </c>
      <c r="U98" s="45">
        <f t="shared" si="17"/>
        <v>159</v>
      </c>
      <c r="V98" s="45">
        <f t="shared" si="17"/>
        <v>174</v>
      </c>
      <c r="W98" s="45">
        <f t="shared" si="17"/>
        <v>188</v>
      </c>
      <c r="X98" s="45">
        <f t="shared" si="17"/>
        <v>203</v>
      </c>
      <c r="Y98" s="45">
        <f t="shared" si="17"/>
        <v>217</v>
      </c>
      <c r="Z98" s="45">
        <f t="shared" si="17"/>
        <v>232</v>
      </c>
      <c r="AA98" s="45">
        <f t="shared" si="16"/>
        <v>246</v>
      </c>
      <c r="AB98" s="45">
        <f t="shared" si="16"/>
        <v>261</v>
      </c>
      <c r="AC98" s="45">
        <f t="shared" si="16"/>
        <v>275</v>
      </c>
      <c r="AD98" s="45">
        <f t="shared" si="16"/>
        <v>290</v>
      </c>
      <c r="AE98" s="45">
        <f t="shared" si="16"/>
        <v>304</v>
      </c>
      <c r="AF98" s="45">
        <f t="shared" si="16"/>
        <v>319</v>
      </c>
      <c r="AG98" s="45">
        <f t="shared" si="16"/>
        <v>333</v>
      </c>
      <c r="AH98" s="45">
        <f t="shared" si="16"/>
        <v>348</v>
      </c>
      <c r="AI98" s="45">
        <f t="shared" si="16"/>
        <v>362</v>
      </c>
      <c r="AJ98" s="45">
        <f t="shared" si="16"/>
        <v>377</v>
      </c>
      <c r="AK98" s="45">
        <f t="shared" si="16"/>
        <v>391</v>
      </c>
      <c r="AL98" s="45">
        <f t="shared" si="16"/>
        <v>406</v>
      </c>
      <c r="AM98" s="45">
        <f t="shared" si="16"/>
        <v>420</v>
      </c>
      <c r="AN98" s="45">
        <f t="shared" si="16"/>
        <v>435</v>
      </c>
    </row>
    <row r="99" spans="1:40" x14ac:dyDescent="0.25">
      <c r="A99" s="68" t="s">
        <v>166</v>
      </c>
      <c r="B99" s="184">
        <v>20310</v>
      </c>
      <c r="C99" s="68">
        <v>3</v>
      </c>
      <c r="D99" s="1">
        <v>1356</v>
      </c>
      <c r="E99" s="1">
        <v>155</v>
      </c>
      <c r="F99" s="1">
        <v>0</v>
      </c>
      <c r="G99" s="1">
        <v>1511</v>
      </c>
      <c r="H99" s="181">
        <f t="shared" si="12"/>
        <v>1511</v>
      </c>
      <c r="I99" s="176">
        <v>503.66669999999999</v>
      </c>
      <c r="J99" s="182">
        <f t="shared" si="13"/>
        <v>503.66666666666669</v>
      </c>
      <c r="K99" s="45">
        <f t="shared" si="17"/>
        <v>31</v>
      </c>
      <c r="L99" s="45">
        <f t="shared" si="17"/>
        <v>63</v>
      </c>
      <c r="M99" s="45">
        <f t="shared" si="17"/>
        <v>94</v>
      </c>
      <c r="N99" s="45">
        <f t="shared" si="17"/>
        <v>126</v>
      </c>
      <c r="O99" s="45">
        <f t="shared" si="17"/>
        <v>157</v>
      </c>
      <c r="P99" s="45">
        <f t="shared" si="17"/>
        <v>189</v>
      </c>
      <c r="Q99" s="45">
        <f t="shared" si="17"/>
        <v>220</v>
      </c>
      <c r="R99" s="45">
        <f t="shared" si="17"/>
        <v>252</v>
      </c>
      <c r="S99" s="45">
        <f t="shared" si="17"/>
        <v>283</v>
      </c>
      <c r="T99" s="45">
        <f t="shared" si="17"/>
        <v>315</v>
      </c>
      <c r="U99" s="45">
        <f t="shared" si="17"/>
        <v>346</v>
      </c>
      <c r="V99" s="45">
        <f t="shared" si="17"/>
        <v>378</v>
      </c>
      <c r="W99" s="45">
        <f t="shared" si="17"/>
        <v>409</v>
      </c>
      <c r="X99" s="45">
        <f t="shared" si="17"/>
        <v>441</v>
      </c>
      <c r="Y99" s="45">
        <f t="shared" si="17"/>
        <v>472</v>
      </c>
      <c r="Z99" s="45">
        <f t="shared" si="17"/>
        <v>504</v>
      </c>
      <c r="AA99" s="45">
        <f t="shared" si="16"/>
        <v>535</v>
      </c>
      <c r="AB99" s="45">
        <f t="shared" si="16"/>
        <v>567</v>
      </c>
      <c r="AC99" s="45">
        <f t="shared" si="16"/>
        <v>598</v>
      </c>
      <c r="AD99" s="45">
        <f t="shared" si="16"/>
        <v>630</v>
      </c>
      <c r="AE99" s="45">
        <f t="shared" si="16"/>
        <v>661</v>
      </c>
      <c r="AF99" s="45">
        <f t="shared" si="16"/>
        <v>693</v>
      </c>
      <c r="AG99" s="45">
        <f t="shared" si="16"/>
        <v>724</v>
      </c>
      <c r="AH99" s="45">
        <f t="shared" si="16"/>
        <v>756</v>
      </c>
      <c r="AI99" s="45">
        <f t="shared" si="16"/>
        <v>787</v>
      </c>
      <c r="AJ99" s="45">
        <f t="shared" si="16"/>
        <v>818</v>
      </c>
      <c r="AK99" s="45">
        <f t="shared" si="16"/>
        <v>850</v>
      </c>
      <c r="AL99" s="45">
        <f t="shared" si="16"/>
        <v>881</v>
      </c>
      <c r="AM99" s="45">
        <f t="shared" si="16"/>
        <v>913</v>
      </c>
      <c r="AN99" s="45">
        <f t="shared" si="16"/>
        <v>944</v>
      </c>
    </row>
    <row r="100" spans="1:40" x14ac:dyDescent="0.25">
      <c r="A100" s="68" t="s">
        <v>166</v>
      </c>
      <c r="B100" s="184">
        <v>20819</v>
      </c>
      <c r="C100" s="68">
        <v>16</v>
      </c>
      <c r="D100" s="1">
        <v>2820</v>
      </c>
      <c r="E100" s="1">
        <v>825</v>
      </c>
      <c r="F100" s="1">
        <v>70</v>
      </c>
      <c r="G100" s="1">
        <v>3715</v>
      </c>
      <c r="H100" s="181">
        <f t="shared" si="12"/>
        <v>3645</v>
      </c>
      <c r="I100" s="176">
        <v>232.1875</v>
      </c>
      <c r="J100" s="182">
        <f t="shared" si="13"/>
        <v>227.8125</v>
      </c>
      <c r="K100" s="45">
        <f t="shared" si="17"/>
        <v>14</v>
      </c>
      <c r="L100" s="45">
        <f t="shared" si="17"/>
        <v>28</v>
      </c>
      <c r="M100" s="45">
        <f t="shared" si="17"/>
        <v>43</v>
      </c>
      <c r="N100" s="45">
        <f t="shared" si="17"/>
        <v>57</v>
      </c>
      <c r="O100" s="45">
        <f t="shared" si="17"/>
        <v>71</v>
      </c>
      <c r="P100" s="45">
        <f t="shared" si="17"/>
        <v>85</v>
      </c>
      <c r="Q100" s="45">
        <f t="shared" si="17"/>
        <v>100</v>
      </c>
      <c r="R100" s="45">
        <f t="shared" si="17"/>
        <v>114</v>
      </c>
      <c r="S100" s="45">
        <f t="shared" si="17"/>
        <v>128</v>
      </c>
      <c r="T100" s="45">
        <f t="shared" si="17"/>
        <v>142</v>
      </c>
      <c r="U100" s="45">
        <f t="shared" si="17"/>
        <v>157</v>
      </c>
      <c r="V100" s="45">
        <f t="shared" si="17"/>
        <v>171</v>
      </c>
      <c r="W100" s="45">
        <f t="shared" si="17"/>
        <v>185</v>
      </c>
      <c r="X100" s="45">
        <f t="shared" si="17"/>
        <v>199</v>
      </c>
      <c r="Y100" s="45">
        <f t="shared" si="17"/>
        <v>214</v>
      </c>
      <c r="Z100" s="45">
        <f t="shared" si="17"/>
        <v>228</v>
      </c>
      <c r="AA100" s="45">
        <f t="shared" si="16"/>
        <v>242</v>
      </c>
      <c r="AB100" s="45">
        <f t="shared" si="16"/>
        <v>256</v>
      </c>
      <c r="AC100" s="45">
        <f t="shared" si="16"/>
        <v>271</v>
      </c>
      <c r="AD100" s="45">
        <f t="shared" si="16"/>
        <v>285</v>
      </c>
      <c r="AE100" s="45">
        <f t="shared" si="16"/>
        <v>299</v>
      </c>
      <c r="AF100" s="45">
        <f t="shared" si="16"/>
        <v>313</v>
      </c>
      <c r="AG100" s="45">
        <f t="shared" si="16"/>
        <v>327</v>
      </c>
      <c r="AH100" s="45">
        <f t="shared" si="16"/>
        <v>342</v>
      </c>
      <c r="AI100" s="45">
        <f t="shared" si="16"/>
        <v>356</v>
      </c>
      <c r="AJ100" s="45">
        <f t="shared" si="16"/>
        <v>370</v>
      </c>
      <c r="AK100" s="45">
        <f t="shared" si="16"/>
        <v>384</v>
      </c>
      <c r="AL100" s="45">
        <f t="shared" si="16"/>
        <v>399</v>
      </c>
      <c r="AM100" s="45">
        <f t="shared" si="16"/>
        <v>413</v>
      </c>
      <c r="AN100" s="45">
        <f t="shared" si="16"/>
        <v>427</v>
      </c>
    </row>
    <row r="101" spans="1:40" x14ac:dyDescent="0.25">
      <c r="A101" s="68" t="s">
        <v>166</v>
      </c>
      <c r="B101" s="184">
        <v>90257</v>
      </c>
      <c r="C101" s="68">
        <v>2</v>
      </c>
      <c r="D101" s="1">
        <v>864</v>
      </c>
      <c r="E101" s="1">
        <v>519</v>
      </c>
      <c r="F101" s="1">
        <v>2</v>
      </c>
      <c r="G101" s="1">
        <v>1385</v>
      </c>
      <c r="H101" s="181">
        <f t="shared" si="12"/>
        <v>1383</v>
      </c>
      <c r="I101" s="176">
        <v>692.5</v>
      </c>
      <c r="J101" s="182">
        <f t="shared" si="13"/>
        <v>691.5</v>
      </c>
      <c r="K101" s="45">
        <f t="shared" si="17"/>
        <v>43</v>
      </c>
      <c r="L101" s="45">
        <f t="shared" si="17"/>
        <v>86</v>
      </c>
      <c r="M101" s="45">
        <f t="shared" si="17"/>
        <v>130</v>
      </c>
      <c r="N101" s="45">
        <f t="shared" si="17"/>
        <v>173</v>
      </c>
      <c r="O101" s="45">
        <f t="shared" si="17"/>
        <v>216</v>
      </c>
      <c r="P101" s="45">
        <f t="shared" si="17"/>
        <v>259</v>
      </c>
      <c r="Q101" s="45">
        <f t="shared" si="17"/>
        <v>303</v>
      </c>
      <c r="R101" s="45">
        <f t="shared" si="17"/>
        <v>346</v>
      </c>
      <c r="S101" s="45">
        <f t="shared" si="17"/>
        <v>389</v>
      </c>
      <c r="T101" s="45">
        <f t="shared" si="17"/>
        <v>432</v>
      </c>
      <c r="U101" s="45">
        <f t="shared" si="17"/>
        <v>475</v>
      </c>
      <c r="V101" s="45">
        <f t="shared" si="17"/>
        <v>519</v>
      </c>
      <c r="W101" s="45">
        <f t="shared" si="17"/>
        <v>562</v>
      </c>
      <c r="X101" s="45">
        <f t="shared" si="17"/>
        <v>605</v>
      </c>
      <c r="Y101" s="45">
        <f t="shared" si="17"/>
        <v>648</v>
      </c>
      <c r="Z101" s="45">
        <f t="shared" si="17"/>
        <v>692</v>
      </c>
      <c r="AA101" s="45">
        <f t="shared" si="16"/>
        <v>735</v>
      </c>
      <c r="AB101" s="45">
        <f t="shared" si="16"/>
        <v>778</v>
      </c>
      <c r="AC101" s="45">
        <f t="shared" si="16"/>
        <v>821</v>
      </c>
      <c r="AD101" s="45">
        <f t="shared" si="16"/>
        <v>864</v>
      </c>
      <c r="AE101" s="45">
        <f t="shared" si="16"/>
        <v>908</v>
      </c>
      <c r="AF101" s="45">
        <f t="shared" si="16"/>
        <v>951</v>
      </c>
      <c r="AG101" s="45">
        <f t="shared" si="16"/>
        <v>994</v>
      </c>
      <c r="AH101" s="45">
        <f t="shared" si="16"/>
        <v>1037</v>
      </c>
      <c r="AI101" s="45">
        <f t="shared" si="16"/>
        <v>1080</v>
      </c>
      <c r="AJ101" s="45">
        <f t="shared" si="16"/>
        <v>1124</v>
      </c>
      <c r="AK101" s="45">
        <f t="shared" si="16"/>
        <v>1167</v>
      </c>
      <c r="AL101" s="45">
        <f t="shared" si="16"/>
        <v>1210</v>
      </c>
      <c r="AM101" s="45">
        <f t="shared" si="16"/>
        <v>1253</v>
      </c>
      <c r="AN101" s="45">
        <f t="shared" si="16"/>
        <v>1297</v>
      </c>
    </row>
    <row r="102" spans="1:40" x14ac:dyDescent="0.25">
      <c r="A102" s="68" t="s">
        <v>164</v>
      </c>
      <c r="B102" s="184">
        <v>40149</v>
      </c>
      <c r="C102" s="68">
        <v>6</v>
      </c>
      <c r="D102" s="1">
        <v>600</v>
      </c>
      <c r="E102" s="1">
        <v>450</v>
      </c>
      <c r="F102" s="1">
        <v>10</v>
      </c>
      <c r="G102" s="1">
        <v>1060</v>
      </c>
      <c r="H102" s="181">
        <f t="shared" si="12"/>
        <v>1050</v>
      </c>
      <c r="I102" s="176">
        <v>176.66669999999999</v>
      </c>
      <c r="J102" s="182">
        <f t="shared" si="13"/>
        <v>175</v>
      </c>
      <c r="K102" s="45">
        <f t="shared" si="17"/>
        <v>11</v>
      </c>
      <c r="L102" s="45">
        <f t="shared" si="17"/>
        <v>22</v>
      </c>
      <c r="M102" s="45">
        <f t="shared" si="17"/>
        <v>33</v>
      </c>
      <c r="N102" s="45">
        <f t="shared" si="17"/>
        <v>44</v>
      </c>
      <c r="O102" s="45">
        <f t="shared" si="17"/>
        <v>55</v>
      </c>
      <c r="P102" s="45">
        <f t="shared" si="17"/>
        <v>66</v>
      </c>
      <c r="Q102" s="45">
        <f t="shared" si="17"/>
        <v>77</v>
      </c>
      <c r="R102" s="45">
        <f t="shared" si="17"/>
        <v>88</v>
      </c>
      <c r="S102" s="45">
        <f t="shared" si="17"/>
        <v>98</v>
      </c>
      <c r="T102" s="45">
        <f t="shared" si="17"/>
        <v>109</v>
      </c>
      <c r="U102" s="45">
        <f t="shared" si="17"/>
        <v>120</v>
      </c>
      <c r="V102" s="45">
        <f t="shared" si="17"/>
        <v>131</v>
      </c>
      <c r="W102" s="45">
        <f t="shared" si="17"/>
        <v>142</v>
      </c>
      <c r="X102" s="45">
        <f t="shared" si="17"/>
        <v>153</v>
      </c>
      <c r="Y102" s="45">
        <f t="shared" si="17"/>
        <v>164</v>
      </c>
      <c r="Z102" s="45">
        <f t="shared" ref="Z102:AN117" si="18">IF($G102&gt;0,ROUND($J102*Z$3/12*0.75,0),0)</f>
        <v>175</v>
      </c>
      <c r="AA102" s="45">
        <f t="shared" si="18"/>
        <v>186</v>
      </c>
      <c r="AB102" s="45">
        <f t="shared" si="18"/>
        <v>197</v>
      </c>
      <c r="AC102" s="45">
        <f t="shared" si="18"/>
        <v>208</v>
      </c>
      <c r="AD102" s="45">
        <f t="shared" si="18"/>
        <v>219</v>
      </c>
      <c r="AE102" s="45">
        <f t="shared" si="18"/>
        <v>230</v>
      </c>
      <c r="AF102" s="45">
        <f t="shared" si="18"/>
        <v>241</v>
      </c>
      <c r="AG102" s="45">
        <f t="shared" si="18"/>
        <v>252</v>
      </c>
      <c r="AH102" s="45">
        <f t="shared" si="18"/>
        <v>263</v>
      </c>
      <c r="AI102" s="45">
        <f t="shared" si="18"/>
        <v>273</v>
      </c>
      <c r="AJ102" s="45">
        <f t="shared" si="18"/>
        <v>284</v>
      </c>
      <c r="AK102" s="45">
        <f t="shared" si="18"/>
        <v>295</v>
      </c>
      <c r="AL102" s="45">
        <f t="shared" si="18"/>
        <v>306</v>
      </c>
      <c r="AM102" s="45">
        <f t="shared" si="18"/>
        <v>317</v>
      </c>
      <c r="AN102" s="45">
        <f t="shared" si="18"/>
        <v>328</v>
      </c>
    </row>
    <row r="103" spans="1:40" x14ac:dyDescent="0.25">
      <c r="A103" s="68" t="s">
        <v>164</v>
      </c>
      <c r="B103" s="184">
        <v>40207</v>
      </c>
      <c r="C103" s="68">
        <v>3</v>
      </c>
      <c r="D103" s="1">
        <v>1512</v>
      </c>
      <c r="E103" s="1">
        <v>767</v>
      </c>
      <c r="F103" s="1">
        <v>25</v>
      </c>
      <c r="G103" s="1">
        <v>2304</v>
      </c>
      <c r="H103" s="181">
        <f t="shared" si="12"/>
        <v>2279</v>
      </c>
      <c r="I103" s="176">
        <v>768</v>
      </c>
      <c r="J103" s="182">
        <f t="shared" si="13"/>
        <v>759.66666666666663</v>
      </c>
      <c r="K103" s="45">
        <f t="shared" ref="K103:Z118" si="19">IF($G103&gt;0,ROUND($J103*K$3/12*0.75,0),0)</f>
        <v>47</v>
      </c>
      <c r="L103" s="45">
        <f t="shared" si="19"/>
        <v>95</v>
      </c>
      <c r="M103" s="45">
        <f t="shared" si="19"/>
        <v>142</v>
      </c>
      <c r="N103" s="45">
        <f t="shared" si="19"/>
        <v>190</v>
      </c>
      <c r="O103" s="45">
        <f t="shared" si="19"/>
        <v>237</v>
      </c>
      <c r="P103" s="45">
        <f t="shared" si="19"/>
        <v>285</v>
      </c>
      <c r="Q103" s="45">
        <f t="shared" si="19"/>
        <v>332</v>
      </c>
      <c r="R103" s="45">
        <f t="shared" si="19"/>
        <v>380</v>
      </c>
      <c r="S103" s="45">
        <f t="shared" si="19"/>
        <v>427</v>
      </c>
      <c r="T103" s="45">
        <f t="shared" si="19"/>
        <v>475</v>
      </c>
      <c r="U103" s="45">
        <f t="shared" si="19"/>
        <v>522</v>
      </c>
      <c r="V103" s="45">
        <f t="shared" si="19"/>
        <v>570</v>
      </c>
      <c r="W103" s="45">
        <f t="shared" si="19"/>
        <v>617</v>
      </c>
      <c r="X103" s="45">
        <f t="shared" si="19"/>
        <v>665</v>
      </c>
      <c r="Y103" s="45">
        <f t="shared" si="19"/>
        <v>712</v>
      </c>
      <c r="Z103" s="45">
        <f t="shared" si="19"/>
        <v>760</v>
      </c>
      <c r="AA103" s="45">
        <f t="shared" si="18"/>
        <v>807</v>
      </c>
      <c r="AB103" s="45">
        <f t="shared" si="18"/>
        <v>855</v>
      </c>
      <c r="AC103" s="45">
        <f t="shared" si="18"/>
        <v>902</v>
      </c>
      <c r="AD103" s="45">
        <f t="shared" si="18"/>
        <v>950</v>
      </c>
      <c r="AE103" s="45">
        <f t="shared" si="18"/>
        <v>997</v>
      </c>
      <c r="AF103" s="45">
        <f t="shared" si="18"/>
        <v>1045</v>
      </c>
      <c r="AG103" s="45">
        <f t="shared" si="18"/>
        <v>1092</v>
      </c>
      <c r="AH103" s="45">
        <f t="shared" si="18"/>
        <v>1140</v>
      </c>
      <c r="AI103" s="45">
        <f t="shared" si="18"/>
        <v>1187</v>
      </c>
      <c r="AJ103" s="45">
        <f t="shared" si="18"/>
        <v>1234</v>
      </c>
      <c r="AK103" s="45">
        <f t="shared" si="18"/>
        <v>1282</v>
      </c>
      <c r="AL103" s="45">
        <f t="shared" si="18"/>
        <v>1329</v>
      </c>
      <c r="AM103" s="45">
        <f t="shared" si="18"/>
        <v>1377</v>
      </c>
      <c r="AN103" s="45">
        <f t="shared" si="18"/>
        <v>1424</v>
      </c>
    </row>
    <row r="104" spans="1:40" x14ac:dyDescent="0.25">
      <c r="A104" s="68" t="s">
        <v>164</v>
      </c>
      <c r="B104" s="184">
        <v>40214</v>
      </c>
      <c r="C104" s="68">
        <v>8</v>
      </c>
      <c r="D104" s="1">
        <v>1968</v>
      </c>
      <c r="E104" s="1">
        <v>1026</v>
      </c>
      <c r="F104" s="1">
        <v>4</v>
      </c>
      <c r="G104" s="1">
        <v>2998</v>
      </c>
      <c r="H104" s="181">
        <f t="shared" si="12"/>
        <v>2994</v>
      </c>
      <c r="I104" s="176">
        <v>374.75</v>
      </c>
      <c r="J104" s="182">
        <f t="shared" si="13"/>
        <v>374.25</v>
      </c>
      <c r="K104" s="45">
        <f t="shared" si="19"/>
        <v>23</v>
      </c>
      <c r="L104" s="45">
        <f t="shared" si="19"/>
        <v>47</v>
      </c>
      <c r="M104" s="45">
        <f t="shared" si="19"/>
        <v>70</v>
      </c>
      <c r="N104" s="45">
        <f t="shared" si="19"/>
        <v>94</v>
      </c>
      <c r="O104" s="45">
        <f t="shared" si="19"/>
        <v>117</v>
      </c>
      <c r="P104" s="45">
        <f t="shared" si="19"/>
        <v>140</v>
      </c>
      <c r="Q104" s="45">
        <f t="shared" si="19"/>
        <v>164</v>
      </c>
      <c r="R104" s="45">
        <f t="shared" si="19"/>
        <v>187</v>
      </c>
      <c r="S104" s="45">
        <f t="shared" si="19"/>
        <v>211</v>
      </c>
      <c r="T104" s="45">
        <f t="shared" si="19"/>
        <v>234</v>
      </c>
      <c r="U104" s="45">
        <f t="shared" si="19"/>
        <v>257</v>
      </c>
      <c r="V104" s="45">
        <f t="shared" si="19"/>
        <v>281</v>
      </c>
      <c r="W104" s="45">
        <f t="shared" si="19"/>
        <v>304</v>
      </c>
      <c r="X104" s="45">
        <f t="shared" si="19"/>
        <v>327</v>
      </c>
      <c r="Y104" s="45">
        <f t="shared" si="19"/>
        <v>351</v>
      </c>
      <c r="Z104" s="45">
        <f t="shared" si="19"/>
        <v>374</v>
      </c>
      <c r="AA104" s="45">
        <f t="shared" si="18"/>
        <v>398</v>
      </c>
      <c r="AB104" s="45">
        <f t="shared" si="18"/>
        <v>421</v>
      </c>
      <c r="AC104" s="45">
        <f t="shared" si="18"/>
        <v>444</v>
      </c>
      <c r="AD104" s="45">
        <f t="shared" si="18"/>
        <v>468</v>
      </c>
      <c r="AE104" s="45">
        <f t="shared" si="18"/>
        <v>491</v>
      </c>
      <c r="AF104" s="45">
        <f t="shared" si="18"/>
        <v>515</v>
      </c>
      <c r="AG104" s="45">
        <f t="shared" si="18"/>
        <v>538</v>
      </c>
      <c r="AH104" s="45">
        <f t="shared" si="18"/>
        <v>561</v>
      </c>
      <c r="AI104" s="45">
        <f t="shared" si="18"/>
        <v>585</v>
      </c>
      <c r="AJ104" s="45">
        <f t="shared" si="18"/>
        <v>608</v>
      </c>
      <c r="AK104" s="45">
        <f t="shared" si="18"/>
        <v>632</v>
      </c>
      <c r="AL104" s="45">
        <f t="shared" si="18"/>
        <v>655</v>
      </c>
      <c r="AM104" s="45">
        <f t="shared" si="18"/>
        <v>678</v>
      </c>
      <c r="AN104" s="45">
        <f t="shared" si="18"/>
        <v>702</v>
      </c>
    </row>
    <row r="105" spans="1:40" x14ac:dyDescent="0.25">
      <c r="A105" s="68" t="s">
        <v>164</v>
      </c>
      <c r="B105" s="184">
        <v>40215</v>
      </c>
      <c r="C105" s="68">
        <v>8</v>
      </c>
      <c r="D105" s="1">
        <v>1584</v>
      </c>
      <c r="E105" s="1">
        <v>466</v>
      </c>
      <c r="F105" s="1">
        <v>59</v>
      </c>
      <c r="G105" s="1">
        <v>2109</v>
      </c>
      <c r="H105" s="181">
        <f t="shared" si="12"/>
        <v>2050</v>
      </c>
      <c r="I105" s="176">
        <v>263.625</v>
      </c>
      <c r="J105" s="182">
        <f t="shared" si="13"/>
        <v>256.25</v>
      </c>
      <c r="K105" s="45">
        <f t="shared" si="19"/>
        <v>16</v>
      </c>
      <c r="L105" s="45">
        <f t="shared" si="19"/>
        <v>32</v>
      </c>
      <c r="M105" s="45">
        <f t="shared" si="19"/>
        <v>48</v>
      </c>
      <c r="N105" s="45">
        <f t="shared" si="19"/>
        <v>64</v>
      </c>
      <c r="O105" s="45">
        <f t="shared" si="19"/>
        <v>80</v>
      </c>
      <c r="P105" s="45">
        <f t="shared" si="19"/>
        <v>96</v>
      </c>
      <c r="Q105" s="45">
        <f t="shared" si="19"/>
        <v>112</v>
      </c>
      <c r="R105" s="45">
        <f t="shared" si="19"/>
        <v>128</v>
      </c>
      <c r="S105" s="45">
        <f t="shared" si="19"/>
        <v>144</v>
      </c>
      <c r="T105" s="45">
        <f t="shared" si="19"/>
        <v>160</v>
      </c>
      <c r="U105" s="45">
        <f t="shared" si="19"/>
        <v>176</v>
      </c>
      <c r="V105" s="45">
        <f t="shared" si="19"/>
        <v>192</v>
      </c>
      <c r="W105" s="45">
        <f t="shared" si="19"/>
        <v>208</v>
      </c>
      <c r="X105" s="45">
        <f t="shared" si="19"/>
        <v>224</v>
      </c>
      <c r="Y105" s="45">
        <f t="shared" si="19"/>
        <v>240</v>
      </c>
      <c r="Z105" s="45">
        <f t="shared" si="19"/>
        <v>256</v>
      </c>
      <c r="AA105" s="45">
        <f t="shared" si="18"/>
        <v>272</v>
      </c>
      <c r="AB105" s="45">
        <f t="shared" si="18"/>
        <v>288</v>
      </c>
      <c r="AC105" s="45">
        <f t="shared" si="18"/>
        <v>304</v>
      </c>
      <c r="AD105" s="45">
        <f t="shared" si="18"/>
        <v>320</v>
      </c>
      <c r="AE105" s="45">
        <f t="shared" si="18"/>
        <v>336</v>
      </c>
      <c r="AF105" s="45">
        <f t="shared" si="18"/>
        <v>352</v>
      </c>
      <c r="AG105" s="45">
        <f t="shared" si="18"/>
        <v>368</v>
      </c>
      <c r="AH105" s="45">
        <f t="shared" si="18"/>
        <v>384</v>
      </c>
      <c r="AI105" s="45">
        <f t="shared" si="18"/>
        <v>400</v>
      </c>
      <c r="AJ105" s="45">
        <f t="shared" si="18"/>
        <v>416</v>
      </c>
      <c r="AK105" s="45">
        <f t="shared" si="18"/>
        <v>432</v>
      </c>
      <c r="AL105" s="45">
        <f t="shared" si="18"/>
        <v>448</v>
      </c>
      <c r="AM105" s="45">
        <f t="shared" si="18"/>
        <v>464</v>
      </c>
      <c r="AN105" s="45">
        <f t="shared" si="18"/>
        <v>480</v>
      </c>
    </row>
    <row r="106" spans="1:40" x14ac:dyDescent="0.25">
      <c r="A106" s="68" t="s">
        <v>164</v>
      </c>
      <c r="B106" s="184">
        <v>40262</v>
      </c>
      <c r="C106" s="68">
        <v>8</v>
      </c>
      <c r="D106" s="1">
        <v>1488</v>
      </c>
      <c r="E106" s="1">
        <v>595</v>
      </c>
      <c r="F106" s="1">
        <v>0</v>
      </c>
      <c r="G106" s="1">
        <v>2083</v>
      </c>
      <c r="H106" s="181">
        <f t="shared" si="12"/>
        <v>2083</v>
      </c>
      <c r="I106" s="176">
        <v>260.375</v>
      </c>
      <c r="J106" s="182">
        <f t="shared" si="13"/>
        <v>260.375</v>
      </c>
      <c r="K106" s="45">
        <f t="shared" si="19"/>
        <v>16</v>
      </c>
      <c r="L106" s="45">
        <f t="shared" si="19"/>
        <v>33</v>
      </c>
      <c r="M106" s="45">
        <f t="shared" si="19"/>
        <v>49</v>
      </c>
      <c r="N106" s="45">
        <f t="shared" si="19"/>
        <v>65</v>
      </c>
      <c r="O106" s="45">
        <f t="shared" si="19"/>
        <v>81</v>
      </c>
      <c r="P106" s="45">
        <f t="shared" si="19"/>
        <v>98</v>
      </c>
      <c r="Q106" s="45">
        <f t="shared" si="19"/>
        <v>114</v>
      </c>
      <c r="R106" s="45">
        <f t="shared" si="19"/>
        <v>130</v>
      </c>
      <c r="S106" s="45">
        <f t="shared" si="19"/>
        <v>146</v>
      </c>
      <c r="T106" s="45">
        <f t="shared" si="19"/>
        <v>163</v>
      </c>
      <c r="U106" s="45">
        <f t="shared" si="19"/>
        <v>179</v>
      </c>
      <c r="V106" s="45">
        <f t="shared" si="19"/>
        <v>195</v>
      </c>
      <c r="W106" s="45">
        <f t="shared" si="19"/>
        <v>212</v>
      </c>
      <c r="X106" s="45">
        <f t="shared" si="19"/>
        <v>228</v>
      </c>
      <c r="Y106" s="45">
        <f t="shared" si="19"/>
        <v>244</v>
      </c>
      <c r="Z106" s="45">
        <f t="shared" si="19"/>
        <v>260</v>
      </c>
      <c r="AA106" s="45">
        <f t="shared" si="18"/>
        <v>277</v>
      </c>
      <c r="AB106" s="45">
        <f t="shared" si="18"/>
        <v>293</v>
      </c>
      <c r="AC106" s="45">
        <f t="shared" si="18"/>
        <v>309</v>
      </c>
      <c r="AD106" s="45">
        <f t="shared" si="18"/>
        <v>325</v>
      </c>
      <c r="AE106" s="45">
        <f t="shared" si="18"/>
        <v>342</v>
      </c>
      <c r="AF106" s="45">
        <f t="shared" si="18"/>
        <v>358</v>
      </c>
      <c r="AG106" s="45">
        <f t="shared" si="18"/>
        <v>374</v>
      </c>
      <c r="AH106" s="45">
        <f t="shared" si="18"/>
        <v>391</v>
      </c>
      <c r="AI106" s="45">
        <f t="shared" si="18"/>
        <v>407</v>
      </c>
      <c r="AJ106" s="45">
        <f t="shared" si="18"/>
        <v>423</v>
      </c>
      <c r="AK106" s="45">
        <f t="shared" si="18"/>
        <v>439</v>
      </c>
      <c r="AL106" s="45">
        <f t="shared" si="18"/>
        <v>456</v>
      </c>
      <c r="AM106" s="45">
        <f t="shared" si="18"/>
        <v>472</v>
      </c>
      <c r="AN106" s="45">
        <f t="shared" si="18"/>
        <v>488</v>
      </c>
    </row>
    <row r="107" spans="1:40" x14ac:dyDescent="0.25">
      <c r="A107" s="68" t="s">
        <v>164</v>
      </c>
      <c r="B107" s="184">
        <v>40290</v>
      </c>
      <c r="C107" s="68">
        <v>8</v>
      </c>
      <c r="D107" s="1">
        <v>1848</v>
      </c>
      <c r="E107" s="1">
        <v>287</v>
      </c>
      <c r="F107" s="1">
        <v>46</v>
      </c>
      <c r="G107" s="1">
        <v>2181</v>
      </c>
      <c r="H107" s="181">
        <f t="shared" si="12"/>
        <v>2135</v>
      </c>
      <c r="I107" s="176">
        <v>272.625</v>
      </c>
      <c r="J107" s="182">
        <f t="shared" si="13"/>
        <v>266.875</v>
      </c>
      <c r="K107" s="45">
        <f t="shared" si="19"/>
        <v>17</v>
      </c>
      <c r="L107" s="45">
        <f t="shared" si="19"/>
        <v>33</v>
      </c>
      <c r="M107" s="45">
        <f t="shared" si="19"/>
        <v>50</v>
      </c>
      <c r="N107" s="45">
        <f t="shared" si="19"/>
        <v>67</v>
      </c>
      <c r="O107" s="45">
        <f t="shared" si="19"/>
        <v>83</v>
      </c>
      <c r="P107" s="45">
        <f t="shared" si="19"/>
        <v>100</v>
      </c>
      <c r="Q107" s="45">
        <f t="shared" si="19"/>
        <v>117</v>
      </c>
      <c r="R107" s="45">
        <f t="shared" si="19"/>
        <v>133</v>
      </c>
      <c r="S107" s="45">
        <f t="shared" si="19"/>
        <v>150</v>
      </c>
      <c r="T107" s="45">
        <f t="shared" si="19"/>
        <v>167</v>
      </c>
      <c r="U107" s="45">
        <f t="shared" si="19"/>
        <v>183</v>
      </c>
      <c r="V107" s="45">
        <f t="shared" si="19"/>
        <v>200</v>
      </c>
      <c r="W107" s="45">
        <f t="shared" si="19"/>
        <v>217</v>
      </c>
      <c r="X107" s="45">
        <f t="shared" si="19"/>
        <v>234</v>
      </c>
      <c r="Y107" s="45">
        <f t="shared" si="19"/>
        <v>250</v>
      </c>
      <c r="Z107" s="45">
        <f t="shared" si="19"/>
        <v>267</v>
      </c>
      <c r="AA107" s="45">
        <f t="shared" si="18"/>
        <v>284</v>
      </c>
      <c r="AB107" s="45">
        <f t="shared" si="18"/>
        <v>300</v>
      </c>
      <c r="AC107" s="45">
        <f t="shared" si="18"/>
        <v>317</v>
      </c>
      <c r="AD107" s="45">
        <f t="shared" si="18"/>
        <v>334</v>
      </c>
      <c r="AE107" s="45">
        <f t="shared" si="18"/>
        <v>350</v>
      </c>
      <c r="AF107" s="45">
        <f t="shared" si="18"/>
        <v>367</v>
      </c>
      <c r="AG107" s="45">
        <f t="shared" si="18"/>
        <v>384</v>
      </c>
      <c r="AH107" s="45">
        <f t="shared" si="18"/>
        <v>400</v>
      </c>
      <c r="AI107" s="45">
        <f t="shared" si="18"/>
        <v>417</v>
      </c>
      <c r="AJ107" s="45">
        <f t="shared" si="18"/>
        <v>434</v>
      </c>
      <c r="AK107" s="45">
        <f t="shared" si="18"/>
        <v>450</v>
      </c>
      <c r="AL107" s="45">
        <f t="shared" si="18"/>
        <v>467</v>
      </c>
      <c r="AM107" s="45">
        <f t="shared" si="18"/>
        <v>484</v>
      </c>
      <c r="AN107" s="45">
        <f t="shared" si="18"/>
        <v>500</v>
      </c>
    </row>
    <row r="108" spans="1:40" x14ac:dyDescent="0.25">
      <c r="A108" s="68" t="s">
        <v>164</v>
      </c>
      <c r="B108" s="184">
        <v>40291</v>
      </c>
      <c r="C108" s="68">
        <v>10</v>
      </c>
      <c r="D108" s="1">
        <v>2556</v>
      </c>
      <c r="E108" s="1">
        <v>-272</v>
      </c>
      <c r="F108" s="1">
        <v>5</v>
      </c>
      <c r="G108" s="1">
        <v>2289</v>
      </c>
      <c r="H108" s="181">
        <f t="shared" si="12"/>
        <v>2284</v>
      </c>
      <c r="I108" s="176">
        <v>228.9</v>
      </c>
      <c r="J108" s="182">
        <f t="shared" si="13"/>
        <v>228.4</v>
      </c>
      <c r="K108" s="45">
        <f t="shared" si="19"/>
        <v>14</v>
      </c>
      <c r="L108" s="45">
        <f t="shared" si="19"/>
        <v>29</v>
      </c>
      <c r="M108" s="45">
        <f t="shared" si="19"/>
        <v>43</v>
      </c>
      <c r="N108" s="45">
        <f t="shared" si="19"/>
        <v>57</v>
      </c>
      <c r="O108" s="45">
        <f t="shared" si="19"/>
        <v>71</v>
      </c>
      <c r="P108" s="45">
        <f t="shared" si="19"/>
        <v>86</v>
      </c>
      <c r="Q108" s="45">
        <f t="shared" si="19"/>
        <v>100</v>
      </c>
      <c r="R108" s="45">
        <f t="shared" si="19"/>
        <v>114</v>
      </c>
      <c r="S108" s="45">
        <f t="shared" si="19"/>
        <v>128</v>
      </c>
      <c r="T108" s="45">
        <f t="shared" si="19"/>
        <v>143</v>
      </c>
      <c r="U108" s="45">
        <f t="shared" si="19"/>
        <v>157</v>
      </c>
      <c r="V108" s="45">
        <f t="shared" si="19"/>
        <v>171</v>
      </c>
      <c r="W108" s="45">
        <f t="shared" si="19"/>
        <v>186</v>
      </c>
      <c r="X108" s="45">
        <f t="shared" si="19"/>
        <v>200</v>
      </c>
      <c r="Y108" s="45">
        <f t="shared" si="19"/>
        <v>214</v>
      </c>
      <c r="Z108" s="45">
        <f t="shared" si="19"/>
        <v>228</v>
      </c>
      <c r="AA108" s="45">
        <f t="shared" si="18"/>
        <v>243</v>
      </c>
      <c r="AB108" s="45">
        <f t="shared" si="18"/>
        <v>257</v>
      </c>
      <c r="AC108" s="45">
        <f t="shared" si="18"/>
        <v>271</v>
      </c>
      <c r="AD108" s="45">
        <f t="shared" si="18"/>
        <v>286</v>
      </c>
      <c r="AE108" s="45">
        <f t="shared" si="18"/>
        <v>300</v>
      </c>
      <c r="AF108" s="45">
        <f t="shared" si="18"/>
        <v>314</v>
      </c>
      <c r="AG108" s="45">
        <f t="shared" si="18"/>
        <v>328</v>
      </c>
      <c r="AH108" s="45">
        <f t="shared" si="18"/>
        <v>343</v>
      </c>
      <c r="AI108" s="45">
        <f t="shared" si="18"/>
        <v>357</v>
      </c>
      <c r="AJ108" s="45">
        <f t="shared" si="18"/>
        <v>371</v>
      </c>
      <c r="AK108" s="45">
        <f t="shared" si="18"/>
        <v>385</v>
      </c>
      <c r="AL108" s="45">
        <f t="shared" si="18"/>
        <v>400</v>
      </c>
      <c r="AM108" s="45">
        <f t="shared" si="18"/>
        <v>414</v>
      </c>
      <c r="AN108" s="45">
        <f t="shared" si="18"/>
        <v>428</v>
      </c>
    </row>
    <row r="109" spans="1:40" x14ac:dyDescent="0.25">
      <c r="A109" s="68" t="s">
        <v>164</v>
      </c>
      <c r="B109" s="184">
        <v>40723</v>
      </c>
      <c r="C109" s="68">
        <v>12</v>
      </c>
      <c r="D109" s="1">
        <v>1584</v>
      </c>
      <c r="E109" s="1">
        <v>415</v>
      </c>
      <c r="F109" s="1">
        <v>25</v>
      </c>
      <c r="G109" s="1">
        <v>2024</v>
      </c>
      <c r="H109" s="181">
        <f t="shared" si="12"/>
        <v>1999</v>
      </c>
      <c r="I109" s="176">
        <v>168.66669999999999</v>
      </c>
      <c r="J109" s="182">
        <f t="shared" si="13"/>
        <v>166.58333333333334</v>
      </c>
      <c r="K109" s="45">
        <f t="shared" si="19"/>
        <v>10</v>
      </c>
      <c r="L109" s="45">
        <f t="shared" si="19"/>
        <v>21</v>
      </c>
      <c r="M109" s="45">
        <f t="shared" si="19"/>
        <v>31</v>
      </c>
      <c r="N109" s="45">
        <f t="shared" si="19"/>
        <v>42</v>
      </c>
      <c r="O109" s="45">
        <f t="shared" si="19"/>
        <v>52</v>
      </c>
      <c r="P109" s="45">
        <f t="shared" si="19"/>
        <v>62</v>
      </c>
      <c r="Q109" s="45">
        <f t="shared" si="19"/>
        <v>73</v>
      </c>
      <c r="R109" s="45">
        <f t="shared" si="19"/>
        <v>83</v>
      </c>
      <c r="S109" s="45">
        <f t="shared" si="19"/>
        <v>94</v>
      </c>
      <c r="T109" s="45">
        <f t="shared" si="19"/>
        <v>104</v>
      </c>
      <c r="U109" s="45">
        <f t="shared" si="19"/>
        <v>115</v>
      </c>
      <c r="V109" s="45">
        <f t="shared" si="19"/>
        <v>125</v>
      </c>
      <c r="W109" s="45">
        <f t="shared" si="19"/>
        <v>135</v>
      </c>
      <c r="X109" s="45">
        <f t="shared" si="19"/>
        <v>146</v>
      </c>
      <c r="Y109" s="45">
        <f t="shared" si="19"/>
        <v>156</v>
      </c>
      <c r="Z109" s="45">
        <f t="shared" si="19"/>
        <v>167</v>
      </c>
      <c r="AA109" s="45">
        <f t="shared" si="18"/>
        <v>177</v>
      </c>
      <c r="AB109" s="45">
        <f t="shared" si="18"/>
        <v>187</v>
      </c>
      <c r="AC109" s="45">
        <f t="shared" si="18"/>
        <v>198</v>
      </c>
      <c r="AD109" s="45">
        <f t="shared" si="18"/>
        <v>208</v>
      </c>
      <c r="AE109" s="45">
        <f t="shared" si="18"/>
        <v>219</v>
      </c>
      <c r="AF109" s="45">
        <f t="shared" si="18"/>
        <v>229</v>
      </c>
      <c r="AG109" s="45">
        <f t="shared" si="18"/>
        <v>239</v>
      </c>
      <c r="AH109" s="45">
        <f t="shared" si="18"/>
        <v>250</v>
      </c>
      <c r="AI109" s="45">
        <f t="shared" si="18"/>
        <v>260</v>
      </c>
      <c r="AJ109" s="45">
        <f t="shared" si="18"/>
        <v>271</v>
      </c>
      <c r="AK109" s="45">
        <f t="shared" si="18"/>
        <v>281</v>
      </c>
      <c r="AL109" s="45">
        <f t="shared" si="18"/>
        <v>292</v>
      </c>
      <c r="AM109" s="45">
        <f t="shared" si="18"/>
        <v>302</v>
      </c>
      <c r="AN109" s="45">
        <f t="shared" si="18"/>
        <v>312</v>
      </c>
    </row>
    <row r="110" spans="1:40" x14ac:dyDescent="0.25">
      <c r="A110" s="68" t="s">
        <v>164</v>
      </c>
      <c r="B110" s="184">
        <v>40732</v>
      </c>
      <c r="C110" s="68">
        <v>12</v>
      </c>
      <c r="D110" s="1">
        <v>1632</v>
      </c>
      <c r="E110" s="1">
        <v>653</v>
      </c>
      <c r="F110" s="1">
        <v>13</v>
      </c>
      <c r="G110" s="1">
        <v>2298</v>
      </c>
      <c r="H110" s="181">
        <f t="shared" si="12"/>
        <v>2285</v>
      </c>
      <c r="I110" s="176">
        <v>191.5</v>
      </c>
      <c r="J110" s="182">
        <f t="shared" si="13"/>
        <v>190.41666666666666</v>
      </c>
      <c r="K110" s="45">
        <f t="shared" si="19"/>
        <v>12</v>
      </c>
      <c r="L110" s="45">
        <f t="shared" si="19"/>
        <v>24</v>
      </c>
      <c r="M110" s="45">
        <f t="shared" si="19"/>
        <v>36</v>
      </c>
      <c r="N110" s="45">
        <f t="shared" si="19"/>
        <v>48</v>
      </c>
      <c r="O110" s="45">
        <f t="shared" si="19"/>
        <v>60</v>
      </c>
      <c r="P110" s="45">
        <f t="shared" si="19"/>
        <v>71</v>
      </c>
      <c r="Q110" s="45">
        <f t="shared" si="19"/>
        <v>83</v>
      </c>
      <c r="R110" s="45">
        <f t="shared" si="19"/>
        <v>95</v>
      </c>
      <c r="S110" s="45">
        <f t="shared" si="19"/>
        <v>107</v>
      </c>
      <c r="T110" s="45">
        <f t="shared" si="19"/>
        <v>119</v>
      </c>
      <c r="U110" s="45">
        <f t="shared" si="19"/>
        <v>131</v>
      </c>
      <c r="V110" s="45">
        <f t="shared" si="19"/>
        <v>143</v>
      </c>
      <c r="W110" s="45">
        <f t="shared" si="19"/>
        <v>155</v>
      </c>
      <c r="X110" s="45">
        <f t="shared" si="19"/>
        <v>167</v>
      </c>
      <c r="Y110" s="45">
        <f t="shared" si="19"/>
        <v>179</v>
      </c>
      <c r="Z110" s="45">
        <f t="shared" si="19"/>
        <v>190</v>
      </c>
      <c r="AA110" s="45">
        <f t="shared" si="18"/>
        <v>202</v>
      </c>
      <c r="AB110" s="45">
        <f t="shared" si="18"/>
        <v>214</v>
      </c>
      <c r="AC110" s="45">
        <f t="shared" si="18"/>
        <v>226</v>
      </c>
      <c r="AD110" s="45">
        <f t="shared" si="18"/>
        <v>238</v>
      </c>
      <c r="AE110" s="45">
        <f t="shared" si="18"/>
        <v>250</v>
      </c>
      <c r="AF110" s="45">
        <f t="shared" si="18"/>
        <v>262</v>
      </c>
      <c r="AG110" s="45">
        <f t="shared" si="18"/>
        <v>274</v>
      </c>
      <c r="AH110" s="45">
        <f t="shared" si="18"/>
        <v>286</v>
      </c>
      <c r="AI110" s="45">
        <f t="shared" si="18"/>
        <v>298</v>
      </c>
      <c r="AJ110" s="45">
        <f t="shared" si="18"/>
        <v>309</v>
      </c>
      <c r="AK110" s="45">
        <f t="shared" si="18"/>
        <v>321</v>
      </c>
      <c r="AL110" s="45">
        <f t="shared" si="18"/>
        <v>333</v>
      </c>
      <c r="AM110" s="45">
        <f t="shared" si="18"/>
        <v>345</v>
      </c>
      <c r="AN110" s="45">
        <f t="shared" si="18"/>
        <v>357</v>
      </c>
    </row>
    <row r="111" spans="1:40" x14ac:dyDescent="0.25">
      <c r="A111" s="68" t="s">
        <v>164</v>
      </c>
      <c r="B111" s="184">
        <v>40733</v>
      </c>
      <c r="C111" s="68">
        <v>12</v>
      </c>
      <c r="D111" s="1">
        <v>1716</v>
      </c>
      <c r="E111" s="1">
        <v>698</v>
      </c>
      <c r="F111" s="1">
        <v>153</v>
      </c>
      <c r="G111" s="1">
        <v>2567</v>
      </c>
      <c r="H111" s="181">
        <f t="shared" si="12"/>
        <v>2414</v>
      </c>
      <c r="I111" s="176">
        <v>213.91669999999999</v>
      </c>
      <c r="J111" s="182">
        <f t="shared" si="13"/>
        <v>201.16666666666666</v>
      </c>
      <c r="K111" s="45">
        <f t="shared" si="19"/>
        <v>13</v>
      </c>
      <c r="L111" s="45">
        <f t="shared" si="19"/>
        <v>25</v>
      </c>
      <c r="M111" s="45">
        <f t="shared" si="19"/>
        <v>38</v>
      </c>
      <c r="N111" s="45">
        <f t="shared" si="19"/>
        <v>50</v>
      </c>
      <c r="O111" s="45">
        <f t="shared" si="19"/>
        <v>63</v>
      </c>
      <c r="P111" s="45">
        <f t="shared" si="19"/>
        <v>75</v>
      </c>
      <c r="Q111" s="45">
        <f t="shared" si="19"/>
        <v>88</v>
      </c>
      <c r="R111" s="45">
        <f t="shared" si="19"/>
        <v>101</v>
      </c>
      <c r="S111" s="45">
        <f t="shared" si="19"/>
        <v>113</v>
      </c>
      <c r="T111" s="45">
        <f t="shared" si="19"/>
        <v>126</v>
      </c>
      <c r="U111" s="45">
        <f t="shared" si="19"/>
        <v>138</v>
      </c>
      <c r="V111" s="45">
        <f t="shared" si="19"/>
        <v>151</v>
      </c>
      <c r="W111" s="45">
        <f t="shared" si="19"/>
        <v>163</v>
      </c>
      <c r="X111" s="45">
        <f t="shared" si="19"/>
        <v>176</v>
      </c>
      <c r="Y111" s="45">
        <f t="shared" si="19"/>
        <v>189</v>
      </c>
      <c r="Z111" s="45">
        <f t="shared" si="19"/>
        <v>201</v>
      </c>
      <c r="AA111" s="45">
        <f t="shared" si="18"/>
        <v>214</v>
      </c>
      <c r="AB111" s="45">
        <f t="shared" si="18"/>
        <v>226</v>
      </c>
      <c r="AC111" s="45">
        <f t="shared" si="18"/>
        <v>239</v>
      </c>
      <c r="AD111" s="45">
        <f t="shared" si="18"/>
        <v>251</v>
      </c>
      <c r="AE111" s="45">
        <f t="shared" si="18"/>
        <v>264</v>
      </c>
      <c r="AF111" s="45">
        <f t="shared" si="18"/>
        <v>277</v>
      </c>
      <c r="AG111" s="45">
        <f t="shared" si="18"/>
        <v>289</v>
      </c>
      <c r="AH111" s="45">
        <f t="shared" si="18"/>
        <v>302</v>
      </c>
      <c r="AI111" s="45">
        <f t="shared" si="18"/>
        <v>314</v>
      </c>
      <c r="AJ111" s="45">
        <f t="shared" si="18"/>
        <v>327</v>
      </c>
      <c r="AK111" s="45">
        <f t="shared" si="18"/>
        <v>339</v>
      </c>
      <c r="AL111" s="45">
        <f t="shared" si="18"/>
        <v>352</v>
      </c>
      <c r="AM111" s="45">
        <f t="shared" si="18"/>
        <v>365</v>
      </c>
      <c r="AN111" s="45">
        <f t="shared" si="18"/>
        <v>377</v>
      </c>
    </row>
    <row r="112" spans="1:40" x14ac:dyDescent="0.25">
      <c r="A112" s="68" t="s">
        <v>164</v>
      </c>
      <c r="B112" s="184">
        <v>40742</v>
      </c>
      <c r="C112" s="68">
        <v>10</v>
      </c>
      <c r="D112" s="1">
        <v>1188</v>
      </c>
      <c r="E112" s="1">
        <v>566</v>
      </c>
      <c r="F112" s="1">
        <v>3</v>
      </c>
      <c r="G112" s="1">
        <v>1757</v>
      </c>
      <c r="H112" s="181">
        <f t="shared" si="12"/>
        <v>1754</v>
      </c>
      <c r="I112" s="176">
        <v>175.7</v>
      </c>
      <c r="J112" s="182">
        <f t="shared" si="13"/>
        <v>175.4</v>
      </c>
      <c r="K112" s="45">
        <f t="shared" si="19"/>
        <v>11</v>
      </c>
      <c r="L112" s="45">
        <f t="shared" si="19"/>
        <v>22</v>
      </c>
      <c r="M112" s="45">
        <f t="shared" si="19"/>
        <v>33</v>
      </c>
      <c r="N112" s="45">
        <f t="shared" si="19"/>
        <v>44</v>
      </c>
      <c r="O112" s="45">
        <f t="shared" si="19"/>
        <v>55</v>
      </c>
      <c r="P112" s="45">
        <f t="shared" si="19"/>
        <v>66</v>
      </c>
      <c r="Q112" s="45">
        <f t="shared" si="19"/>
        <v>77</v>
      </c>
      <c r="R112" s="45">
        <f t="shared" si="19"/>
        <v>88</v>
      </c>
      <c r="S112" s="45">
        <f t="shared" si="19"/>
        <v>99</v>
      </c>
      <c r="T112" s="45">
        <f t="shared" si="19"/>
        <v>110</v>
      </c>
      <c r="U112" s="45">
        <f t="shared" si="19"/>
        <v>121</v>
      </c>
      <c r="V112" s="45">
        <f t="shared" si="19"/>
        <v>132</v>
      </c>
      <c r="W112" s="45">
        <f t="shared" si="19"/>
        <v>143</v>
      </c>
      <c r="X112" s="45">
        <f t="shared" si="19"/>
        <v>153</v>
      </c>
      <c r="Y112" s="45">
        <f t="shared" si="19"/>
        <v>164</v>
      </c>
      <c r="Z112" s="45">
        <f t="shared" si="19"/>
        <v>175</v>
      </c>
      <c r="AA112" s="45">
        <f t="shared" si="18"/>
        <v>186</v>
      </c>
      <c r="AB112" s="45">
        <f t="shared" si="18"/>
        <v>197</v>
      </c>
      <c r="AC112" s="45">
        <f t="shared" si="18"/>
        <v>208</v>
      </c>
      <c r="AD112" s="45">
        <f t="shared" si="18"/>
        <v>219</v>
      </c>
      <c r="AE112" s="45">
        <f t="shared" si="18"/>
        <v>230</v>
      </c>
      <c r="AF112" s="45">
        <f t="shared" si="18"/>
        <v>241</v>
      </c>
      <c r="AG112" s="45">
        <f t="shared" si="18"/>
        <v>252</v>
      </c>
      <c r="AH112" s="45">
        <f t="shared" si="18"/>
        <v>263</v>
      </c>
      <c r="AI112" s="45">
        <f t="shared" si="18"/>
        <v>274</v>
      </c>
      <c r="AJ112" s="45">
        <f t="shared" si="18"/>
        <v>285</v>
      </c>
      <c r="AK112" s="45">
        <f t="shared" si="18"/>
        <v>296</v>
      </c>
      <c r="AL112" s="45">
        <f t="shared" si="18"/>
        <v>307</v>
      </c>
      <c r="AM112" s="45">
        <f t="shared" si="18"/>
        <v>318</v>
      </c>
      <c r="AN112" s="45">
        <f t="shared" si="18"/>
        <v>329</v>
      </c>
    </row>
    <row r="113" spans="1:40" x14ac:dyDescent="0.25">
      <c r="A113" s="68" t="s">
        <v>164</v>
      </c>
      <c r="B113" s="184">
        <v>40934</v>
      </c>
      <c r="C113" s="68">
        <v>7</v>
      </c>
      <c r="D113" s="1">
        <v>996</v>
      </c>
      <c r="E113" s="1">
        <v>698</v>
      </c>
      <c r="F113" s="1">
        <v>13</v>
      </c>
      <c r="G113" s="1">
        <v>1707</v>
      </c>
      <c r="H113" s="181">
        <f t="shared" si="12"/>
        <v>1694</v>
      </c>
      <c r="I113" s="176">
        <v>243.8571</v>
      </c>
      <c r="J113" s="182">
        <f t="shared" si="13"/>
        <v>242</v>
      </c>
      <c r="K113" s="45">
        <f t="shared" si="19"/>
        <v>15</v>
      </c>
      <c r="L113" s="45">
        <f t="shared" si="19"/>
        <v>30</v>
      </c>
      <c r="M113" s="45">
        <f t="shared" si="19"/>
        <v>45</v>
      </c>
      <c r="N113" s="45">
        <f t="shared" si="19"/>
        <v>61</v>
      </c>
      <c r="O113" s="45">
        <f t="shared" si="19"/>
        <v>76</v>
      </c>
      <c r="P113" s="45">
        <f t="shared" si="19"/>
        <v>91</v>
      </c>
      <c r="Q113" s="45">
        <f t="shared" si="19"/>
        <v>106</v>
      </c>
      <c r="R113" s="45">
        <f t="shared" si="19"/>
        <v>121</v>
      </c>
      <c r="S113" s="45">
        <f t="shared" si="19"/>
        <v>136</v>
      </c>
      <c r="T113" s="45">
        <f t="shared" si="19"/>
        <v>151</v>
      </c>
      <c r="U113" s="45">
        <f t="shared" si="19"/>
        <v>166</v>
      </c>
      <c r="V113" s="45">
        <f t="shared" si="19"/>
        <v>182</v>
      </c>
      <c r="W113" s="45">
        <f t="shared" si="19"/>
        <v>197</v>
      </c>
      <c r="X113" s="45">
        <f t="shared" si="19"/>
        <v>212</v>
      </c>
      <c r="Y113" s="45">
        <f t="shared" si="19"/>
        <v>227</v>
      </c>
      <c r="Z113" s="45">
        <f t="shared" si="19"/>
        <v>242</v>
      </c>
      <c r="AA113" s="45">
        <f t="shared" si="18"/>
        <v>257</v>
      </c>
      <c r="AB113" s="45">
        <f t="shared" si="18"/>
        <v>272</v>
      </c>
      <c r="AC113" s="45">
        <f t="shared" si="18"/>
        <v>287</v>
      </c>
      <c r="AD113" s="45">
        <f t="shared" si="18"/>
        <v>303</v>
      </c>
      <c r="AE113" s="45">
        <f t="shared" si="18"/>
        <v>318</v>
      </c>
      <c r="AF113" s="45">
        <f t="shared" si="18"/>
        <v>333</v>
      </c>
      <c r="AG113" s="45">
        <f t="shared" si="18"/>
        <v>348</v>
      </c>
      <c r="AH113" s="45">
        <f t="shared" si="18"/>
        <v>363</v>
      </c>
      <c r="AI113" s="45">
        <f t="shared" si="18"/>
        <v>378</v>
      </c>
      <c r="AJ113" s="45">
        <f t="shared" si="18"/>
        <v>393</v>
      </c>
      <c r="AK113" s="45">
        <f t="shared" si="18"/>
        <v>408</v>
      </c>
      <c r="AL113" s="45">
        <f t="shared" si="18"/>
        <v>424</v>
      </c>
      <c r="AM113" s="45">
        <f t="shared" si="18"/>
        <v>439</v>
      </c>
      <c r="AN113" s="45">
        <f t="shared" si="18"/>
        <v>454</v>
      </c>
    </row>
    <row r="114" spans="1:40" x14ac:dyDescent="0.25">
      <c r="A114" s="68" t="s">
        <v>164</v>
      </c>
      <c r="B114" s="184">
        <v>40935</v>
      </c>
      <c r="C114" s="68">
        <v>15</v>
      </c>
      <c r="D114" s="1">
        <v>1248</v>
      </c>
      <c r="E114" s="1">
        <v>419</v>
      </c>
      <c r="F114" s="1">
        <v>0</v>
      </c>
      <c r="G114" s="1">
        <v>1667</v>
      </c>
      <c r="H114" s="181">
        <f t="shared" si="12"/>
        <v>1667</v>
      </c>
      <c r="I114" s="176">
        <v>111.13330000000001</v>
      </c>
      <c r="J114" s="182">
        <f t="shared" si="13"/>
        <v>111.13333333333334</v>
      </c>
      <c r="K114" s="45">
        <f t="shared" si="19"/>
        <v>7</v>
      </c>
      <c r="L114" s="45">
        <f t="shared" si="19"/>
        <v>14</v>
      </c>
      <c r="M114" s="45">
        <f t="shared" si="19"/>
        <v>21</v>
      </c>
      <c r="N114" s="45">
        <f t="shared" si="19"/>
        <v>28</v>
      </c>
      <c r="O114" s="45">
        <f t="shared" si="19"/>
        <v>35</v>
      </c>
      <c r="P114" s="45">
        <f t="shared" si="19"/>
        <v>42</v>
      </c>
      <c r="Q114" s="45">
        <f t="shared" si="19"/>
        <v>49</v>
      </c>
      <c r="R114" s="45">
        <f t="shared" si="19"/>
        <v>56</v>
      </c>
      <c r="S114" s="45">
        <f t="shared" si="19"/>
        <v>63</v>
      </c>
      <c r="T114" s="45">
        <f t="shared" si="19"/>
        <v>69</v>
      </c>
      <c r="U114" s="45">
        <f t="shared" si="19"/>
        <v>76</v>
      </c>
      <c r="V114" s="45">
        <f t="shared" si="19"/>
        <v>83</v>
      </c>
      <c r="W114" s="45">
        <f t="shared" si="19"/>
        <v>90</v>
      </c>
      <c r="X114" s="45">
        <f t="shared" si="19"/>
        <v>97</v>
      </c>
      <c r="Y114" s="45">
        <f t="shared" si="19"/>
        <v>104</v>
      </c>
      <c r="Z114" s="45">
        <f t="shared" si="19"/>
        <v>111</v>
      </c>
      <c r="AA114" s="45">
        <f t="shared" si="18"/>
        <v>118</v>
      </c>
      <c r="AB114" s="45">
        <f t="shared" si="18"/>
        <v>125</v>
      </c>
      <c r="AC114" s="45">
        <f t="shared" si="18"/>
        <v>132</v>
      </c>
      <c r="AD114" s="45">
        <f t="shared" si="18"/>
        <v>139</v>
      </c>
      <c r="AE114" s="45">
        <f t="shared" si="18"/>
        <v>146</v>
      </c>
      <c r="AF114" s="45">
        <f t="shared" si="18"/>
        <v>153</v>
      </c>
      <c r="AG114" s="45">
        <f t="shared" si="18"/>
        <v>160</v>
      </c>
      <c r="AH114" s="45">
        <f t="shared" si="18"/>
        <v>167</v>
      </c>
      <c r="AI114" s="45">
        <f t="shared" si="18"/>
        <v>174</v>
      </c>
      <c r="AJ114" s="45">
        <f t="shared" si="18"/>
        <v>181</v>
      </c>
      <c r="AK114" s="45">
        <f t="shared" si="18"/>
        <v>188</v>
      </c>
      <c r="AL114" s="45">
        <f t="shared" si="18"/>
        <v>194</v>
      </c>
      <c r="AM114" s="45">
        <f t="shared" si="18"/>
        <v>201</v>
      </c>
      <c r="AN114" s="45">
        <f t="shared" si="18"/>
        <v>208</v>
      </c>
    </row>
    <row r="115" spans="1:40" x14ac:dyDescent="0.25">
      <c r="A115" s="68" t="s">
        <v>164</v>
      </c>
      <c r="B115" s="184">
        <v>40942</v>
      </c>
      <c r="C115" s="68">
        <v>0</v>
      </c>
      <c r="D115" s="1">
        <v>0</v>
      </c>
      <c r="E115" s="1">
        <v>0</v>
      </c>
      <c r="F115" s="1">
        <v>0</v>
      </c>
      <c r="G115" s="1">
        <v>0</v>
      </c>
      <c r="H115" s="181">
        <f t="shared" si="12"/>
        <v>0</v>
      </c>
      <c r="I115" s="176">
        <v>0</v>
      </c>
      <c r="J115" s="182">
        <f t="shared" si="13"/>
        <v>0</v>
      </c>
      <c r="K115" s="45">
        <f t="shared" si="19"/>
        <v>0</v>
      </c>
      <c r="L115" s="45">
        <f t="shared" si="19"/>
        <v>0</v>
      </c>
      <c r="M115" s="45">
        <f t="shared" si="19"/>
        <v>0</v>
      </c>
      <c r="N115" s="45">
        <f t="shared" si="19"/>
        <v>0</v>
      </c>
      <c r="O115" s="45">
        <f t="shared" si="19"/>
        <v>0</v>
      </c>
      <c r="P115" s="45">
        <f t="shared" si="19"/>
        <v>0</v>
      </c>
      <c r="Q115" s="45">
        <f t="shared" si="19"/>
        <v>0</v>
      </c>
      <c r="R115" s="45">
        <f t="shared" si="19"/>
        <v>0</v>
      </c>
      <c r="S115" s="45">
        <f t="shared" si="19"/>
        <v>0</v>
      </c>
      <c r="T115" s="45">
        <f t="shared" si="19"/>
        <v>0</v>
      </c>
      <c r="U115" s="45">
        <f t="shared" si="19"/>
        <v>0</v>
      </c>
      <c r="V115" s="45">
        <f t="shared" si="19"/>
        <v>0</v>
      </c>
      <c r="W115" s="45">
        <f t="shared" si="19"/>
        <v>0</v>
      </c>
      <c r="X115" s="45">
        <f t="shared" si="19"/>
        <v>0</v>
      </c>
      <c r="Y115" s="45">
        <f t="shared" si="19"/>
        <v>0</v>
      </c>
      <c r="Z115" s="45">
        <f t="shared" si="19"/>
        <v>0</v>
      </c>
      <c r="AA115" s="45">
        <f t="shared" si="18"/>
        <v>0</v>
      </c>
      <c r="AB115" s="45">
        <f t="shared" si="18"/>
        <v>0</v>
      </c>
      <c r="AC115" s="45">
        <f t="shared" si="18"/>
        <v>0</v>
      </c>
      <c r="AD115" s="45">
        <f t="shared" si="18"/>
        <v>0</v>
      </c>
      <c r="AE115" s="45">
        <f t="shared" si="18"/>
        <v>0</v>
      </c>
      <c r="AF115" s="45">
        <f t="shared" si="18"/>
        <v>0</v>
      </c>
      <c r="AG115" s="45">
        <f t="shared" si="18"/>
        <v>0</v>
      </c>
      <c r="AH115" s="45">
        <f t="shared" si="18"/>
        <v>0</v>
      </c>
      <c r="AI115" s="45">
        <f t="shared" si="18"/>
        <v>0</v>
      </c>
      <c r="AJ115" s="45">
        <f t="shared" si="18"/>
        <v>0</v>
      </c>
      <c r="AK115" s="45">
        <f t="shared" si="18"/>
        <v>0</v>
      </c>
      <c r="AL115" s="45">
        <f t="shared" si="18"/>
        <v>0</v>
      </c>
      <c r="AM115" s="45">
        <f t="shared" si="18"/>
        <v>0</v>
      </c>
      <c r="AN115" s="45">
        <f t="shared" si="18"/>
        <v>0</v>
      </c>
    </row>
    <row r="116" spans="1:40" x14ac:dyDescent="0.25">
      <c r="A116" s="68" t="s">
        <v>164</v>
      </c>
      <c r="B116" s="184">
        <v>40943</v>
      </c>
      <c r="C116" s="68">
        <v>12</v>
      </c>
      <c r="D116" s="1">
        <v>2292</v>
      </c>
      <c r="E116" s="1">
        <v>561</v>
      </c>
      <c r="F116" s="1">
        <v>52</v>
      </c>
      <c r="G116" s="1">
        <v>2905</v>
      </c>
      <c r="H116" s="181">
        <f t="shared" si="12"/>
        <v>2853</v>
      </c>
      <c r="I116" s="176">
        <v>242.08330000000001</v>
      </c>
      <c r="J116" s="182">
        <f t="shared" si="13"/>
        <v>237.75</v>
      </c>
      <c r="K116" s="45">
        <f t="shared" si="19"/>
        <v>15</v>
      </c>
      <c r="L116" s="45">
        <f t="shared" si="19"/>
        <v>30</v>
      </c>
      <c r="M116" s="45">
        <f t="shared" si="19"/>
        <v>45</v>
      </c>
      <c r="N116" s="45">
        <f t="shared" si="19"/>
        <v>59</v>
      </c>
      <c r="O116" s="45">
        <f t="shared" si="19"/>
        <v>74</v>
      </c>
      <c r="P116" s="45">
        <f t="shared" si="19"/>
        <v>89</v>
      </c>
      <c r="Q116" s="45">
        <f t="shared" si="19"/>
        <v>104</v>
      </c>
      <c r="R116" s="45">
        <f t="shared" si="19"/>
        <v>119</v>
      </c>
      <c r="S116" s="45">
        <f t="shared" si="19"/>
        <v>134</v>
      </c>
      <c r="T116" s="45">
        <f t="shared" si="19"/>
        <v>149</v>
      </c>
      <c r="U116" s="45">
        <f t="shared" si="19"/>
        <v>163</v>
      </c>
      <c r="V116" s="45">
        <f t="shared" si="19"/>
        <v>178</v>
      </c>
      <c r="W116" s="45">
        <f t="shared" si="19"/>
        <v>193</v>
      </c>
      <c r="X116" s="45">
        <f t="shared" si="19"/>
        <v>208</v>
      </c>
      <c r="Y116" s="45">
        <f t="shared" si="19"/>
        <v>223</v>
      </c>
      <c r="Z116" s="45">
        <f t="shared" si="19"/>
        <v>238</v>
      </c>
      <c r="AA116" s="45">
        <f t="shared" si="18"/>
        <v>253</v>
      </c>
      <c r="AB116" s="45">
        <f t="shared" si="18"/>
        <v>267</v>
      </c>
      <c r="AC116" s="45">
        <f t="shared" si="18"/>
        <v>282</v>
      </c>
      <c r="AD116" s="45">
        <f t="shared" si="18"/>
        <v>297</v>
      </c>
      <c r="AE116" s="45">
        <f t="shared" si="18"/>
        <v>312</v>
      </c>
      <c r="AF116" s="45">
        <f t="shared" si="18"/>
        <v>327</v>
      </c>
      <c r="AG116" s="45">
        <f t="shared" si="18"/>
        <v>342</v>
      </c>
      <c r="AH116" s="45">
        <f t="shared" si="18"/>
        <v>357</v>
      </c>
      <c r="AI116" s="45">
        <f t="shared" si="18"/>
        <v>371</v>
      </c>
      <c r="AJ116" s="45">
        <f t="shared" si="18"/>
        <v>386</v>
      </c>
      <c r="AK116" s="45">
        <f t="shared" si="18"/>
        <v>401</v>
      </c>
      <c r="AL116" s="45">
        <f t="shared" si="18"/>
        <v>416</v>
      </c>
      <c r="AM116" s="45">
        <f t="shared" si="18"/>
        <v>431</v>
      </c>
      <c r="AN116" s="45">
        <f t="shared" si="18"/>
        <v>446</v>
      </c>
    </row>
    <row r="117" spans="1:40" x14ac:dyDescent="0.25">
      <c r="A117" s="68" t="s">
        <v>164</v>
      </c>
      <c r="B117" s="184">
        <v>41116</v>
      </c>
      <c r="C117" s="68">
        <v>14</v>
      </c>
      <c r="D117" s="1">
        <v>1884</v>
      </c>
      <c r="E117" s="1">
        <v>633</v>
      </c>
      <c r="F117" s="1">
        <v>60</v>
      </c>
      <c r="G117" s="1">
        <v>2577</v>
      </c>
      <c r="H117" s="181">
        <f t="shared" si="12"/>
        <v>2517</v>
      </c>
      <c r="I117" s="176">
        <v>184.07140000000001</v>
      </c>
      <c r="J117" s="182">
        <f t="shared" si="13"/>
        <v>179.78571428571428</v>
      </c>
      <c r="K117" s="45">
        <f t="shared" si="19"/>
        <v>11</v>
      </c>
      <c r="L117" s="45">
        <f t="shared" si="19"/>
        <v>22</v>
      </c>
      <c r="M117" s="45">
        <f t="shared" si="19"/>
        <v>34</v>
      </c>
      <c r="N117" s="45">
        <f t="shared" si="19"/>
        <v>45</v>
      </c>
      <c r="O117" s="45">
        <f t="shared" si="19"/>
        <v>56</v>
      </c>
      <c r="P117" s="45">
        <f t="shared" si="19"/>
        <v>67</v>
      </c>
      <c r="Q117" s="45">
        <f t="shared" si="19"/>
        <v>79</v>
      </c>
      <c r="R117" s="45">
        <f t="shared" si="19"/>
        <v>90</v>
      </c>
      <c r="S117" s="45">
        <f t="shared" si="19"/>
        <v>101</v>
      </c>
      <c r="T117" s="45">
        <f t="shared" si="19"/>
        <v>112</v>
      </c>
      <c r="U117" s="45">
        <f t="shared" si="19"/>
        <v>124</v>
      </c>
      <c r="V117" s="45">
        <f t="shared" si="19"/>
        <v>135</v>
      </c>
      <c r="W117" s="45">
        <f t="shared" si="19"/>
        <v>146</v>
      </c>
      <c r="X117" s="45">
        <f t="shared" si="19"/>
        <v>157</v>
      </c>
      <c r="Y117" s="45">
        <f t="shared" si="19"/>
        <v>169</v>
      </c>
      <c r="Z117" s="45">
        <f t="shared" si="19"/>
        <v>180</v>
      </c>
      <c r="AA117" s="45">
        <f t="shared" si="18"/>
        <v>191</v>
      </c>
      <c r="AB117" s="45">
        <f t="shared" si="18"/>
        <v>202</v>
      </c>
      <c r="AC117" s="45">
        <f t="shared" si="18"/>
        <v>213</v>
      </c>
      <c r="AD117" s="45">
        <f t="shared" si="18"/>
        <v>225</v>
      </c>
      <c r="AE117" s="45">
        <f t="shared" si="18"/>
        <v>236</v>
      </c>
      <c r="AF117" s="45">
        <f t="shared" si="18"/>
        <v>247</v>
      </c>
      <c r="AG117" s="45">
        <f t="shared" si="18"/>
        <v>258</v>
      </c>
      <c r="AH117" s="45">
        <f t="shared" si="18"/>
        <v>270</v>
      </c>
      <c r="AI117" s="45">
        <f t="shared" si="18"/>
        <v>281</v>
      </c>
      <c r="AJ117" s="45">
        <f t="shared" si="18"/>
        <v>292</v>
      </c>
      <c r="AK117" s="45">
        <f t="shared" si="18"/>
        <v>303</v>
      </c>
      <c r="AL117" s="45">
        <f t="shared" si="18"/>
        <v>315</v>
      </c>
      <c r="AM117" s="45">
        <f t="shared" si="18"/>
        <v>326</v>
      </c>
      <c r="AN117" s="45">
        <f t="shared" si="18"/>
        <v>337</v>
      </c>
    </row>
    <row r="118" spans="1:40" x14ac:dyDescent="0.25">
      <c r="A118" s="68" t="s">
        <v>164</v>
      </c>
      <c r="B118" s="184">
        <v>41204</v>
      </c>
      <c r="C118" s="68">
        <v>7</v>
      </c>
      <c r="D118" s="1">
        <v>1500</v>
      </c>
      <c r="E118" s="1">
        <v>187</v>
      </c>
      <c r="F118" s="1">
        <v>1</v>
      </c>
      <c r="G118" s="1">
        <v>1688</v>
      </c>
      <c r="H118" s="181">
        <f t="shared" si="12"/>
        <v>1687</v>
      </c>
      <c r="I118" s="176">
        <v>241.1429</v>
      </c>
      <c r="J118" s="182">
        <f t="shared" si="13"/>
        <v>241</v>
      </c>
      <c r="K118" s="45">
        <f t="shared" si="19"/>
        <v>15</v>
      </c>
      <c r="L118" s="45">
        <f t="shared" si="19"/>
        <v>30</v>
      </c>
      <c r="M118" s="45">
        <f t="shared" si="19"/>
        <v>45</v>
      </c>
      <c r="N118" s="45">
        <f t="shared" si="19"/>
        <v>60</v>
      </c>
      <c r="O118" s="45">
        <f t="shared" si="19"/>
        <v>75</v>
      </c>
      <c r="P118" s="45">
        <f t="shared" si="19"/>
        <v>90</v>
      </c>
      <c r="Q118" s="45">
        <f t="shared" si="19"/>
        <v>105</v>
      </c>
      <c r="R118" s="45">
        <f t="shared" si="19"/>
        <v>121</v>
      </c>
      <c r="S118" s="45">
        <f t="shared" si="19"/>
        <v>136</v>
      </c>
      <c r="T118" s="45">
        <f t="shared" si="19"/>
        <v>151</v>
      </c>
      <c r="U118" s="45">
        <f t="shared" si="19"/>
        <v>166</v>
      </c>
      <c r="V118" s="45">
        <f t="shared" si="19"/>
        <v>181</v>
      </c>
      <c r="W118" s="45">
        <f t="shared" si="19"/>
        <v>196</v>
      </c>
      <c r="X118" s="45">
        <f t="shared" si="19"/>
        <v>211</v>
      </c>
      <c r="Y118" s="45">
        <f t="shared" si="19"/>
        <v>226</v>
      </c>
      <c r="Z118" s="45">
        <f t="shared" ref="Z118:AN133" si="20">IF($G118&gt;0,ROUND($J118*Z$3/12*0.75,0),0)</f>
        <v>241</v>
      </c>
      <c r="AA118" s="45">
        <f t="shared" si="20"/>
        <v>256</v>
      </c>
      <c r="AB118" s="45">
        <f t="shared" si="20"/>
        <v>271</v>
      </c>
      <c r="AC118" s="45">
        <f t="shared" si="20"/>
        <v>286</v>
      </c>
      <c r="AD118" s="45">
        <f t="shared" si="20"/>
        <v>301</v>
      </c>
      <c r="AE118" s="45">
        <f t="shared" si="20"/>
        <v>316</v>
      </c>
      <c r="AF118" s="45">
        <f t="shared" si="20"/>
        <v>331</v>
      </c>
      <c r="AG118" s="45">
        <f t="shared" si="20"/>
        <v>346</v>
      </c>
      <c r="AH118" s="45">
        <f t="shared" si="20"/>
        <v>362</v>
      </c>
      <c r="AI118" s="45">
        <f t="shared" si="20"/>
        <v>377</v>
      </c>
      <c r="AJ118" s="45">
        <f t="shared" si="20"/>
        <v>392</v>
      </c>
      <c r="AK118" s="45">
        <f t="shared" si="20"/>
        <v>407</v>
      </c>
      <c r="AL118" s="45">
        <f t="shared" si="20"/>
        <v>422</v>
      </c>
      <c r="AM118" s="45">
        <f t="shared" si="20"/>
        <v>437</v>
      </c>
      <c r="AN118" s="45">
        <f t="shared" si="20"/>
        <v>452</v>
      </c>
    </row>
    <row r="119" spans="1:40" x14ac:dyDescent="0.25">
      <c r="A119" s="68" t="s">
        <v>164</v>
      </c>
      <c r="B119" s="184">
        <v>41206</v>
      </c>
      <c r="C119" s="68">
        <v>14</v>
      </c>
      <c r="D119" s="1">
        <v>636</v>
      </c>
      <c r="E119" s="1">
        <v>982</v>
      </c>
      <c r="F119" s="1">
        <v>29</v>
      </c>
      <c r="G119" s="1">
        <v>1647</v>
      </c>
      <c r="H119" s="181">
        <f t="shared" si="12"/>
        <v>1618</v>
      </c>
      <c r="I119" s="176">
        <v>117.6429</v>
      </c>
      <c r="J119" s="182">
        <f t="shared" si="13"/>
        <v>115.57142857142857</v>
      </c>
      <c r="K119" s="45">
        <f t="shared" ref="K119:Z134" si="21">IF($G119&gt;0,ROUND($J119*K$3/12*0.75,0),0)</f>
        <v>7</v>
      </c>
      <c r="L119" s="45">
        <f t="shared" si="21"/>
        <v>14</v>
      </c>
      <c r="M119" s="45">
        <f t="shared" si="21"/>
        <v>22</v>
      </c>
      <c r="N119" s="45">
        <f t="shared" si="21"/>
        <v>29</v>
      </c>
      <c r="O119" s="45">
        <f t="shared" si="21"/>
        <v>36</v>
      </c>
      <c r="P119" s="45">
        <f t="shared" si="21"/>
        <v>43</v>
      </c>
      <c r="Q119" s="45">
        <f t="shared" si="21"/>
        <v>51</v>
      </c>
      <c r="R119" s="45">
        <f t="shared" si="21"/>
        <v>58</v>
      </c>
      <c r="S119" s="45">
        <f t="shared" si="21"/>
        <v>65</v>
      </c>
      <c r="T119" s="45">
        <f t="shared" si="21"/>
        <v>72</v>
      </c>
      <c r="U119" s="45">
        <f t="shared" si="21"/>
        <v>79</v>
      </c>
      <c r="V119" s="45">
        <f t="shared" si="21"/>
        <v>87</v>
      </c>
      <c r="W119" s="45">
        <f t="shared" si="21"/>
        <v>94</v>
      </c>
      <c r="X119" s="45">
        <f t="shared" si="21"/>
        <v>101</v>
      </c>
      <c r="Y119" s="45">
        <f t="shared" si="21"/>
        <v>108</v>
      </c>
      <c r="Z119" s="45">
        <f t="shared" si="21"/>
        <v>116</v>
      </c>
      <c r="AA119" s="45">
        <f t="shared" si="20"/>
        <v>123</v>
      </c>
      <c r="AB119" s="45">
        <f t="shared" si="20"/>
        <v>130</v>
      </c>
      <c r="AC119" s="45">
        <f t="shared" si="20"/>
        <v>137</v>
      </c>
      <c r="AD119" s="45">
        <f t="shared" si="20"/>
        <v>144</v>
      </c>
      <c r="AE119" s="45">
        <f t="shared" si="20"/>
        <v>152</v>
      </c>
      <c r="AF119" s="45">
        <f t="shared" si="20"/>
        <v>159</v>
      </c>
      <c r="AG119" s="45">
        <f t="shared" si="20"/>
        <v>166</v>
      </c>
      <c r="AH119" s="45">
        <f t="shared" si="20"/>
        <v>173</v>
      </c>
      <c r="AI119" s="45">
        <f t="shared" si="20"/>
        <v>181</v>
      </c>
      <c r="AJ119" s="45">
        <f t="shared" si="20"/>
        <v>188</v>
      </c>
      <c r="AK119" s="45">
        <f t="shared" si="20"/>
        <v>195</v>
      </c>
      <c r="AL119" s="45">
        <f t="shared" si="20"/>
        <v>202</v>
      </c>
      <c r="AM119" s="45">
        <f t="shared" si="20"/>
        <v>209</v>
      </c>
      <c r="AN119" s="45">
        <f t="shared" si="20"/>
        <v>217</v>
      </c>
    </row>
    <row r="120" spans="1:40" x14ac:dyDescent="0.25">
      <c r="A120" s="68" t="s">
        <v>164</v>
      </c>
      <c r="B120" s="184">
        <v>41218</v>
      </c>
      <c r="C120" s="68">
        <v>11</v>
      </c>
      <c r="D120" s="1">
        <v>792</v>
      </c>
      <c r="E120" s="1">
        <v>1065</v>
      </c>
      <c r="F120" s="1">
        <v>7</v>
      </c>
      <c r="G120" s="1">
        <v>1864</v>
      </c>
      <c r="H120" s="181">
        <f t="shared" si="12"/>
        <v>1857</v>
      </c>
      <c r="I120" s="176">
        <v>169.4545</v>
      </c>
      <c r="J120" s="182">
        <f t="shared" si="13"/>
        <v>168.81818181818181</v>
      </c>
      <c r="K120" s="45">
        <f t="shared" si="21"/>
        <v>11</v>
      </c>
      <c r="L120" s="45">
        <f t="shared" si="21"/>
        <v>21</v>
      </c>
      <c r="M120" s="45">
        <f t="shared" si="21"/>
        <v>32</v>
      </c>
      <c r="N120" s="45">
        <f t="shared" si="21"/>
        <v>42</v>
      </c>
      <c r="O120" s="45">
        <f t="shared" si="21"/>
        <v>53</v>
      </c>
      <c r="P120" s="45">
        <f t="shared" si="21"/>
        <v>63</v>
      </c>
      <c r="Q120" s="45">
        <f t="shared" si="21"/>
        <v>74</v>
      </c>
      <c r="R120" s="45">
        <f t="shared" si="21"/>
        <v>84</v>
      </c>
      <c r="S120" s="45">
        <f t="shared" si="21"/>
        <v>95</v>
      </c>
      <c r="T120" s="45">
        <f t="shared" si="21"/>
        <v>106</v>
      </c>
      <c r="U120" s="45">
        <f t="shared" si="21"/>
        <v>116</v>
      </c>
      <c r="V120" s="45">
        <f t="shared" si="21"/>
        <v>127</v>
      </c>
      <c r="W120" s="45">
        <f t="shared" si="21"/>
        <v>137</v>
      </c>
      <c r="X120" s="45">
        <f t="shared" si="21"/>
        <v>148</v>
      </c>
      <c r="Y120" s="45">
        <f t="shared" si="21"/>
        <v>158</v>
      </c>
      <c r="Z120" s="45">
        <f t="shared" si="21"/>
        <v>169</v>
      </c>
      <c r="AA120" s="45">
        <f t="shared" si="20"/>
        <v>179</v>
      </c>
      <c r="AB120" s="45">
        <f t="shared" si="20"/>
        <v>190</v>
      </c>
      <c r="AC120" s="45">
        <f t="shared" si="20"/>
        <v>200</v>
      </c>
      <c r="AD120" s="45">
        <f t="shared" si="20"/>
        <v>211</v>
      </c>
      <c r="AE120" s="45">
        <f t="shared" si="20"/>
        <v>222</v>
      </c>
      <c r="AF120" s="45">
        <f t="shared" si="20"/>
        <v>232</v>
      </c>
      <c r="AG120" s="45">
        <f t="shared" si="20"/>
        <v>243</v>
      </c>
      <c r="AH120" s="45">
        <f t="shared" si="20"/>
        <v>253</v>
      </c>
      <c r="AI120" s="45">
        <f t="shared" si="20"/>
        <v>264</v>
      </c>
      <c r="AJ120" s="45">
        <f t="shared" si="20"/>
        <v>274</v>
      </c>
      <c r="AK120" s="45">
        <f t="shared" si="20"/>
        <v>285</v>
      </c>
      <c r="AL120" s="45">
        <f t="shared" si="20"/>
        <v>295</v>
      </c>
      <c r="AM120" s="45">
        <f t="shared" si="20"/>
        <v>306</v>
      </c>
      <c r="AN120" s="45">
        <f t="shared" si="20"/>
        <v>317</v>
      </c>
    </row>
    <row r="121" spans="1:40" x14ac:dyDescent="0.25">
      <c r="A121" s="68" t="s">
        <v>164</v>
      </c>
      <c r="B121" s="184">
        <v>41310</v>
      </c>
      <c r="C121" s="68">
        <v>10</v>
      </c>
      <c r="D121" s="1">
        <v>804</v>
      </c>
      <c r="E121" s="1">
        <v>503</v>
      </c>
      <c r="F121" s="1">
        <v>5</v>
      </c>
      <c r="G121" s="1">
        <v>1312</v>
      </c>
      <c r="H121" s="181">
        <f t="shared" si="12"/>
        <v>1307</v>
      </c>
      <c r="I121" s="176">
        <v>131.19999999999999</v>
      </c>
      <c r="J121" s="182">
        <f t="shared" si="13"/>
        <v>130.69999999999999</v>
      </c>
      <c r="K121" s="45">
        <f t="shared" si="21"/>
        <v>8</v>
      </c>
      <c r="L121" s="45">
        <f t="shared" si="21"/>
        <v>16</v>
      </c>
      <c r="M121" s="45">
        <f t="shared" si="21"/>
        <v>25</v>
      </c>
      <c r="N121" s="45">
        <f t="shared" si="21"/>
        <v>33</v>
      </c>
      <c r="O121" s="45">
        <f t="shared" si="21"/>
        <v>41</v>
      </c>
      <c r="P121" s="45">
        <f t="shared" si="21"/>
        <v>49</v>
      </c>
      <c r="Q121" s="45">
        <f t="shared" si="21"/>
        <v>57</v>
      </c>
      <c r="R121" s="45">
        <f t="shared" si="21"/>
        <v>65</v>
      </c>
      <c r="S121" s="45">
        <f t="shared" si="21"/>
        <v>74</v>
      </c>
      <c r="T121" s="45">
        <f t="shared" si="21"/>
        <v>82</v>
      </c>
      <c r="U121" s="45">
        <f t="shared" si="21"/>
        <v>90</v>
      </c>
      <c r="V121" s="45">
        <f t="shared" si="21"/>
        <v>98</v>
      </c>
      <c r="W121" s="45">
        <f t="shared" si="21"/>
        <v>106</v>
      </c>
      <c r="X121" s="45">
        <f t="shared" si="21"/>
        <v>114</v>
      </c>
      <c r="Y121" s="45">
        <f t="shared" si="21"/>
        <v>123</v>
      </c>
      <c r="Z121" s="45">
        <f t="shared" si="21"/>
        <v>131</v>
      </c>
      <c r="AA121" s="45">
        <f t="shared" si="20"/>
        <v>139</v>
      </c>
      <c r="AB121" s="45">
        <f t="shared" si="20"/>
        <v>147</v>
      </c>
      <c r="AC121" s="45">
        <f t="shared" si="20"/>
        <v>155</v>
      </c>
      <c r="AD121" s="45">
        <f t="shared" si="20"/>
        <v>163</v>
      </c>
      <c r="AE121" s="45">
        <f t="shared" si="20"/>
        <v>172</v>
      </c>
      <c r="AF121" s="45">
        <f t="shared" si="20"/>
        <v>180</v>
      </c>
      <c r="AG121" s="45">
        <f t="shared" si="20"/>
        <v>188</v>
      </c>
      <c r="AH121" s="45">
        <f t="shared" si="20"/>
        <v>196</v>
      </c>
      <c r="AI121" s="45">
        <f t="shared" si="20"/>
        <v>204</v>
      </c>
      <c r="AJ121" s="45">
        <f t="shared" si="20"/>
        <v>212</v>
      </c>
      <c r="AK121" s="45">
        <f t="shared" si="20"/>
        <v>221</v>
      </c>
      <c r="AL121" s="45">
        <f t="shared" si="20"/>
        <v>229</v>
      </c>
      <c r="AM121" s="45">
        <f t="shared" si="20"/>
        <v>237</v>
      </c>
      <c r="AN121" s="45">
        <f t="shared" si="20"/>
        <v>245</v>
      </c>
    </row>
    <row r="122" spans="1:40" x14ac:dyDescent="0.25">
      <c r="A122" s="68" t="s">
        <v>164</v>
      </c>
      <c r="B122" s="184">
        <v>41400</v>
      </c>
      <c r="C122" s="68">
        <v>12</v>
      </c>
      <c r="D122" s="1">
        <v>0</v>
      </c>
      <c r="E122" s="1">
        <v>1135</v>
      </c>
      <c r="F122" s="1">
        <v>0</v>
      </c>
      <c r="G122" s="1">
        <v>1135</v>
      </c>
      <c r="H122" s="181">
        <f t="shared" si="12"/>
        <v>1135</v>
      </c>
      <c r="I122" s="176">
        <v>94.583299999999994</v>
      </c>
      <c r="J122" s="182">
        <f t="shared" si="13"/>
        <v>94.583333333333329</v>
      </c>
      <c r="K122" s="45">
        <f t="shared" si="21"/>
        <v>6</v>
      </c>
      <c r="L122" s="45">
        <f t="shared" si="21"/>
        <v>12</v>
      </c>
      <c r="M122" s="45">
        <f t="shared" si="21"/>
        <v>18</v>
      </c>
      <c r="N122" s="45">
        <f t="shared" si="21"/>
        <v>24</v>
      </c>
      <c r="O122" s="45">
        <f t="shared" si="21"/>
        <v>30</v>
      </c>
      <c r="P122" s="45">
        <f t="shared" si="21"/>
        <v>35</v>
      </c>
      <c r="Q122" s="45">
        <f t="shared" si="21"/>
        <v>41</v>
      </c>
      <c r="R122" s="45">
        <f t="shared" si="21"/>
        <v>47</v>
      </c>
      <c r="S122" s="45">
        <f t="shared" si="21"/>
        <v>53</v>
      </c>
      <c r="T122" s="45">
        <f t="shared" si="21"/>
        <v>59</v>
      </c>
      <c r="U122" s="45">
        <f t="shared" si="21"/>
        <v>65</v>
      </c>
      <c r="V122" s="45">
        <f t="shared" si="21"/>
        <v>71</v>
      </c>
      <c r="W122" s="45">
        <f t="shared" si="21"/>
        <v>77</v>
      </c>
      <c r="X122" s="45">
        <f t="shared" si="21"/>
        <v>83</v>
      </c>
      <c r="Y122" s="45">
        <f t="shared" si="21"/>
        <v>89</v>
      </c>
      <c r="Z122" s="45">
        <f t="shared" si="21"/>
        <v>95</v>
      </c>
      <c r="AA122" s="45">
        <f t="shared" si="20"/>
        <v>100</v>
      </c>
      <c r="AB122" s="45">
        <f t="shared" si="20"/>
        <v>106</v>
      </c>
      <c r="AC122" s="45">
        <f t="shared" si="20"/>
        <v>112</v>
      </c>
      <c r="AD122" s="45">
        <f t="shared" si="20"/>
        <v>118</v>
      </c>
      <c r="AE122" s="45">
        <f t="shared" si="20"/>
        <v>124</v>
      </c>
      <c r="AF122" s="45">
        <f t="shared" si="20"/>
        <v>130</v>
      </c>
      <c r="AG122" s="45">
        <f t="shared" si="20"/>
        <v>136</v>
      </c>
      <c r="AH122" s="45">
        <f t="shared" si="20"/>
        <v>142</v>
      </c>
      <c r="AI122" s="45">
        <f t="shared" si="20"/>
        <v>148</v>
      </c>
      <c r="AJ122" s="45">
        <f t="shared" si="20"/>
        <v>154</v>
      </c>
      <c r="AK122" s="45">
        <f t="shared" si="20"/>
        <v>160</v>
      </c>
      <c r="AL122" s="45">
        <f t="shared" si="20"/>
        <v>166</v>
      </c>
      <c r="AM122" s="45">
        <f t="shared" si="20"/>
        <v>171</v>
      </c>
      <c r="AN122" s="45">
        <f t="shared" si="20"/>
        <v>177</v>
      </c>
    </row>
    <row r="123" spans="1:40" x14ac:dyDescent="0.25">
      <c r="A123" s="68" t="s">
        <v>164</v>
      </c>
      <c r="B123" s="184">
        <v>41403</v>
      </c>
      <c r="C123" s="68">
        <v>0</v>
      </c>
      <c r="D123" s="1">
        <v>0</v>
      </c>
      <c r="E123" s="1">
        <v>0</v>
      </c>
      <c r="F123" s="1">
        <v>0</v>
      </c>
      <c r="G123" s="1">
        <v>0</v>
      </c>
      <c r="H123" s="181">
        <f t="shared" si="12"/>
        <v>0</v>
      </c>
      <c r="I123" s="176">
        <v>0</v>
      </c>
      <c r="J123" s="182">
        <f t="shared" si="13"/>
        <v>0</v>
      </c>
      <c r="K123" s="45">
        <f t="shared" si="21"/>
        <v>0</v>
      </c>
      <c r="L123" s="45">
        <f t="shared" si="21"/>
        <v>0</v>
      </c>
      <c r="M123" s="45">
        <f t="shared" si="21"/>
        <v>0</v>
      </c>
      <c r="N123" s="45">
        <f t="shared" si="21"/>
        <v>0</v>
      </c>
      <c r="O123" s="45">
        <f t="shared" si="21"/>
        <v>0</v>
      </c>
      <c r="P123" s="45">
        <f t="shared" si="21"/>
        <v>0</v>
      </c>
      <c r="Q123" s="45">
        <f t="shared" si="21"/>
        <v>0</v>
      </c>
      <c r="R123" s="45">
        <f t="shared" si="21"/>
        <v>0</v>
      </c>
      <c r="S123" s="45">
        <f t="shared" si="21"/>
        <v>0</v>
      </c>
      <c r="T123" s="45">
        <f t="shared" si="21"/>
        <v>0</v>
      </c>
      <c r="U123" s="45">
        <f t="shared" si="21"/>
        <v>0</v>
      </c>
      <c r="V123" s="45">
        <f t="shared" si="21"/>
        <v>0</v>
      </c>
      <c r="W123" s="45">
        <f t="shared" si="21"/>
        <v>0</v>
      </c>
      <c r="X123" s="45">
        <f t="shared" si="21"/>
        <v>0</v>
      </c>
      <c r="Y123" s="45">
        <f t="shared" si="21"/>
        <v>0</v>
      </c>
      <c r="Z123" s="45">
        <f t="shared" si="21"/>
        <v>0</v>
      </c>
      <c r="AA123" s="45">
        <f t="shared" si="20"/>
        <v>0</v>
      </c>
      <c r="AB123" s="45">
        <f t="shared" si="20"/>
        <v>0</v>
      </c>
      <c r="AC123" s="45">
        <f t="shared" si="20"/>
        <v>0</v>
      </c>
      <c r="AD123" s="45">
        <f t="shared" si="20"/>
        <v>0</v>
      </c>
      <c r="AE123" s="45">
        <f t="shared" si="20"/>
        <v>0</v>
      </c>
      <c r="AF123" s="45">
        <f t="shared" si="20"/>
        <v>0</v>
      </c>
      <c r="AG123" s="45">
        <f t="shared" si="20"/>
        <v>0</v>
      </c>
      <c r="AH123" s="45">
        <f t="shared" si="20"/>
        <v>0</v>
      </c>
      <c r="AI123" s="45">
        <f t="shared" si="20"/>
        <v>0</v>
      </c>
      <c r="AJ123" s="45">
        <f t="shared" si="20"/>
        <v>0</v>
      </c>
      <c r="AK123" s="45">
        <f t="shared" si="20"/>
        <v>0</v>
      </c>
      <c r="AL123" s="45">
        <f t="shared" si="20"/>
        <v>0</v>
      </c>
      <c r="AM123" s="45">
        <f t="shared" si="20"/>
        <v>0</v>
      </c>
      <c r="AN123" s="45">
        <f t="shared" si="20"/>
        <v>0</v>
      </c>
    </row>
    <row r="124" spans="1:40" x14ac:dyDescent="0.25">
      <c r="A124" s="68" t="s">
        <v>164</v>
      </c>
      <c r="B124" s="184">
        <v>41417</v>
      </c>
      <c r="C124" s="68">
        <v>7</v>
      </c>
      <c r="D124" s="1">
        <v>1596</v>
      </c>
      <c r="E124" s="1">
        <v>960</v>
      </c>
      <c r="F124" s="1">
        <v>46</v>
      </c>
      <c r="G124" s="1">
        <v>2602</v>
      </c>
      <c r="H124" s="181">
        <f t="shared" si="12"/>
        <v>2556</v>
      </c>
      <c r="I124" s="176">
        <v>371.71429999999998</v>
      </c>
      <c r="J124" s="182">
        <f t="shared" si="13"/>
        <v>365.14285714285717</v>
      </c>
      <c r="K124" s="45">
        <f t="shared" si="21"/>
        <v>23</v>
      </c>
      <c r="L124" s="45">
        <f t="shared" si="21"/>
        <v>46</v>
      </c>
      <c r="M124" s="45">
        <f t="shared" si="21"/>
        <v>68</v>
      </c>
      <c r="N124" s="45">
        <f t="shared" si="21"/>
        <v>91</v>
      </c>
      <c r="O124" s="45">
        <f t="shared" si="21"/>
        <v>114</v>
      </c>
      <c r="P124" s="45">
        <f t="shared" si="21"/>
        <v>137</v>
      </c>
      <c r="Q124" s="45">
        <f t="shared" si="21"/>
        <v>160</v>
      </c>
      <c r="R124" s="45">
        <f t="shared" si="21"/>
        <v>183</v>
      </c>
      <c r="S124" s="45">
        <f t="shared" si="21"/>
        <v>205</v>
      </c>
      <c r="T124" s="45">
        <f t="shared" si="21"/>
        <v>228</v>
      </c>
      <c r="U124" s="45">
        <f t="shared" si="21"/>
        <v>251</v>
      </c>
      <c r="V124" s="45">
        <f t="shared" si="21"/>
        <v>274</v>
      </c>
      <c r="W124" s="45">
        <f t="shared" si="21"/>
        <v>297</v>
      </c>
      <c r="X124" s="45">
        <f t="shared" si="21"/>
        <v>320</v>
      </c>
      <c r="Y124" s="45">
        <f t="shared" si="21"/>
        <v>342</v>
      </c>
      <c r="Z124" s="45">
        <f t="shared" si="21"/>
        <v>365</v>
      </c>
      <c r="AA124" s="45">
        <f t="shared" si="20"/>
        <v>388</v>
      </c>
      <c r="AB124" s="45">
        <f t="shared" si="20"/>
        <v>411</v>
      </c>
      <c r="AC124" s="45">
        <f t="shared" si="20"/>
        <v>434</v>
      </c>
      <c r="AD124" s="45">
        <f t="shared" si="20"/>
        <v>456</v>
      </c>
      <c r="AE124" s="45">
        <f t="shared" si="20"/>
        <v>479</v>
      </c>
      <c r="AF124" s="45">
        <f t="shared" si="20"/>
        <v>502</v>
      </c>
      <c r="AG124" s="45">
        <f t="shared" si="20"/>
        <v>525</v>
      </c>
      <c r="AH124" s="45">
        <f t="shared" si="20"/>
        <v>548</v>
      </c>
      <c r="AI124" s="45">
        <f t="shared" si="20"/>
        <v>571</v>
      </c>
      <c r="AJ124" s="45">
        <f t="shared" si="20"/>
        <v>593</v>
      </c>
      <c r="AK124" s="45">
        <f t="shared" si="20"/>
        <v>616</v>
      </c>
      <c r="AL124" s="45">
        <f t="shared" si="20"/>
        <v>639</v>
      </c>
      <c r="AM124" s="45">
        <f t="shared" si="20"/>
        <v>662</v>
      </c>
      <c r="AN124" s="45">
        <f t="shared" si="20"/>
        <v>685</v>
      </c>
    </row>
    <row r="125" spans="1:40" x14ac:dyDescent="0.25">
      <c r="A125" s="68" t="s">
        <v>164</v>
      </c>
      <c r="B125" s="184">
        <v>41418</v>
      </c>
      <c r="C125" s="68">
        <v>7</v>
      </c>
      <c r="D125" s="1">
        <v>756</v>
      </c>
      <c r="E125" s="1">
        <v>785</v>
      </c>
      <c r="F125" s="1">
        <v>4</v>
      </c>
      <c r="G125" s="1">
        <v>1545</v>
      </c>
      <c r="H125" s="181">
        <f t="shared" si="12"/>
        <v>1541</v>
      </c>
      <c r="I125" s="176">
        <v>220.71430000000001</v>
      </c>
      <c r="J125" s="182">
        <f t="shared" si="13"/>
        <v>220.14285714285714</v>
      </c>
      <c r="K125" s="45">
        <f t="shared" si="21"/>
        <v>14</v>
      </c>
      <c r="L125" s="45">
        <f t="shared" si="21"/>
        <v>28</v>
      </c>
      <c r="M125" s="45">
        <f t="shared" si="21"/>
        <v>41</v>
      </c>
      <c r="N125" s="45">
        <f t="shared" si="21"/>
        <v>55</v>
      </c>
      <c r="O125" s="45">
        <f t="shared" si="21"/>
        <v>69</v>
      </c>
      <c r="P125" s="45">
        <f t="shared" si="21"/>
        <v>83</v>
      </c>
      <c r="Q125" s="45">
        <f t="shared" si="21"/>
        <v>96</v>
      </c>
      <c r="R125" s="45">
        <f t="shared" si="21"/>
        <v>110</v>
      </c>
      <c r="S125" s="45">
        <f t="shared" si="21"/>
        <v>124</v>
      </c>
      <c r="T125" s="45">
        <f t="shared" si="21"/>
        <v>138</v>
      </c>
      <c r="U125" s="45">
        <f t="shared" si="21"/>
        <v>151</v>
      </c>
      <c r="V125" s="45">
        <f t="shared" si="21"/>
        <v>165</v>
      </c>
      <c r="W125" s="45">
        <f t="shared" si="21"/>
        <v>179</v>
      </c>
      <c r="X125" s="45">
        <f t="shared" si="21"/>
        <v>193</v>
      </c>
      <c r="Y125" s="45">
        <f t="shared" si="21"/>
        <v>206</v>
      </c>
      <c r="Z125" s="45">
        <f t="shared" si="21"/>
        <v>220</v>
      </c>
      <c r="AA125" s="45">
        <f t="shared" si="20"/>
        <v>234</v>
      </c>
      <c r="AB125" s="45">
        <f t="shared" si="20"/>
        <v>248</v>
      </c>
      <c r="AC125" s="45">
        <f t="shared" si="20"/>
        <v>261</v>
      </c>
      <c r="AD125" s="45">
        <f t="shared" si="20"/>
        <v>275</v>
      </c>
      <c r="AE125" s="45">
        <f t="shared" si="20"/>
        <v>289</v>
      </c>
      <c r="AF125" s="45">
        <f t="shared" si="20"/>
        <v>303</v>
      </c>
      <c r="AG125" s="45">
        <f t="shared" si="20"/>
        <v>316</v>
      </c>
      <c r="AH125" s="45">
        <f t="shared" si="20"/>
        <v>330</v>
      </c>
      <c r="AI125" s="45">
        <f t="shared" si="20"/>
        <v>344</v>
      </c>
      <c r="AJ125" s="45">
        <f t="shared" si="20"/>
        <v>358</v>
      </c>
      <c r="AK125" s="45">
        <f t="shared" si="20"/>
        <v>371</v>
      </c>
      <c r="AL125" s="45">
        <f t="shared" si="20"/>
        <v>385</v>
      </c>
      <c r="AM125" s="45">
        <f t="shared" si="20"/>
        <v>399</v>
      </c>
      <c r="AN125" s="45">
        <f t="shared" si="20"/>
        <v>413</v>
      </c>
    </row>
    <row r="126" spans="1:40" x14ac:dyDescent="0.25">
      <c r="A126" s="68" t="s">
        <v>164</v>
      </c>
      <c r="B126" s="184">
        <v>41419</v>
      </c>
      <c r="C126" s="68">
        <v>10</v>
      </c>
      <c r="D126" s="1">
        <v>1176</v>
      </c>
      <c r="E126" s="1">
        <v>769</v>
      </c>
      <c r="F126" s="1">
        <v>12</v>
      </c>
      <c r="G126" s="1">
        <v>1957</v>
      </c>
      <c r="H126" s="181">
        <f t="shared" si="12"/>
        <v>1945</v>
      </c>
      <c r="I126" s="176">
        <v>195.7</v>
      </c>
      <c r="J126" s="182">
        <f t="shared" si="13"/>
        <v>194.5</v>
      </c>
      <c r="K126" s="45">
        <f t="shared" si="21"/>
        <v>12</v>
      </c>
      <c r="L126" s="45">
        <f t="shared" si="21"/>
        <v>24</v>
      </c>
      <c r="M126" s="45">
        <f t="shared" si="21"/>
        <v>36</v>
      </c>
      <c r="N126" s="45">
        <f t="shared" si="21"/>
        <v>49</v>
      </c>
      <c r="O126" s="45">
        <f t="shared" si="21"/>
        <v>61</v>
      </c>
      <c r="P126" s="45">
        <f t="shared" si="21"/>
        <v>73</v>
      </c>
      <c r="Q126" s="45">
        <f t="shared" si="21"/>
        <v>85</v>
      </c>
      <c r="R126" s="45">
        <f t="shared" si="21"/>
        <v>97</v>
      </c>
      <c r="S126" s="45">
        <f t="shared" si="21"/>
        <v>109</v>
      </c>
      <c r="T126" s="45">
        <f t="shared" si="21"/>
        <v>122</v>
      </c>
      <c r="U126" s="45">
        <f t="shared" si="21"/>
        <v>134</v>
      </c>
      <c r="V126" s="45">
        <f t="shared" si="21"/>
        <v>146</v>
      </c>
      <c r="W126" s="45">
        <f t="shared" si="21"/>
        <v>158</v>
      </c>
      <c r="X126" s="45">
        <f t="shared" si="21"/>
        <v>170</v>
      </c>
      <c r="Y126" s="45">
        <f t="shared" si="21"/>
        <v>182</v>
      </c>
      <c r="Z126" s="45">
        <f t="shared" si="21"/>
        <v>195</v>
      </c>
      <c r="AA126" s="45">
        <f t="shared" si="20"/>
        <v>207</v>
      </c>
      <c r="AB126" s="45">
        <f t="shared" si="20"/>
        <v>219</v>
      </c>
      <c r="AC126" s="45">
        <f t="shared" si="20"/>
        <v>231</v>
      </c>
      <c r="AD126" s="45">
        <f t="shared" si="20"/>
        <v>243</v>
      </c>
      <c r="AE126" s="45">
        <f t="shared" si="20"/>
        <v>255</v>
      </c>
      <c r="AF126" s="45">
        <f t="shared" si="20"/>
        <v>267</v>
      </c>
      <c r="AG126" s="45">
        <f t="shared" si="20"/>
        <v>280</v>
      </c>
      <c r="AH126" s="45">
        <f t="shared" si="20"/>
        <v>292</v>
      </c>
      <c r="AI126" s="45">
        <f t="shared" si="20"/>
        <v>304</v>
      </c>
      <c r="AJ126" s="45">
        <f t="shared" si="20"/>
        <v>316</v>
      </c>
      <c r="AK126" s="45">
        <f t="shared" si="20"/>
        <v>328</v>
      </c>
      <c r="AL126" s="45">
        <f t="shared" si="20"/>
        <v>340</v>
      </c>
      <c r="AM126" s="45">
        <f t="shared" si="20"/>
        <v>353</v>
      </c>
      <c r="AN126" s="45">
        <f t="shared" si="20"/>
        <v>365</v>
      </c>
    </row>
    <row r="127" spans="1:40" x14ac:dyDescent="0.25">
      <c r="A127" s="68" t="s">
        <v>164</v>
      </c>
      <c r="B127" s="184">
        <v>44222</v>
      </c>
      <c r="C127" s="68">
        <v>7</v>
      </c>
      <c r="D127" s="1">
        <v>1404</v>
      </c>
      <c r="E127" s="1">
        <v>23</v>
      </c>
      <c r="F127" s="1">
        <v>36</v>
      </c>
      <c r="G127" s="1">
        <v>1463</v>
      </c>
      <c r="H127" s="181">
        <f t="shared" si="12"/>
        <v>1427</v>
      </c>
      <c r="I127" s="176">
        <v>209</v>
      </c>
      <c r="J127" s="182">
        <f t="shared" si="13"/>
        <v>203.85714285714286</v>
      </c>
      <c r="K127" s="45">
        <f t="shared" si="21"/>
        <v>13</v>
      </c>
      <c r="L127" s="45">
        <f t="shared" si="21"/>
        <v>25</v>
      </c>
      <c r="M127" s="45">
        <f t="shared" si="21"/>
        <v>38</v>
      </c>
      <c r="N127" s="45">
        <f t="shared" si="21"/>
        <v>51</v>
      </c>
      <c r="O127" s="45">
        <f t="shared" si="21"/>
        <v>64</v>
      </c>
      <c r="P127" s="45">
        <f t="shared" si="21"/>
        <v>76</v>
      </c>
      <c r="Q127" s="45">
        <f t="shared" si="21"/>
        <v>89</v>
      </c>
      <c r="R127" s="45">
        <f t="shared" si="21"/>
        <v>102</v>
      </c>
      <c r="S127" s="45">
        <f t="shared" si="21"/>
        <v>115</v>
      </c>
      <c r="T127" s="45">
        <f t="shared" si="21"/>
        <v>127</v>
      </c>
      <c r="U127" s="45">
        <f t="shared" si="21"/>
        <v>140</v>
      </c>
      <c r="V127" s="45">
        <f t="shared" si="21"/>
        <v>153</v>
      </c>
      <c r="W127" s="45">
        <f t="shared" si="21"/>
        <v>166</v>
      </c>
      <c r="X127" s="45">
        <f t="shared" si="21"/>
        <v>178</v>
      </c>
      <c r="Y127" s="45">
        <f t="shared" si="21"/>
        <v>191</v>
      </c>
      <c r="Z127" s="45">
        <f t="shared" si="21"/>
        <v>204</v>
      </c>
      <c r="AA127" s="45">
        <f t="shared" si="20"/>
        <v>217</v>
      </c>
      <c r="AB127" s="45">
        <f t="shared" si="20"/>
        <v>229</v>
      </c>
      <c r="AC127" s="45">
        <f t="shared" si="20"/>
        <v>242</v>
      </c>
      <c r="AD127" s="45">
        <f t="shared" si="20"/>
        <v>255</v>
      </c>
      <c r="AE127" s="45">
        <f t="shared" si="20"/>
        <v>268</v>
      </c>
      <c r="AF127" s="45">
        <f t="shared" si="20"/>
        <v>280</v>
      </c>
      <c r="AG127" s="45">
        <f t="shared" si="20"/>
        <v>293</v>
      </c>
      <c r="AH127" s="45">
        <f t="shared" si="20"/>
        <v>306</v>
      </c>
      <c r="AI127" s="45">
        <f t="shared" si="20"/>
        <v>319</v>
      </c>
      <c r="AJ127" s="45">
        <f t="shared" si="20"/>
        <v>331</v>
      </c>
      <c r="AK127" s="45">
        <f t="shared" si="20"/>
        <v>344</v>
      </c>
      <c r="AL127" s="45">
        <f t="shared" si="20"/>
        <v>357</v>
      </c>
      <c r="AM127" s="45">
        <f t="shared" si="20"/>
        <v>369</v>
      </c>
      <c r="AN127" s="45">
        <f t="shared" si="20"/>
        <v>382</v>
      </c>
    </row>
    <row r="128" spans="1:40" x14ac:dyDescent="0.25">
      <c r="A128" s="68" t="s">
        <v>164</v>
      </c>
      <c r="B128" s="184">
        <v>56115</v>
      </c>
      <c r="C128" s="68">
        <v>0</v>
      </c>
      <c r="D128" s="1">
        <v>0</v>
      </c>
      <c r="E128" s="1">
        <v>0</v>
      </c>
      <c r="F128" s="1">
        <v>0</v>
      </c>
      <c r="G128" s="1">
        <v>0</v>
      </c>
      <c r="H128" s="181">
        <f t="shared" si="12"/>
        <v>0</v>
      </c>
      <c r="I128" s="176">
        <v>0</v>
      </c>
      <c r="J128" s="182">
        <f t="shared" si="13"/>
        <v>0</v>
      </c>
      <c r="K128" s="45">
        <f t="shared" si="21"/>
        <v>0</v>
      </c>
      <c r="L128" s="45">
        <f t="shared" si="21"/>
        <v>0</v>
      </c>
      <c r="M128" s="45">
        <f t="shared" si="21"/>
        <v>0</v>
      </c>
      <c r="N128" s="45">
        <f t="shared" si="21"/>
        <v>0</v>
      </c>
      <c r="O128" s="45">
        <f t="shared" si="21"/>
        <v>0</v>
      </c>
      <c r="P128" s="45">
        <f t="shared" si="21"/>
        <v>0</v>
      </c>
      <c r="Q128" s="45">
        <f t="shared" si="21"/>
        <v>0</v>
      </c>
      <c r="R128" s="45">
        <f t="shared" si="21"/>
        <v>0</v>
      </c>
      <c r="S128" s="45">
        <f t="shared" si="21"/>
        <v>0</v>
      </c>
      <c r="T128" s="45">
        <f t="shared" si="21"/>
        <v>0</v>
      </c>
      <c r="U128" s="45">
        <f t="shared" si="21"/>
        <v>0</v>
      </c>
      <c r="V128" s="45">
        <f t="shared" si="21"/>
        <v>0</v>
      </c>
      <c r="W128" s="45">
        <f t="shared" si="21"/>
        <v>0</v>
      </c>
      <c r="X128" s="45">
        <f t="shared" si="21"/>
        <v>0</v>
      </c>
      <c r="Y128" s="45">
        <f t="shared" si="21"/>
        <v>0</v>
      </c>
      <c r="Z128" s="45">
        <f t="shared" si="21"/>
        <v>0</v>
      </c>
      <c r="AA128" s="45">
        <f t="shared" si="20"/>
        <v>0</v>
      </c>
      <c r="AB128" s="45">
        <f t="shared" si="20"/>
        <v>0</v>
      </c>
      <c r="AC128" s="45">
        <f t="shared" si="20"/>
        <v>0</v>
      </c>
      <c r="AD128" s="45">
        <f t="shared" si="20"/>
        <v>0</v>
      </c>
      <c r="AE128" s="45">
        <f t="shared" si="20"/>
        <v>0</v>
      </c>
      <c r="AF128" s="45">
        <f t="shared" si="20"/>
        <v>0</v>
      </c>
      <c r="AG128" s="45">
        <f t="shared" si="20"/>
        <v>0</v>
      </c>
      <c r="AH128" s="45">
        <f t="shared" si="20"/>
        <v>0</v>
      </c>
      <c r="AI128" s="45">
        <f t="shared" si="20"/>
        <v>0</v>
      </c>
      <c r="AJ128" s="45">
        <f t="shared" si="20"/>
        <v>0</v>
      </c>
      <c r="AK128" s="45">
        <f t="shared" si="20"/>
        <v>0</v>
      </c>
      <c r="AL128" s="45">
        <f t="shared" si="20"/>
        <v>0</v>
      </c>
      <c r="AM128" s="45">
        <f t="shared" si="20"/>
        <v>0</v>
      </c>
      <c r="AN128" s="45">
        <f t="shared" si="20"/>
        <v>0</v>
      </c>
    </row>
    <row r="129" spans="1:40" x14ac:dyDescent="0.25">
      <c r="A129" s="68" t="s">
        <v>164</v>
      </c>
      <c r="B129" s="184">
        <v>65641</v>
      </c>
      <c r="C129" s="68">
        <v>0</v>
      </c>
      <c r="D129" s="1">
        <v>0</v>
      </c>
      <c r="E129" s="1">
        <v>0</v>
      </c>
      <c r="F129" s="1">
        <v>0</v>
      </c>
      <c r="G129" s="1">
        <v>0</v>
      </c>
      <c r="H129" s="181">
        <f t="shared" si="12"/>
        <v>0</v>
      </c>
      <c r="I129" s="176">
        <v>0</v>
      </c>
      <c r="J129" s="182">
        <f t="shared" si="13"/>
        <v>0</v>
      </c>
      <c r="K129" s="45">
        <f t="shared" si="21"/>
        <v>0</v>
      </c>
      <c r="L129" s="45">
        <f t="shared" si="21"/>
        <v>0</v>
      </c>
      <c r="M129" s="45">
        <f t="shared" si="21"/>
        <v>0</v>
      </c>
      <c r="N129" s="45">
        <f t="shared" si="21"/>
        <v>0</v>
      </c>
      <c r="O129" s="45">
        <f t="shared" si="21"/>
        <v>0</v>
      </c>
      <c r="P129" s="45">
        <f t="shared" si="21"/>
        <v>0</v>
      </c>
      <c r="Q129" s="45">
        <f t="shared" si="21"/>
        <v>0</v>
      </c>
      <c r="R129" s="45">
        <f t="shared" si="21"/>
        <v>0</v>
      </c>
      <c r="S129" s="45">
        <f t="shared" si="21"/>
        <v>0</v>
      </c>
      <c r="T129" s="45">
        <f t="shared" si="21"/>
        <v>0</v>
      </c>
      <c r="U129" s="45">
        <f t="shared" si="21"/>
        <v>0</v>
      </c>
      <c r="V129" s="45">
        <f t="shared" si="21"/>
        <v>0</v>
      </c>
      <c r="W129" s="45">
        <f t="shared" si="21"/>
        <v>0</v>
      </c>
      <c r="X129" s="45">
        <f t="shared" si="21"/>
        <v>0</v>
      </c>
      <c r="Y129" s="45">
        <f t="shared" si="21"/>
        <v>0</v>
      </c>
      <c r="Z129" s="45">
        <f t="shared" si="21"/>
        <v>0</v>
      </c>
      <c r="AA129" s="45">
        <f t="shared" si="20"/>
        <v>0</v>
      </c>
      <c r="AB129" s="45">
        <f t="shared" si="20"/>
        <v>0</v>
      </c>
      <c r="AC129" s="45">
        <f t="shared" si="20"/>
        <v>0</v>
      </c>
      <c r="AD129" s="45">
        <f t="shared" si="20"/>
        <v>0</v>
      </c>
      <c r="AE129" s="45">
        <f t="shared" si="20"/>
        <v>0</v>
      </c>
      <c r="AF129" s="45">
        <f t="shared" si="20"/>
        <v>0</v>
      </c>
      <c r="AG129" s="45">
        <f t="shared" si="20"/>
        <v>0</v>
      </c>
      <c r="AH129" s="45">
        <f t="shared" si="20"/>
        <v>0</v>
      </c>
      <c r="AI129" s="45">
        <f t="shared" si="20"/>
        <v>0</v>
      </c>
      <c r="AJ129" s="45">
        <f t="shared" si="20"/>
        <v>0</v>
      </c>
      <c r="AK129" s="45">
        <f t="shared" si="20"/>
        <v>0</v>
      </c>
      <c r="AL129" s="45">
        <f t="shared" si="20"/>
        <v>0</v>
      </c>
      <c r="AM129" s="45">
        <f t="shared" si="20"/>
        <v>0</v>
      </c>
      <c r="AN129" s="45">
        <f t="shared" si="20"/>
        <v>0</v>
      </c>
    </row>
    <row r="130" spans="1:40" x14ac:dyDescent="0.25">
      <c r="A130" s="68" t="s">
        <v>164</v>
      </c>
      <c r="B130" s="184">
        <v>65648</v>
      </c>
      <c r="C130" s="68">
        <v>1</v>
      </c>
      <c r="D130" s="1">
        <v>0</v>
      </c>
      <c r="E130" s="1">
        <v>18</v>
      </c>
      <c r="F130" s="1">
        <v>0</v>
      </c>
      <c r="G130" s="1">
        <v>18</v>
      </c>
      <c r="H130" s="181">
        <f t="shared" si="12"/>
        <v>18</v>
      </c>
      <c r="I130" s="176">
        <v>18</v>
      </c>
      <c r="J130" s="182">
        <f t="shared" si="13"/>
        <v>18</v>
      </c>
      <c r="K130" s="45">
        <f t="shared" si="21"/>
        <v>1</v>
      </c>
      <c r="L130" s="45">
        <f t="shared" si="21"/>
        <v>2</v>
      </c>
      <c r="M130" s="45">
        <f t="shared" si="21"/>
        <v>3</v>
      </c>
      <c r="N130" s="45">
        <f t="shared" si="21"/>
        <v>5</v>
      </c>
      <c r="O130" s="45">
        <f t="shared" si="21"/>
        <v>6</v>
      </c>
      <c r="P130" s="45">
        <f t="shared" si="21"/>
        <v>7</v>
      </c>
      <c r="Q130" s="45">
        <f t="shared" si="21"/>
        <v>8</v>
      </c>
      <c r="R130" s="45">
        <f t="shared" si="21"/>
        <v>9</v>
      </c>
      <c r="S130" s="45">
        <f t="shared" si="21"/>
        <v>10</v>
      </c>
      <c r="T130" s="45">
        <f t="shared" si="21"/>
        <v>11</v>
      </c>
      <c r="U130" s="45">
        <f t="shared" si="21"/>
        <v>12</v>
      </c>
      <c r="V130" s="45">
        <f t="shared" si="21"/>
        <v>14</v>
      </c>
      <c r="W130" s="45">
        <f t="shared" si="21"/>
        <v>15</v>
      </c>
      <c r="X130" s="45">
        <f t="shared" si="21"/>
        <v>16</v>
      </c>
      <c r="Y130" s="45">
        <f t="shared" si="21"/>
        <v>17</v>
      </c>
      <c r="Z130" s="45">
        <f t="shared" si="21"/>
        <v>18</v>
      </c>
      <c r="AA130" s="45">
        <f t="shared" si="20"/>
        <v>19</v>
      </c>
      <c r="AB130" s="45">
        <f t="shared" si="20"/>
        <v>20</v>
      </c>
      <c r="AC130" s="45">
        <f t="shared" si="20"/>
        <v>21</v>
      </c>
      <c r="AD130" s="45">
        <f t="shared" si="20"/>
        <v>23</v>
      </c>
      <c r="AE130" s="45">
        <f t="shared" si="20"/>
        <v>24</v>
      </c>
      <c r="AF130" s="45">
        <f t="shared" si="20"/>
        <v>25</v>
      </c>
      <c r="AG130" s="45">
        <f t="shared" si="20"/>
        <v>26</v>
      </c>
      <c r="AH130" s="45">
        <f t="shared" si="20"/>
        <v>27</v>
      </c>
      <c r="AI130" s="45">
        <f t="shared" si="20"/>
        <v>28</v>
      </c>
      <c r="AJ130" s="45">
        <f t="shared" si="20"/>
        <v>29</v>
      </c>
      <c r="AK130" s="45">
        <f t="shared" si="20"/>
        <v>30</v>
      </c>
      <c r="AL130" s="45">
        <f t="shared" si="20"/>
        <v>32</v>
      </c>
      <c r="AM130" s="45">
        <f t="shared" si="20"/>
        <v>33</v>
      </c>
      <c r="AN130" s="45">
        <f t="shared" si="20"/>
        <v>34</v>
      </c>
    </row>
    <row r="131" spans="1:40" x14ac:dyDescent="0.25">
      <c r="A131" s="68" t="s">
        <v>164</v>
      </c>
      <c r="B131" s="184">
        <v>68214</v>
      </c>
      <c r="C131" s="68">
        <v>4</v>
      </c>
      <c r="D131" s="1">
        <v>1200</v>
      </c>
      <c r="E131" s="1">
        <v>944</v>
      </c>
      <c r="F131" s="1">
        <v>0</v>
      </c>
      <c r="G131" s="1">
        <v>2144</v>
      </c>
      <c r="H131" s="181">
        <f t="shared" si="12"/>
        <v>2144</v>
      </c>
      <c r="I131" s="176">
        <v>536</v>
      </c>
      <c r="J131" s="182">
        <f t="shared" si="13"/>
        <v>536</v>
      </c>
      <c r="K131" s="45">
        <f t="shared" si="21"/>
        <v>34</v>
      </c>
      <c r="L131" s="45">
        <f t="shared" si="21"/>
        <v>67</v>
      </c>
      <c r="M131" s="45">
        <f t="shared" si="21"/>
        <v>101</v>
      </c>
      <c r="N131" s="45">
        <f t="shared" si="21"/>
        <v>134</v>
      </c>
      <c r="O131" s="45">
        <f t="shared" si="21"/>
        <v>168</v>
      </c>
      <c r="P131" s="45">
        <f t="shared" si="21"/>
        <v>201</v>
      </c>
      <c r="Q131" s="45">
        <f t="shared" si="21"/>
        <v>235</v>
      </c>
      <c r="R131" s="45">
        <f t="shared" si="21"/>
        <v>268</v>
      </c>
      <c r="S131" s="45">
        <f t="shared" si="21"/>
        <v>302</v>
      </c>
      <c r="T131" s="45">
        <f t="shared" si="21"/>
        <v>335</v>
      </c>
      <c r="U131" s="45">
        <f t="shared" si="21"/>
        <v>369</v>
      </c>
      <c r="V131" s="45">
        <f t="shared" si="21"/>
        <v>402</v>
      </c>
      <c r="W131" s="45">
        <f t="shared" si="21"/>
        <v>436</v>
      </c>
      <c r="X131" s="45">
        <f t="shared" si="21"/>
        <v>469</v>
      </c>
      <c r="Y131" s="45">
        <f t="shared" si="21"/>
        <v>503</v>
      </c>
      <c r="Z131" s="45">
        <f t="shared" si="21"/>
        <v>536</v>
      </c>
      <c r="AA131" s="45">
        <f t="shared" si="20"/>
        <v>570</v>
      </c>
      <c r="AB131" s="45">
        <f t="shared" si="20"/>
        <v>603</v>
      </c>
      <c r="AC131" s="45">
        <f t="shared" si="20"/>
        <v>637</v>
      </c>
      <c r="AD131" s="45">
        <f t="shared" si="20"/>
        <v>670</v>
      </c>
      <c r="AE131" s="45">
        <f t="shared" si="20"/>
        <v>704</v>
      </c>
      <c r="AF131" s="45">
        <f t="shared" si="20"/>
        <v>737</v>
      </c>
      <c r="AG131" s="45">
        <f t="shared" si="20"/>
        <v>771</v>
      </c>
      <c r="AH131" s="45">
        <f t="shared" si="20"/>
        <v>804</v>
      </c>
      <c r="AI131" s="45">
        <f t="shared" si="20"/>
        <v>838</v>
      </c>
      <c r="AJ131" s="45">
        <f t="shared" si="20"/>
        <v>871</v>
      </c>
      <c r="AK131" s="45">
        <f t="shared" si="20"/>
        <v>905</v>
      </c>
      <c r="AL131" s="45">
        <f t="shared" si="20"/>
        <v>938</v>
      </c>
      <c r="AM131" s="45">
        <f t="shared" si="20"/>
        <v>972</v>
      </c>
      <c r="AN131" s="45">
        <f t="shared" si="20"/>
        <v>1005</v>
      </c>
    </row>
    <row r="132" spans="1:40" x14ac:dyDescent="0.25">
      <c r="A132" s="68" t="s">
        <v>164</v>
      </c>
      <c r="B132" s="184">
        <v>90486</v>
      </c>
      <c r="C132" s="68">
        <v>1</v>
      </c>
      <c r="D132" s="1">
        <v>0</v>
      </c>
      <c r="E132" s="1">
        <v>18</v>
      </c>
      <c r="F132" s="1">
        <v>0</v>
      </c>
      <c r="G132" s="1">
        <v>18</v>
      </c>
      <c r="H132" s="181">
        <f t="shared" si="12"/>
        <v>18</v>
      </c>
      <c r="I132" s="176">
        <v>18</v>
      </c>
      <c r="J132" s="182">
        <f t="shared" si="13"/>
        <v>18</v>
      </c>
      <c r="K132" s="45">
        <f t="shared" si="21"/>
        <v>1</v>
      </c>
      <c r="L132" s="45">
        <f t="shared" si="21"/>
        <v>2</v>
      </c>
      <c r="M132" s="45">
        <f t="shared" si="21"/>
        <v>3</v>
      </c>
      <c r="N132" s="45">
        <f t="shared" si="21"/>
        <v>5</v>
      </c>
      <c r="O132" s="45">
        <f t="shared" si="21"/>
        <v>6</v>
      </c>
      <c r="P132" s="45">
        <f t="shared" si="21"/>
        <v>7</v>
      </c>
      <c r="Q132" s="45">
        <f t="shared" si="21"/>
        <v>8</v>
      </c>
      <c r="R132" s="45">
        <f t="shared" si="21"/>
        <v>9</v>
      </c>
      <c r="S132" s="45">
        <f t="shared" si="21"/>
        <v>10</v>
      </c>
      <c r="T132" s="45">
        <f t="shared" si="21"/>
        <v>11</v>
      </c>
      <c r="U132" s="45">
        <f t="shared" si="21"/>
        <v>12</v>
      </c>
      <c r="V132" s="45">
        <f t="shared" si="21"/>
        <v>14</v>
      </c>
      <c r="W132" s="45">
        <f t="shared" si="21"/>
        <v>15</v>
      </c>
      <c r="X132" s="45">
        <f t="shared" si="21"/>
        <v>16</v>
      </c>
      <c r="Y132" s="45">
        <f t="shared" si="21"/>
        <v>17</v>
      </c>
      <c r="Z132" s="45">
        <f t="shared" si="21"/>
        <v>18</v>
      </c>
      <c r="AA132" s="45">
        <f t="shared" si="20"/>
        <v>19</v>
      </c>
      <c r="AB132" s="45">
        <f t="shared" si="20"/>
        <v>20</v>
      </c>
      <c r="AC132" s="45">
        <f t="shared" si="20"/>
        <v>21</v>
      </c>
      <c r="AD132" s="45">
        <f t="shared" si="20"/>
        <v>23</v>
      </c>
      <c r="AE132" s="45">
        <f t="shared" si="20"/>
        <v>24</v>
      </c>
      <c r="AF132" s="45">
        <f t="shared" si="20"/>
        <v>25</v>
      </c>
      <c r="AG132" s="45">
        <f t="shared" si="20"/>
        <v>26</v>
      </c>
      <c r="AH132" s="45">
        <f t="shared" si="20"/>
        <v>27</v>
      </c>
      <c r="AI132" s="45">
        <f t="shared" si="20"/>
        <v>28</v>
      </c>
      <c r="AJ132" s="45">
        <f t="shared" si="20"/>
        <v>29</v>
      </c>
      <c r="AK132" s="45">
        <f t="shared" si="20"/>
        <v>30</v>
      </c>
      <c r="AL132" s="45">
        <f t="shared" si="20"/>
        <v>32</v>
      </c>
      <c r="AM132" s="45">
        <f t="shared" si="20"/>
        <v>33</v>
      </c>
      <c r="AN132" s="45">
        <f t="shared" si="20"/>
        <v>34</v>
      </c>
    </row>
    <row r="133" spans="1:40" x14ac:dyDescent="0.25">
      <c r="A133" s="68" t="s">
        <v>162</v>
      </c>
      <c r="B133" s="184">
        <v>40617</v>
      </c>
      <c r="C133" s="68">
        <v>7</v>
      </c>
      <c r="D133" s="1">
        <v>1812</v>
      </c>
      <c r="E133" s="1">
        <v>131</v>
      </c>
      <c r="F133" s="1">
        <v>10</v>
      </c>
      <c r="G133" s="1">
        <v>1953</v>
      </c>
      <c r="H133" s="181">
        <f t="shared" ref="H133:H196" si="22">G133-F133</f>
        <v>1943</v>
      </c>
      <c r="I133" s="176">
        <v>279</v>
      </c>
      <c r="J133" s="182">
        <f t="shared" ref="J133:J196" si="23">IFERROR(H133/C133,0)</f>
        <v>277.57142857142856</v>
      </c>
      <c r="K133" s="45">
        <f t="shared" si="21"/>
        <v>17</v>
      </c>
      <c r="L133" s="45">
        <f t="shared" si="21"/>
        <v>35</v>
      </c>
      <c r="M133" s="45">
        <f t="shared" si="21"/>
        <v>52</v>
      </c>
      <c r="N133" s="45">
        <f t="shared" si="21"/>
        <v>69</v>
      </c>
      <c r="O133" s="45">
        <f t="shared" si="21"/>
        <v>87</v>
      </c>
      <c r="P133" s="45">
        <f t="shared" si="21"/>
        <v>104</v>
      </c>
      <c r="Q133" s="45">
        <f t="shared" si="21"/>
        <v>121</v>
      </c>
      <c r="R133" s="45">
        <f t="shared" si="21"/>
        <v>139</v>
      </c>
      <c r="S133" s="45">
        <f t="shared" si="21"/>
        <v>156</v>
      </c>
      <c r="T133" s="45">
        <f t="shared" si="21"/>
        <v>173</v>
      </c>
      <c r="U133" s="45">
        <f t="shared" si="21"/>
        <v>191</v>
      </c>
      <c r="V133" s="45">
        <f t="shared" si="21"/>
        <v>208</v>
      </c>
      <c r="W133" s="45">
        <f t="shared" si="21"/>
        <v>226</v>
      </c>
      <c r="X133" s="45">
        <f t="shared" si="21"/>
        <v>243</v>
      </c>
      <c r="Y133" s="45">
        <f t="shared" si="21"/>
        <v>260</v>
      </c>
      <c r="Z133" s="45">
        <f t="shared" si="21"/>
        <v>278</v>
      </c>
      <c r="AA133" s="45">
        <f t="shared" si="20"/>
        <v>295</v>
      </c>
      <c r="AB133" s="45">
        <f t="shared" si="20"/>
        <v>312</v>
      </c>
      <c r="AC133" s="45">
        <f t="shared" si="20"/>
        <v>330</v>
      </c>
      <c r="AD133" s="45">
        <f t="shared" si="20"/>
        <v>347</v>
      </c>
      <c r="AE133" s="45">
        <f t="shared" si="20"/>
        <v>364</v>
      </c>
      <c r="AF133" s="45">
        <f t="shared" si="20"/>
        <v>382</v>
      </c>
      <c r="AG133" s="45">
        <f t="shared" si="20"/>
        <v>399</v>
      </c>
      <c r="AH133" s="45">
        <f t="shared" si="20"/>
        <v>416</v>
      </c>
      <c r="AI133" s="45">
        <f t="shared" si="20"/>
        <v>434</v>
      </c>
      <c r="AJ133" s="45">
        <f t="shared" si="20"/>
        <v>451</v>
      </c>
      <c r="AK133" s="45">
        <f t="shared" si="20"/>
        <v>468</v>
      </c>
      <c r="AL133" s="45">
        <f t="shared" si="20"/>
        <v>486</v>
      </c>
      <c r="AM133" s="45">
        <f t="shared" si="20"/>
        <v>503</v>
      </c>
      <c r="AN133" s="45">
        <f t="shared" si="20"/>
        <v>520</v>
      </c>
    </row>
    <row r="134" spans="1:40" x14ac:dyDescent="0.25">
      <c r="A134" s="68" t="s">
        <v>162</v>
      </c>
      <c r="B134" s="184">
        <v>40620</v>
      </c>
      <c r="C134" s="68">
        <v>13</v>
      </c>
      <c r="D134" s="1">
        <v>1392</v>
      </c>
      <c r="E134" s="1">
        <v>492</v>
      </c>
      <c r="F134" s="1">
        <v>0</v>
      </c>
      <c r="G134" s="1">
        <v>1884</v>
      </c>
      <c r="H134" s="181">
        <f t="shared" si="22"/>
        <v>1884</v>
      </c>
      <c r="I134" s="176">
        <v>144.92310000000001</v>
      </c>
      <c r="J134" s="182">
        <f t="shared" si="23"/>
        <v>144.92307692307693</v>
      </c>
      <c r="K134" s="45">
        <f t="shared" si="21"/>
        <v>9</v>
      </c>
      <c r="L134" s="45">
        <f t="shared" si="21"/>
        <v>18</v>
      </c>
      <c r="M134" s="45">
        <f t="shared" si="21"/>
        <v>27</v>
      </c>
      <c r="N134" s="45">
        <f t="shared" si="21"/>
        <v>36</v>
      </c>
      <c r="O134" s="45">
        <f t="shared" si="21"/>
        <v>45</v>
      </c>
      <c r="P134" s="45">
        <f t="shared" si="21"/>
        <v>54</v>
      </c>
      <c r="Q134" s="45">
        <f t="shared" si="21"/>
        <v>63</v>
      </c>
      <c r="R134" s="45">
        <f t="shared" si="21"/>
        <v>72</v>
      </c>
      <c r="S134" s="45">
        <f t="shared" si="21"/>
        <v>82</v>
      </c>
      <c r="T134" s="45">
        <f t="shared" si="21"/>
        <v>91</v>
      </c>
      <c r="U134" s="45">
        <f t="shared" si="21"/>
        <v>100</v>
      </c>
      <c r="V134" s="45">
        <f t="shared" si="21"/>
        <v>109</v>
      </c>
      <c r="W134" s="45">
        <f t="shared" si="21"/>
        <v>118</v>
      </c>
      <c r="X134" s="45">
        <f t="shared" si="21"/>
        <v>127</v>
      </c>
      <c r="Y134" s="45">
        <f t="shared" si="21"/>
        <v>136</v>
      </c>
      <c r="Z134" s="45">
        <f t="shared" ref="Z134:AN149" si="24">IF($G134&gt;0,ROUND($J134*Z$3/12*0.75,0),0)</f>
        <v>145</v>
      </c>
      <c r="AA134" s="45">
        <f t="shared" si="24"/>
        <v>154</v>
      </c>
      <c r="AB134" s="45">
        <f t="shared" si="24"/>
        <v>163</v>
      </c>
      <c r="AC134" s="45">
        <f t="shared" si="24"/>
        <v>172</v>
      </c>
      <c r="AD134" s="45">
        <f t="shared" si="24"/>
        <v>181</v>
      </c>
      <c r="AE134" s="45">
        <f t="shared" si="24"/>
        <v>190</v>
      </c>
      <c r="AF134" s="45">
        <f t="shared" si="24"/>
        <v>199</v>
      </c>
      <c r="AG134" s="45">
        <f t="shared" si="24"/>
        <v>208</v>
      </c>
      <c r="AH134" s="45">
        <f t="shared" si="24"/>
        <v>217</v>
      </c>
      <c r="AI134" s="45">
        <f t="shared" si="24"/>
        <v>226</v>
      </c>
      <c r="AJ134" s="45">
        <f t="shared" si="24"/>
        <v>236</v>
      </c>
      <c r="AK134" s="45">
        <f t="shared" si="24"/>
        <v>245</v>
      </c>
      <c r="AL134" s="45">
        <f t="shared" si="24"/>
        <v>254</v>
      </c>
      <c r="AM134" s="45">
        <f t="shared" si="24"/>
        <v>263</v>
      </c>
      <c r="AN134" s="45">
        <f t="shared" si="24"/>
        <v>272</v>
      </c>
    </row>
    <row r="135" spans="1:40" x14ac:dyDescent="0.25">
      <c r="A135" s="68" t="s">
        <v>162</v>
      </c>
      <c r="B135" s="184">
        <v>41440</v>
      </c>
      <c r="C135" s="68">
        <v>6</v>
      </c>
      <c r="D135" s="1">
        <v>936</v>
      </c>
      <c r="E135" s="1">
        <v>902</v>
      </c>
      <c r="F135" s="1">
        <v>31</v>
      </c>
      <c r="G135" s="1">
        <v>1869</v>
      </c>
      <c r="H135" s="181">
        <f t="shared" si="22"/>
        <v>1838</v>
      </c>
      <c r="I135" s="176">
        <v>311.5</v>
      </c>
      <c r="J135" s="182">
        <f t="shared" si="23"/>
        <v>306.33333333333331</v>
      </c>
      <c r="K135" s="45">
        <f t="shared" ref="K135:Z150" si="25">IF($G135&gt;0,ROUND($J135*K$3/12*0.75,0),0)</f>
        <v>19</v>
      </c>
      <c r="L135" s="45">
        <f t="shared" si="25"/>
        <v>38</v>
      </c>
      <c r="M135" s="45">
        <f t="shared" si="25"/>
        <v>57</v>
      </c>
      <c r="N135" s="45">
        <f t="shared" si="25"/>
        <v>77</v>
      </c>
      <c r="O135" s="45">
        <f t="shared" si="25"/>
        <v>96</v>
      </c>
      <c r="P135" s="45">
        <f t="shared" si="25"/>
        <v>115</v>
      </c>
      <c r="Q135" s="45">
        <f t="shared" si="25"/>
        <v>134</v>
      </c>
      <c r="R135" s="45">
        <f t="shared" si="25"/>
        <v>153</v>
      </c>
      <c r="S135" s="45">
        <f t="shared" si="25"/>
        <v>172</v>
      </c>
      <c r="T135" s="45">
        <f t="shared" si="25"/>
        <v>191</v>
      </c>
      <c r="U135" s="45">
        <f t="shared" si="25"/>
        <v>211</v>
      </c>
      <c r="V135" s="45">
        <f t="shared" si="25"/>
        <v>230</v>
      </c>
      <c r="W135" s="45">
        <f t="shared" si="25"/>
        <v>249</v>
      </c>
      <c r="X135" s="45">
        <f t="shared" si="25"/>
        <v>268</v>
      </c>
      <c r="Y135" s="45">
        <f t="shared" si="25"/>
        <v>287</v>
      </c>
      <c r="Z135" s="45">
        <f t="shared" si="25"/>
        <v>306</v>
      </c>
      <c r="AA135" s="45">
        <f t="shared" si="24"/>
        <v>325</v>
      </c>
      <c r="AB135" s="45">
        <f t="shared" si="24"/>
        <v>345</v>
      </c>
      <c r="AC135" s="45">
        <f t="shared" si="24"/>
        <v>364</v>
      </c>
      <c r="AD135" s="45">
        <f t="shared" si="24"/>
        <v>383</v>
      </c>
      <c r="AE135" s="45">
        <f t="shared" si="24"/>
        <v>402</v>
      </c>
      <c r="AF135" s="45">
        <f t="shared" si="24"/>
        <v>421</v>
      </c>
      <c r="AG135" s="45">
        <f t="shared" si="24"/>
        <v>440</v>
      </c>
      <c r="AH135" s="45">
        <f t="shared" si="24"/>
        <v>460</v>
      </c>
      <c r="AI135" s="45">
        <f t="shared" si="24"/>
        <v>479</v>
      </c>
      <c r="AJ135" s="45">
        <f t="shared" si="24"/>
        <v>498</v>
      </c>
      <c r="AK135" s="45">
        <f t="shared" si="24"/>
        <v>517</v>
      </c>
      <c r="AL135" s="45">
        <f t="shared" si="24"/>
        <v>536</v>
      </c>
      <c r="AM135" s="45">
        <f t="shared" si="24"/>
        <v>555</v>
      </c>
      <c r="AN135" s="45">
        <f t="shared" si="24"/>
        <v>574</v>
      </c>
    </row>
    <row r="136" spans="1:40" x14ac:dyDescent="0.25">
      <c r="A136" s="68" t="s">
        <v>162</v>
      </c>
      <c r="B136" s="184">
        <v>50019</v>
      </c>
      <c r="C136" s="68">
        <v>5</v>
      </c>
      <c r="D136" s="1">
        <v>1140</v>
      </c>
      <c r="E136" s="1">
        <v>-489</v>
      </c>
      <c r="F136" s="1">
        <v>0</v>
      </c>
      <c r="G136" s="1">
        <v>651</v>
      </c>
      <c r="H136" s="181">
        <f t="shared" si="22"/>
        <v>651</v>
      </c>
      <c r="I136" s="176">
        <v>130.19999999999999</v>
      </c>
      <c r="J136" s="182">
        <f t="shared" si="23"/>
        <v>130.19999999999999</v>
      </c>
      <c r="K136" s="45">
        <f t="shared" si="25"/>
        <v>8</v>
      </c>
      <c r="L136" s="45">
        <f t="shared" si="25"/>
        <v>16</v>
      </c>
      <c r="M136" s="45">
        <f t="shared" si="25"/>
        <v>24</v>
      </c>
      <c r="N136" s="45">
        <f t="shared" si="25"/>
        <v>33</v>
      </c>
      <c r="O136" s="45">
        <f t="shared" si="25"/>
        <v>41</v>
      </c>
      <c r="P136" s="45">
        <f t="shared" si="25"/>
        <v>49</v>
      </c>
      <c r="Q136" s="45">
        <f t="shared" si="25"/>
        <v>57</v>
      </c>
      <c r="R136" s="45">
        <f t="shared" si="25"/>
        <v>65</v>
      </c>
      <c r="S136" s="45">
        <f t="shared" si="25"/>
        <v>73</v>
      </c>
      <c r="T136" s="45">
        <f t="shared" si="25"/>
        <v>81</v>
      </c>
      <c r="U136" s="45">
        <f t="shared" si="25"/>
        <v>90</v>
      </c>
      <c r="V136" s="45">
        <f t="shared" si="25"/>
        <v>98</v>
      </c>
      <c r="W136" s="45">
        <f t="shared" si="25"/>
        <v>106</v>
      </c>
      <c r="X136" s="45">
        <f t="shared" si="25"/>
        <v>114</v>
      </c>
      <c r="Y136" s="45">
        <f t="shared" si="25"/>
        <v>122</v>
      </c>
      <c r="Z136" s="45">
        <f t="shared" si="25"/>
        <v>130</v>
      </c>
      <c r="AA136" s="45">
        <f t="shared" si="24"/>
        <v>138</v>
      </c>
      <c r="AB136" s="45">
        <f t="shared" si="24"/>
        <v>146</v>
      </c>
      <c r="AC136" s="45">
        <f t="shared" si="24"/>
        <v>155</v>
      </c>
      <c r="AD136" s="45">
        <f t="shared" si="24"/>
        <v>163</v>
      </c>
      <c r="AE136" s="45">
        <f t="shared" si="24"/>
        <v>171</v>
      </c>
      <c r="AF136" s="45">
        <f t="shared" si="24"/>
        <v>179</v>
      </c>
      <c r="AG136" s="45">
        <f t="shared" si="24"/>
        <v>187</v>
      </c>
      <c r="AH136" s="45">
        <f t="shared" si="24"/>
        <v>195</v>
      </c>
      <c r="AI136" s="45">
        <f t="shared" si="24"/>
        <v>203</v>
      </c>
      <c r="AJ136" s="45">
        <f t="shared" si="24"/>
        <v>212</v>
      </c>
      <c r="AK136" s="45">
        <f t="shared" si="24"/>
        <v>220</v>
      </c>
      <c r="AL136" s="45">
        <f t="shared" si="24"/>
        <v>228</v>
      </c>
      <c r="AM136" s="45">
        <f t="shared" si="24"/>
        <v>236</v>
      </c>
      <c r="AN136" s="45">
        <f t="shared" si="24"/>
        <v>244</v>
      </c>
    </row>
    <row r="137" spans="1:40" x14ac:dyDescent="0.25">
      <c r="A137" s="68" t="s">
        <v>162</v>
      </c>
      <c r="B137" s="184">
        <v>50158</v>
      </c>
      <c r="C137" s="68">
        <v>3</v>
      </c>
      <c r="D137" s="1">
        <v>876</v>
      </c>
      <c r="E137" s="1">
        <v>367</v>
      </c>
      <c r="F137" s="1">
        <v>10</v>
      </c>
      <c r="G137" s="1">
        <v>1253</v>
      </c>
      <c r="H137" s="181">
        <f t="shared" si="22"/>
        <v>1243</v>
      </c>
      <c r="I137" s="176">
        <v>417.66669999999999</v>
      </c>
      <c r="J137" s="182">
        <f t="shared" si="23"/>
        <v>414.33333333333331</v>
      </c>
      <c r="K137" s="45">
        <f t="shared" si="25"/>
        <v>26</v>
      </c>
      <c r="L137" s="45">
        <f t="shared" si="25"/>
        <v>52</v>
      </c>
      <c r="M137" s="45">
        <f t="shared" si="25"/>
        <v>78</v>
      </c>
      <c r="N137" s="45">
        <f t="shared" si="25"/>
        <v>104</v>
      </c>
      <c r="O137" s="45">
        <f t="shared" si="25"/>
        <v>129</v>
      </c>
      <c r="P137" s="45">
        <f t="shared" si="25"/>
        <v>155</v>
      </c>
      <c r="Q137" s="45">
        <f t="shared" si="25"/>
        <v>181</v>
      </c>
      <c r="R137" s="45">
        <f t="shared" si="25"/>
        <v>207</v>
      </c>
      <c r="S137" s="45">
        <f t="shared" si="25"/>
        <v>233</v>
      </c>
      <c r="T137" s="45">
        <f t="shared" si="25"/>
        <v>259</v>
      </c>
      <c r="U137" s="45">
        <f t="shared" si="25"/>
        <v>285</v>
      </c>
      <c r="V137" s="45">
        <f t="shared" si="25"/>
        <v>311</v>
      </c>
      <c r="W137" s="45">
        <f t="shared" si="25"/>
        <v>337</v>
      </c>
      <c r="X137" s="45">
        <f t="shared" si="25"/>
        <v>363</v>
      </c>
      <c r="Y137" s="45">
        <f t="shared" si="25"/>
        <v>388</v>
      </c>
      <c r="Z137" s="45">
        <f t="shared" si="25"/>
        <v>414</v>
      </c>
      <c r="AA137" s="45">
        <f t="shared" si="24"/>
        <v>440</v>
      </c>
      <c r="AB137" s="45">
        <f t="shared" si="24"/>
        <v>466</v>
      </c>
      <c r="AC137" s="45">
        <f t="shared" si="24"/>
        <v>492</v>
      </c>
      <c r="AD137" s="45">
        <f t="shared" si="24"/>
        <v>518</v>
      </c>
      <c r="AE137" s="45">
        <f t="shared" si="24"/>
        <v>544</v>
      </c>
      <c r="AF137" s="45">
        <f t="shared" si="24"/>
        <v>570</v>
      </c>
      <c r="AG137" s="45">
        <f t="shared" si="24"/>
        <v>596</v>
      </c>
      <c r="AH137" s="45">
        <f t="shared" si="24"/>
        <v>622</v>
      </c>
      <c r="AI137" s="45">
        <f t="shared" si="24"/>
        <v>647</v>
      </c>
      <c r="AJ137" s="45">
        <f t="shared" si="24"/>
        <v>673</v>
      </c>
      <c r="AK137" s="45">
        <f t="shared" si="24"/>
        <v>699</v>
      </c>
      <c r="AL137" s="45">
        <f t="shared" si="24"/>
        <v>725</v>
      </c>
      <c r="AM137" s="45">
        <f t="shared" si="24"/>
        <v>751</v>
      </c>
      <c r="AN137" s="45">
        <f t="shared" si="24"/>
        <v>777</v>
      </c>
    </row>
    <row r="138" spans="1:40" x14ac:dyDescent="0.25">
      <c r="A138" s="68" t="s">
        <v>162</v>
      </c>
      <c r="B138" s="184">
        <v>50322</v>
      </c>
      <c r="C138" s="68">
        <v>8</v>
      </c>
      <c r="D138" s="1">
        <v>1128</v>
      </c>
      <c r="E138" s="1">
        <v>222</v>
      </c>
      <c r="F138" s="1">
        <v>0</v>
      </c>
      <c r="G138" s="1">
        <v>1350</v>
      </c>
      <c r="H138" s="181">
        <f t="shared" si="22"/>
        <v>1350</v>
      </c>
      <c r="I138" s="176">
        <v>168.75</v>
      </c>
      <c r="J138" s="182">
        <f t="shared" si="23"/>
        <v>168.75</v>
      </c>
      <c r="K138" s="45">
        <f t="shared" si="25"/>
        <v>11</v>
      </c>
      <c r="L138" s="45">
        <f t="shared" si="25"/>
        <v>21</v>
      </c>
      <c r="M138" s="45">
        <f t="shared" si="25"/>
        <v>32</v>
      </c>
      <c r="N138" s="45">
        <f t="shared" si="25"/>
        <v>42</v>
      </c>
      <c r="O138" s="45">
        <f t="shared" si="25"/>
        <v>53</v>
      </c>
      <c r="P138" s="45">
        <f t="shared" si="25"/>
        <v>63</v>
      </c>
      <c r="Q138" s="45">
        <f t="shared" si="25"/>
        <v>74</v>
      </c>
      <c r="R138" s="45">
        <f t="shared" si="25"/>
        <v>84</v>
      </c>
      <c r="S138" s="45">
        <f t="shared" si="25"/>
        <v>95</v>
      </c>
      <c r="T138" s="45">
        <f t="shared" si="25"/>
        <v>105</v>
      </c>
      <c r="U138" s="45">
        <f t="shared" si="25"/>
        <v>116</v>
      </c>
      <c r="V138" s="45">
        <f t="shared" si="25"/>
        <v>127</v>
      </c>
      <c r="W138" s="45">
        <f t="shared" si="25"/>
        <v>137</v>
      </c>
      <c r="X138" s="45">
        <f t="shared" si="25"/>
        <v>148</v>
      </c>
      <c r="Y138" s="45">
        <f t="shared" si="25"/>
        <v>158</v>
      </c>
      <c r="Z138" s="45">
        <f t="shared" si="25"/>
        <v>169</v>
      </c>
      <c r="AA138" s="45">
        <f t="shared" si="24"/>
        <v>179</v>
      </c>
      <c r="AB138" s="45">
        <f t="shared" si="24"/>
        <v>190</v>
      </c>
      <c r="AC138" s="45">
        <f t="shared" si="24"/>
        <v>200</v>
      </c>
      <c r="AD138" s="45">
        <f t="shared" si="24"/>
        <v>211</v>
      </c>
      <c r="AE138" s="45">
        <f t="shared" si="24"/>
        <v>221</v>
      </c>
      <c r="AF138" s="45">
        <f t="shared" si="24"/>
        <v>232</v>
      </c>
      <c r="AG138" s="45">
        <f t="shared" si="24"/>
        <v>243</v>
      </c>
      <c r="AH138" s="45">
        <f t="shared" si="24"/>
        <v>253</v>
      </c>
      <c r="AI138" s="45">
        <f t="shared" si="24"/>
        <v>264</v>
      </c>
      <c r="AJ138" s="45">
        <f t="shared" si="24"/>
        <v>274</v>
      </c>
      <c r="AK138" s="45">
        <f t="shared" si="24"/>
        <v>285</v>
      </c>
      <c r="AL138" s="45">
        <f t="shared" si="24"/>
        <v>295</v>
      </c>
      <c r="AM138" s="45">
        <f t="shared" si="24"/>
        <v>306</v>
      </c>
      <c r="AN138" s="45">
        <f t="shared" si="24"/>
        <v>316</v>
      </c>
    </row>
    <row r="139" spans="1:40" x14ac:dyDescent="0.25">
      <c r="A139" s="68" t="s">
        <v>162</v>
      </c>
      <c r="B139" s="184">
        <v>53525</v>
      </c>
      <c r="C139" s="68">
        <v>25</v>
      </c>
      <c r="D139" s="1">
        <v>4572</v>
      </c>
      <c r="E139" s="1">
        <v>1357</v>
      </c>
      <c r="F139" s="1">
        <v>12</v>
      </c>
      <c r="G139" s="1">
        <v>5941</v>
      </c>
      <c r="H139" s="181">
        <f t="shared" si="22"/>
        <v>5929</v>
      </c>
      <c r="I139" s="176">
        <v>237.64</v>
      </c>
      <c r="J139" s="182">
        <f t="shared" si="23"/>
        <v>237.16</v>
      </c>
      <c r="K139" s="45">
        <f t="shared" si="25"/>
        <v>15</v>
      </c>
      <c r="L139" s="45">
        <f t="shared" si="25"/>
        <v>30</v>
      </c>
      <c r="M139" s="45">
        <f t="shared" si="25"/>
        <v>44</v>
      </c>
      <c r="N139" s="45">
        <f t="shared" si="25"/>
        <v>59</v>
      </c>
      <c r="O139" s="45">
        <f t="shared" si="25"/>
        <v>74</v>
      </c>
      <c r="P139" s="45">
        <f t="shared" si="25"/>
        <v>89</v>
      </c>
      <c r="Q139" s="45">
        <f t="shared" si="25"/>
        <v>104</v>
      </c>
      <c r="R139" s="45">
        <f t="shared" si="25"/>
        <v>119</v>
      </c>
      <c r="S139" s="45">
        <f t="shared" si="25"/>
        <v>133</v>
      </c>
      <c r="T139" s="45">
        <f t="shared" si="25"/>
        <v>148</v>
      </c>
      <c r="U139" s="45">
        <f t="shared" si="25"/>
        <v>163</v>
      </c>
      <c r="V139" s="45">
        <f t="shared" si="25"/>
        <v>178</v>
      </c>
      <c r="W139" s="45">
        <f t="shared" si="25"/>
        <v>193</v>
      </c>
      <c r="X139" s="45">
        <f t="shared" si="25"/>
        <v>208</v>
      </c>
      <c r="Y139" s="45">
        <f t="shared" si="25"/>
        <v>222</v>
      </c>
      <c r="Z139" s="45">
        <f t="shared" si="25"/>
        <v>237</v>
      </c>
      <c r="AA139" s="45">
        <f t="shared" si="24"/>
        <v>252</v>
      </c>
      <c r="AB139" s="45">
        <f t="shared" si="24"/>
        <v>267</v>
      </c>
      <c r="AC139" s="45">
        <f t="shared" si="24"/>
        <v>282</v>
      </c>
      <c r="AD139" s="45">
        <f t="shared" si="24"/>
        <v>296</v>
      </c>
      <c r="AE139" s="45">
        <f t="shared" si="24"/>
        <v>311</v>
      </c>
      <c r="AF139" s="45">
        <f t="shared" si="24"/>
        <v>326</v>
      </c>
      <c r="AG139" s="45">
        <f t="shared" si="24"/>
        <v>341</v>
      </c>
      <c r="AH139" s="45">
        <f t="shared" si="24"/>
        <v>356</v>
      </c>
      <c r="AI139" s="45">
        <f t="shared" si="24"/>
        <v>371</v>
      </c>
      <c r="AJ139" s="45">
        <f t="shared" si="24"/>
        <v>385</v>
      </c>
      <c r="AK139" s="45">
        <f t="shared" si="24"/>
        <v>400</v>
      </c>
      <c r="AL139" s="45">
        <f t="shared" si="24"/>
        <v>415</v>
      </c>
      <c r="AM139" s="45">
        <f t="shared" si="24"/>
        <v>430</v>
      </c>
      <c r="AN139" s="45">
        <f t="shared" si="24"/>
        <v>445</v>
      </c>
    </row>
    <row r="140" spans="1:40" x14ac:dyDescent="0.25">
      <c r="A140" s="68" t="s">
        <v>162</v>
      </c>
      <c r="B140" s="184">
        <v>56700</v>
      </c>
      <c r="C140" s="68">
        <v>9</v>
      </c>
      <c r="D140" s="1">
        <v>2028</v>
      </c>
      <c r="E140" s="1">
        <v>283</v>
      </c>
      <c r="F140" s="1">
        <v>24</v>
      </c>
      <c r="G140" s="1">
        <v>2335</v>
      </c>
      <c r="H140" s="181">
        <f t="shared" si="22"/>
        <v>2311</v>
      </c>
      <c r="I140" s="176">
        <v>259.44439999999997</v>
      </c>
      <c r="J140" s="182">
        <f t="shared" si="23"/>
        <v>256.77777777777777</v>
      </c>
      <c r="K140" s="45">
        <f t="shared" si="25"/>
        <v>16</v>
      </c>
      <c r="L140" s="45">
        <f t="shared" si="25"/>
        <v>32</v>
      </c>
      <c r="M140" s="45">
        <f t="shared" si="25"/>
        <v>48</v>
      </c>
      <c r="N140" s="45">
        <f t="shared" si="25"/>
        <v>64</v>
      </c>
      <c r="O140" s="45">
        <f t="shared" si="25"/>
        <v>80</v>
      </c>
      <c r="P140" s="45">
        <f t="shared" si="25"/>
        <v>96</v>
      </c>
      <c r="Q140" s="45">
        <f t="shared" si="25"/>
        <v>112</v>
      </c>
      <c r="R140" s="45">
        <f t="shared" si="25"/>
        <v>128</v>
      </c>
      <c r="S140" s="45">
        <f t="shared" si="25"/>
        <v>144</v>
      </c>
      <c r="T140" s="45">
        <f t="shared" si="25"/>
        <v>160</v>
      </c>
      <c r="U140" s="45">
        <f t="shared" si="25"/>
        <v>177</v>
      </c>
      <c r="V140" s="45">
        <f t="shared" si="25"/>
        <v>193</v>
      </c>
      <c r="W140" s="45">
        <f t="shared" si="25"/>
        <v>209</v>
      </c>
      <c r="X140" s="45">
        <f t="shared" si="25"/>
        <v>225</v>
      </c>
      <c r="Y140" s="45">
        <f t="shared" si="25"/>
        <v>241</v>
      </c>
      <c r="Z140" s="45">
        <f t="shared" si="25"/>
        <v>257</v>
      </c>
      <c r="AA140" s="45">
        <f t="shared" si="24"/>
        <v>273</v>
      </c>
      <c r="AB140" s="45">
        <f t="shared" si="24"/>
        <v>289</v>
      </c>
      <c r="AC140" s="45">
        <f t="shared" si="24"/>
        <v>305</v>
      </c>
      <c r="AD140" s="45">
        <f t="shared" si="24"/>
        <v>321</v>
      </c>
      <c r="AE140" s="45">
        <f t="shared" si="24"/>
        <v>337</v>
      </c>
      <c r="AF140" s="45">
        <f t="shared" si="24"/>
        <v>353</v>
      </c>
      <c r="AG140" s="45">
        <f t="shared" si="24"/>
        <v>369</v>
      </c>
      <c r="AH140" s="45">
        <f t="shared" si="24"/>
        <v>385</v>
      </c>
      <c r="AI140" s="45">
        <f t="shared" si="24"/>
        <v>401</v>
      </c>
      <c r="AJ140" s="45">
        <f t="shared" si="24"/>
        <v>417</v>
      </c>
      <c r="AK140" s="45">
        <f t="shared" si="24"/>
        <v>433</v>
      </c>
      <c r="AL140" s="45">
        <f t="shared" si="24"/>
        <v>449</v>
      </c>
      <c r="AM140" s="45">
        <f t="shared" si="24"/>
        <v>465</v>
      </c>
      <c r="AN140" s="45">
        <f t="shared" si="24"/>
        <v>481</v>
      </c>
    </row>
    <row r="141" spans="1:40" x14ac:dyDescent="0.25">
      <c r="A141" s="68" t="s">
        <v>162</v>
      </c>
      <c r="B141" s="184">
        <v>57108</v>
      </c>
      <c r="C141" s="68">
        <v>5</v>
      </c>
      <c r="D141" s="1">
        <v>1596</v>
      </c>
      <c r="E141" s="1">
        <v>220</v>
      </c>
      <c r="F141" s="1">
        <v>0</v>
      </c>
      <c r="G141" s="1">
        <v>1816</v>
      </c>
      <c r="H141" s="181">
        <f t="shared" si="22"/>
        <v>1816</v>
      </c>
      <c r="I141" s="176">
        <v>363.2</v>
      </c>
      <c r="J141" s="182">
        <f t="shared" si="23"/>
        <v>363.2</v>
      </c>
      <c r="K141" s="45">
        <f t="shared" si="25"/>
        <v>23</v>
      </c>
      <c r="L141" s="45">
        <f t="shared" si="25"/>
        <v>45</v>
      </c>
      <c r="M141" s="45">
        <f t="shared" si="25"/>
        <v>68</v>
      </c>
      <c r="N141" s="45">
        <f t="shared" si="25"/>
        <v>91</v>
      </c>
      <c r="O141" s="45">
        <f t="shared" si="25"/>
        <v>114</v>
      </c>
      <c r="P141" s="45">
        <f t="shared" si="25"/>
        <v>136</v>
      </c>
      <c r="Q141" s="45">
        <f t="shared" si="25"/>
        <v>159</v>
      </c>
      <c r="R141" s="45">
        <f t="shared" si="25"/>
        <v>182</v>
      </c>
      <c r="S141" s="45">
        <f t="shared" si="25"/>
        <v>204</v>
      </c>
      <c r="T141" s="45">
        <f t="shared" si="25"/>
        <v>227</v>
      </c>
      <c r="U141" s="45">
        <f t="shared" si="25"/>
        <v>250</v>
      </c>
      <c r="V141" s="45">
        <f t="shared" si="25"/>
        <v>272</v>
      </c>
      <c r="W141" s="45">
        <f t="shared" si="25"/>
        <v>295</v>
      </c>
      <c r="X141" s="45">
        <f t="shared" si="25"/>
        <v>318</v>
      </c>
      <c r="Y141" s="45">
        <f t="shared" si="25"/>
        <v>341</v>
      </c>
      <c r="Z141" s="45">
        <f t="shared" si="25"/>
        <v>363</v>
      </c>
      <c r="AA141" s="45">
        <f t="shared" si="24"/>
        <v>386</v>
      </c>
      <c r="AB141" s="45">
        <f t="shared" si="24"/>
        <v>409</v>
      </c>
      <c r="AC141" s="45">
        <f t="shared" si="24"/>
        <v>431</v>
      </c>
      <c r="AD141" s="45">
        <f t="shared" si="24"/>
        <v>454</v>
      </c>
      <c r="AE141" s="45">
        <f t="shared" si="24"/>
        <v>477</v>
      </c>
      <c r="AF141" s="45">
        <f t="shared" si="24"/>
        <v>499</v>
      </c>
      <c r="AG141" s="45">
        <f t="shared" si="24"/>
        <v>522</v>
      </c>
      <c r="AH141" s="45">
        <f t="shared" si="24"/>
        <v>545</v>
      </c>
      <c r="AI141" s="45">
        <f t="shared" si="24"/>
        <v>568</v>
      </c>
      <c r="AJ141" s="45">
        <f t="shared" si="24"/>
        <v>590</v>
      </c>
      <c r="AK141" s="45">
        <f t="shared" si="24"/>
        <v>613</v>
      </c>
      <c r="AL141" s="45">
        <f t="shared" si="24"/>
        <v>636</v>
      </c>
      <c r="AM141" s="45">
        <f t="shared" si="24"/>
        <v>658</v>
      </c>
      <c r="AN141" s="45">
        <f t="shared" si="24"/>
        <v>681</v>
      </c>
    </row>
    <row r="142" spans="1:40" x14ac:dyDescent="0.25">
      <c r="A142" s="68" t="s">
        <v>162</v>
      </c>
      <c r="B142" s="184">
        <v>90469</v>
      </c>
      <c r="C142" s="68">
        <v>0</v>
      </c>
      <c r="D142" s="1">
        <v>0</v>
      </c>
      <c r="E142" s="1">
        <v>0</v>
      </c>
      <c r="F142" s="1">
        <v>0</v>
      </c>
      <c r="G142" s="1">
        <v>0</v>
      </c>
      <c r="H142" s="181">
        <f t="shared" si="22"/>
        <v>0</v>
      </c>
      <c r="I142" s="176">
        <v>0</v>
      </c>
      <c r="J142" s="182">
        <f t="shared" si="23"/>
        <v>0</v>
      </c>
      <c r="K142" s="45">
        <f t="shared" si="25"/>
        <v>0</v>
      </c>
      <c r="L142" s="45">
        <f t="shared" si="25"/>
        <v>0</v>
      </c>
      <c r="M142" s="45">
        <f t="shared" si="25"/>
        <v>0</v>
      </c>
      <c r="N142" s="45">
        <f t="shared" si="25"/>
        <v>0</v>
      </c>
      <c r="O142" s="45">
        <f t="shared" si="25"/>
        <v>0</v>
      </c>
      <c r="P142" s="45">
        <f t="shared" si="25"/>
        <v>0</v>
      </c>
      <c r="Q142" s="45">
        <f t="shared" si="25"/>
        <v>0</v>
      </c>
      <c r="R142" s="45">
        <f t="shared" si="25"/>
        <v>0</v>
      </c>
      <c r="S142" s="45">
        <f t="shared" si="25"/>
        <v>0</v>
      </c>
      <c r="T142" s="45">
        <f t="shared" si="25"/>
        <v>0</v>
      </c>
      <c r="U142" s="45">
        <f t="shared" si="25"/>
        <v>0</v>
      </c>
      <c r="V142" s="45">
        <f t="shared" si="25"/>
        <v>0</v>
      </c>
      <c r="W142" s="45">
        <f t="shared" si="25"/>
        <v>0</v>
      </c>
      <c r="X142" s="45">
        <f t="shared" si="25"/>
        <v>0</v>
      </c>
      <c r="Y142" s="45">
        <f t="shared" si="25"/>
        <v>0</v>
      </c>
      <c r="Z142" s="45">
        <f t="shared" si="25"/>
        <v>0</v>
      </c>
      <c r="AA142" s="45">
        <f t="shared" si="24"/>
        <v>0</v>
      </c>
      <c r="AB142" s="45">
        <f t="shared" si="24"/>
        <v>0</v>
      </c>
      <c r="AC142" s="45">
        <f t="shared" si="24"/>
        <v>0</v>
      </c>
      <c r="AD142" s="45">
        <f t="shared" si="24"/>
        <v>0</v>
      </c>
      <c r="AE142" s="45">
        <f t="shared" si="24"/>
        <v>0</v>
      </c>
      <c r="AF142" s="45">
        <f t="shared" si="24"/>
        <v>0</v>
      </c>
      <c r="AG142" s="45">
        <f t="shared" si="24"/>
        <v>0</v>
      </c>
      <c r="AH142" s="45">
        <f t="shared" si="24"/>
        <v>0</v>
      </c>
      <c r="AI142" s="45">
        <f t="shared" si="24"/>
        <v>0</v>
      </c>
      <c r="AJ142" s="45">
        <f t="shared" si="24"/>
        <v>0</v>
      </c>
      <c r="AK142" s="45">
        <f t="shared" si="24"/>
        <v>0</v>
      </c>
      <c r="AL142" s="45">
        <f t="shared" si="24"/>
        <v>0</v>
      </c>
      <c r="AM142" s="45">
        <f t="shared" si="24"/>
        <v>0</v>
      </c>
      <c r="AN142" s="45">
        <f t="shared" si="24"/>
        <v>0</v>
      </c>
    </row>
    <row r="143" spans="1:40" x14ac:dyDescent="0.25">
      <c r="A143" s="68" t="s">
        <v>160</v>
      </c>
      <c r="B143" s="184">
        <v>20009</v>
      </c>
      <c r="C143" s="68">
        <v>1</v>
      </c>
      <c r="D143" s="1">
        <v>0</v>
      </c>
      <c r="E143" s="1">
        <v>312</v>
      </c>
      <c r="F143" s="1">
        <v>0</v>
      </c>
      <c r="G143" s="1">
        <v>312</v>
      </c>
      <c r="H143" s="181">
        <f t="shared" si="22"/>
        <v>312</v>
      </c>
      <c r="I143" s="176">
        <v>312</v>
      </c>
      <c r="J143" s="182">
        <f t="shared" si="23"/>
        <v>312</v>
      </c>
      <c r="K143" s="45">
        <f t="shared" si="25"/>
        <v>20</v>
      </c>
      <c r="L143" s="45">
        <f t="shared" si="25"/>
        <v>39</v>
      </c>
      <c r="M143" s="45">
        <f t="shared" si="25"/>
        <v>59</v>
      </c>
      <c r="N143" s="45">
        <f t="shared" si="25"/>
        <v>78</v>
      </c>
      <c r="O143" s="45">
        <f t="shared" si="25"/>
        <v>98</v>
      </c>
      <c r="P143" s="45">
        <f t="shared" si="25"/>
        <v>117</v>
      </c>
      <c r="Q143" s="45">
        <f t="shared" si="25"/>
        <v>137</v>
      </c>
      <c r="R143" s="45">
        <f t="shared" si="25"/>
        <v>156</v>
      </c>
      <c r="S143" s="45">
        <f t="shared" si="25"/>
        <v>176</v>
      </c>
      <c r="T143" s="45">
        <f t="shared" si="25"/>
        <v>195</v>
      </c>
      <c r="U143" s="45">
        <f t="shared" si="25"/>
        <v>215</v>
      </c>
      <c r="V143" s="45">
        <f t="shared" si="25"/>
        <v>234</v>
      </c>
      <c r="W143" s="45">
        <f t="shared" si="25"/>
        <v>254</v>
      </c>
      <c r="X143" s="45">
        <f t="shared" si="25"/>
        <v>273</v>
      </c>
      <c r="Y143" s="45">
        <f t="shared" si="25"/>
        <v>293</v>
      </c>
      <c r="Z143" s="45">
        <f t="shared" si="25"/>
        <v>312</v>
      </c>
      <c r="AA143" s="45">
        <f t="shared" si="24"/>
        <v>332</v>
      </c>
      <c r="AB143" s="45">
        <f t="shared" si="24"/>
        <v>351</v>
      </c>
      <c r="AC143" s="45">
        <f t="shared" si="24"/>
        <v>371</v>
      </c>
      <c r="AD143" s="45">
        <f t="shared" si="24"/>
        <v>390</v>
      </c>
      <c r="AE143" s="45">
        <f t="shared" si="24"/>
        <v>410</v>
      </c>
      <c r="AF143" s="45">
        <f t="shared" si="24"/>
        <v>429</v>
      </c>
      <c r="AG143" s="45">
        <f t="shared" si="24"/>
        <v>449</v>
      </c>
      <c r="AH143" s="45">
        <f t="shared" si="24"/>
        <v>468</v>
      </c>
      <c r="AI143" s="45">
        <f t="shared" si="24"/>
        <v>488</v>
      </c>
      <c r="AJ143" s="45">
        <f t="shared" si="24"/>
        <v>507</v>
      </c>
      <c r="AK143" s="45">
        <f t="shared" si="24"/>
        <v>527</v>
      </c>
      <c r="AL143" s="45">
        <f t="shared" si="24"/>
        <v>546</v>
      </c>
      <c r="AM143" s="45">
        <f t="shared" si="24"/>
        <v>566</v>
      </c>
      <c r="AN143" s="45">
        <f t="shared" si="24"/>
        <v>585</v>
      </c>
    </row>
    <row r="144" spans="1:40" x14ac:dyDescent="0.25">
      <c r="A144" s="68" t="s">
        <v>160</v>
      </c>
      <c r="B144" s="184">
        <v>20028</v>
      </c>
      <c r="C144" s="68">
        <v>4</v>
      </c>
      <c r="D144" s="1">
        <v>1200</v>
      </c>
      <c r="E144" s="1">
        <v>373</v>
      </c>
      <c r="F144" s="1">
        <v>0</v>
      </c>
      <c r="G144" s="1">
        <v>1573</v>
      </c>
      <c r="H144" s="181">
        <f t="shared" si="22"/>
        <v>1573</v>
      </c>
      <c r="I144" s="176">
        <v>393.25</v>
      </c>
      <c r="J144" s="182">
        <f t="shared" si="23"/>
        <v>393.25</v>
      </c>
      <c r="K144" s="45">
        <f t="shared" si="25"/>
        <v>25</v>
      </c>
      <c r="L144" s="45">
        <f t="shared" si="25"/>
        <v>49</v>
      </c>
      <c r="M144" s="45">
        <f t="shared" si="25"/>
        <v>74</v>
      </c>
      <c r="N144" s="45">
        <f t="shared" si="25"/>
        <v>98</v>
      </c>
      <c r="O144" s="45">
        <f t="shared" si="25"/>
        <v>123</v>
      </c>
      <c r="P144" s="45">
        <f t="shared" si="25"/>
        <v>147</v>
      </c>
      <c r="Q144" s="45">
        <f t="shared" si="25"/>
        <v>172</v>
      </c>
      <c r="R144" s="45">
        <f t="shared" si="25"/>
        <v>197</v>
      </c>
      <c r="S144" s="45">
        <f t="shared" si="25"/>
        <v>221</v>
      </c>
      <c r="T144" s="45">
        <f t="shared" si="25"/>
        <v>246</v>
      </c>
      <c r="U144" s="45">
        <f t="shared" si="25"/>
        <v>270</v>
      </c>
      <c r="V144" s="45">
        <f t="shared" si="25"/>
        <v>295</v>
      </c>
      <c r="W144" s="45">
        <f t="shared" si="25"/>
        <v>320</v>
      </c>
      <c r="X144" s="45">
        <f t="shared" si="25"/>
        <v>344</v>
      </c>
      <c r="Y144" s="45">
        <f t="shared" si="25"/>
        <v>369</v>
      </c>
      <c r="Z144" s="45">
        <f t="shared" si="25"/>
        <v>393</v>
      </c>
      <c r="AA144" s="45">
        <f t="shared" si="24"/>
        <v>418</v>
      </c>
      <c r="AB144" s="45">
        <f t="shared" si="24"/>
        <v>442</v>
      </c>
      <c r="AC144" s="45">
        <f t="shared" si="24"/>
        <v>467</v>
      </c>
      <c r="AD144" s="45">
        <f t="shared" si="24"/>
        <v>492</v>
      </c>
      <c r="AE144" s="45">
        <f t="shared" si="24"/>
        <v>516</v>
      </c>
      <c r="AF144" s="45">
        <f t="shared" si="24"/>
        <v>541</v>
      </c>
      <c r="AG144" s="45">
        <f t="shared" si="24"/>
        <v>565</v>
      </c>
      <c r="AH144" s="45">
        <f t="shared" si="24"/>
        <v>590</v>
      </c>
      <c r="AI144" s="45">
        <f t="shared" si="24"/>
        <v>614</v>
      </c>
      <c r="AJ144" s="45">
        <f t="shared" si="24"/>
        <v>639</v>
      </c>
      <c r="AK144" s="45">
        <f t="shared" si="24"/>
        <v>664</v>
      </c>
      <c r="AL144" s="45">
        <f t="shared" si="24"/>
        <v>688</v>
      </c>
      <c r="AM144" s="45">
        <f t="shared" si="24"/>
        <v>713</v>
      </c>
      <c r="AN144" s="45">
        <f t="shared" si="24"/>
        <v>737</v>
      </c>
    </row>
    <row r="145" spans="1:40" x14ac:dyDescent="0.25">
      <c r="A145" s="68" t="s">
        <v>160</v>
      </c>
      <c r="B145" s="184">
        <v>20118</v>
      </c>
      <c r="C145" s="68">
        <v>3</v>
      </c>
      <c r="D145" s="1">
        <v>0</v>
      </c>
      <c r="E145" s="1">
        <v>113</v>
      </c>
      <c r="F145" s="1">
        <v>0</v>
      </c>
      <c r="G145" s="1">
        <v>113</v>
      </c>
      <c r="H145" s="181">
        <f t="shared" si="22"/>
        <v>113</v>
      </c>
      <c r="I145" s="176">
        <v>37.666699999999999</v>
      </c>
      <c r="J145" s="182">
        <f t="shared" si="23"/>
        <v>37.666666666666664</v>
      </c>
      <c r="K145" s="45">
        <f t="shared" si="25"/>
        <v>2</v>
      </c>
      <c r="L145" s="45">
        <f t="shared" si="25"/>
        <v>5</v>
      </c>
      <c r="M145" s="45">
        <f t="shared" si="25"/>
        <v>7</v>
      </c>
      <c r="N145" s="45">
        <f t="shared" si="25"/>
        <v>9</v>
      </c>
      <c r="O145" s="45">
        <f t="shared" si="25"/>
        <v>12</v>
      </c>
      <c r="P145" s="45">
        <f t="shared" si="25"/>
        <v>14</v>
      </c>
      <c r="Q145" s="45">
        <f t="shared" si="25"/>
        <v>16</v>
      </c>
      <c r="R145" s="45">
        <f t="shared" si="25"/>
        <v>19</v>
      </c>
      <c r="S145" s="45">
        <f t="shared" si="25"/>
        <v>21</v>
      </c>
      <c r="T145" s="45">
        <f t="shared" si="25"/>
        <v>24</v>
      </c>
      <c r="U145" s="45">
        <f t="shared" si="25"/>
        <v>26</v>
      </c>
      <c r="V145" s="45">
        <f t="shared" si="25"/>
        <v>28</v>
      </c>
      <c r="W145" s="45">
        <f t="shared" si="25"/>
        <v>31</v>
      </c>
      <c r="X145" s="45">
        <f t="shared" si="25"/>
        <v>33</v>
      </c>
      <c r="Y145" s="45">
        <f t="shared" si="25"/>
        <v>35</v>
      </c>
      <c r="Z145" s="45">
        <f t="shared" si="25"/>
        <v>38</v>
      </c>
      <c r="AA145" s="45">
        <f t="shared" si="24"/>
        <v>40</v>
      </c>
      <c r="AB145" s="45">
        <f t="shared" si="24"/>
        <v>42</v>
      </c>
      <c r="AC145" s="45">
        <f t="shared" si="24"/>
        <v>45</v>
      </c>
      <c r="AD145" s="45">
        <f t="shared" si="24"/>
        <v>47</v>
      </c>
      <c r="AE145" s="45">
        <f t="shared" si="24"/>
        <v>49</v>
      </c>
      <c r="AF145" s="45">
        <f t="shared" si="24"/>
        <v>52</v>
      </c>
      <c r="AG145" s="45">
        <f t="shared" si="24"/>
        <v>54</v>
      </c>
      <c r="AH145" s="45">
        <f t="shared" si="24"/>
        <v>57</v>
      </c>
      <c r="AI145" s="45">
        <f t="shared" si="24"/>
        <v>59</v>
      </c>
      <c r="AJ145" s="45">
        <f t="shared" si="24"/>
        <v>61</v>
      </c>
      <c r="AK145" s="45">
        <f t="shared" si="24"/>
        <v>64</v>
      </c>
      <c r="AL145" s="45">
        <f t="shared" si="24"/>
        <v>66</v>
      </c>
      <c r="AM145" s="45">
        <f t="shared" si="24"/>
        <v>68</v>
      </c>
      <c r="AN145" s="45">
        <f t="shared" si="24"/>
        <v>71</v>
      </c>
    </row>
    <row r="146" spans="1:40" x14ac:dyDescent="0.25">
      <c r="A146" s="68" t="s">
        <v>160</v>
      </c>
      <c r="B146" s="184">
        <v>20177</v>
      </c>
      <c r="C146" s="68">
        <v>4</v>
      </c>
      <c r="D146" s="1">
        <v>1536</v>
      </c>
      <c r="E146" s="1">
        <v>208</v>
      </c>
      <c r="F146" s="1">
        <v>46</v>
      </c>
      <c r="G146" s="1">
        <v>1790</v>
      </c>
      <c r="H146" s="181">
        <f t="shared" si="22"/>
        <v>1744</v>
      </c>
      <c r="I146" s="176">
        <v>447.5</v>
      </c>
      <c r="J146" s="182">
        <f t="shared" si="23"/>
        <v>436</v>
      </c>
      <c r="K146" s="45">
        <f t="shared" si="25"/>
        <v>27</v>
      </c>
      <c r="L146" s="45">
        <f t="shared" si="25"/>
        <v>55</v>
      </c>
      <c r="M146" s="45">
        <f t="shared" si="25"/>
        <v>82</v>
      </c>
      <c r="N146" s="45">
        <f t="shared" si="25"/>
        <v>109</v>
      </c>
      <c r="O146" s="45">
        <f t="shared" si="25"/>
        <v>136</v>
      </c>
      <c r="P146" s="45">
        <f t="shared" si="25"/>
        <v>164</v>
      </c>
      <c r="Q146" s="45">
        <f t="shared" si="25"/>
        <v>191</v>
      </c>
      <c r="R146" s="45">
        <f t="shared" si="25"/>
        <v>218</v>
      </c>
      <c r="S146" s="45">
        <f t="shared" si="25"/>
        <v>245</v>
      </c>
      <c r="T146" s="45">
        <f t="shared" si="25"/>
        <v>273</v>
      </c>
      <c r="U146" s="45">
        <f t="shared" si="25"/>
        <v>300</v>
      </c>
      <c r="V146" s="45">
        <f t="shared" si="25"/>
        <v>327</v>
      </c>
      <c r="W146" s="45">
        <f t="shared" si="25"/>
        <v>354</v>
      </c>
      <c r="X146" s="45">
        <f t="shared" si="25"/>
        <v>382</v>
      </c>
      <c r="Y146" s="45">
        <f t="shared" si="25"/>
        <v>409</v>
      </c>
      <c r="Z146" s="45">
        <f t="shared" si="25"/>
        <v>436</v>
      </c>
      <c r="AA146" s="45">
        <f t="shared" si="24"/>
        <v>463</v>
      </c>
      <c r="AB146" s="45">
        <f t="shared" si="24"/>
        <v>491</v>
      </c>
      <c r="AC146" s="45">
        <f t="shared" si="24"/>
        <v>518</v>
      </c>
      <c r="AD146" s="45">
        <f t="shared" si="24"/>
        <v>545</v>
      </c>
      <c r="AE146" s="45">
        <f t="shared" si="24"/>
        <v>572</v>
      </c>
      <c r="AF146" s="45">
        <f t="shared" si="24"/>
        <v>600</v>
      </c>
      <c r="AG146" s="45">
        <f t="shared" si="24"/>
        <v>627</v>
      </c>
      <c r="AH146" s="45">
        <f t="shared" si="24"/>
        <v>654</v>
      </c>
      <c r="AI146" s="45">
        <f t="shared" si="24"/>
        <v>681</v>
      </c>
      <c r="AJ146" s="45">
        <f t="shared" si="24"/>
        <v>709</v>
      </c>
      <c r="AK146" s="45">
        <f t="shared" si="24"/>
        <v>736</v>
      </c>
      <c r="AL146" s="45">
        <f t="shared" si="24"/>
        <v>763</v>
      </c>
      <c r="AM146" s="45">
        <f t="shared" si="24"/>
        <v>790</v>
      </c>
      <c r="AN146" s="45">
        <f t="shared" si="24"/>
        <v>818</v>
      </c>
    </row>
    <row r="147" spans="1:40" x14ac:dyDescent="0.25">
      <c r="A147" s="68" t="s">
        <v>160</v>
      </c>
      <c r="B147" s="184">
        <v>20198</v>
      </c>
      <c r="C147" s="68">
        <v>3</v>
      </c>
      <c r="D147" s="1">
        <v>456</v>
      </c>
      <c r="E147" s="1">
        <v>589</v>
      </c>
      <c r="F147" s="1">
        <v>8</v>
      </c>
      <c r="G147" s="1">
        <v>1053</v>
      </c>
      <c r="H147" s="181">
        <f t="shared" si="22"/>
        <v>1045</v>
      </c>
      <c r="I147" s="176">
        <v>351</v>
      </c>
      <c r="J147" s="182">
        <f t="shared" si="23"/>
        <v>348.33333333333331</v>
      </c>
      <c r="K147" s="45">
        <f t="shared" si="25"/>
        <v>22</v>
      </c>
      <c r="L147" s="45">
        <f t="shared" si="25"/>
        <v>44</v>
      </c>
      <c r="M147" s="45">
        <f t="shared" si="25"/>
        <v>65</v>
      </c>
      <c r="N147" s="45">
        <f t="shared" si="25"/>
        <v>87</v>
      </c>
      <c r="O147" s="45">
        <f t="shared" si="25"/>
        <v>109</v>
      </c>
      <c r="P147" s="45">
        <f t="shared" si="25"/>
        <v>131</v>
      </c>
      <c r="Q147" s="45">
        <f t="shared" si="25"/>
        <v>152</v>
      </c>
      <c r="R147" s="45">
        <f t="shared" si="25"/>
        <v>174</v>
      </c>
      <c r="S147" s="45">
        <f t="shared" si="25"/>
        <v>196</v>
      </c>
      <c r="T147" s="45">
        <f t="shared" si="25"/>
        <v>218</v>
      </c>
      <c r="U147" s="45">
        <f t="shared" si="25"/>
        <v>239</v>
      </c>
      <c r="V147" s="45">
        <f t="shared" si="25"/>
        <v>261</v>
      </c>
      <c r="W147" s="45">
        <f t="shared" si="25"/>
        <v>283</v>
      </c>
      <c r="X147" s="45">
        <f t="shared" si="25"/>
        <v>305</v>
      </c>
      <c r="Y147" s="45">
        <f t="shared" si="25"/>
        <v>327</v>
      </c>
      <c r="Z147" s="45">
        <f t="shared" si="25"/>
        <v>348</v>
      </c>
      <c r="AA147" s="45">
        <f t="shared" si="24"/>
        <v>370</v>
      </c>
      <c r="AB147" s="45">
        <f t="shared" si="24"/>
        <v>392</v>
      </c>
      <c r="AC147" s="45">
        <f t="shared" si="24"/>
        <v>414</v>
      </c>
      <c r="AD147" s="45">
        <f t="shared" si="24"/>
        <v>435</v>
      </c>
      <c r="AE147" s="45">
        <f t="shared" si="24"/>
        <v>457</v>
      </c>
      <c r="AF147" s="45">
        <f t="shared" si="24"/>
        <v>479</v>
      </c>
      <c r="AG147" s="45">
        <f t="shared" si="24"/>
        <v>501</v>
      </c>
      <c r="AH147" s="45">
        <f t="shared" si="24"/>
        <v>523</v>
      </c>
      <c r="AI147" s="45">
        <f t="shared" si="24"/>
        <v>544</v>
      </c>
      <c r="AJ147" s="45">
        <f t="shared" si="24"/>
        <v>566</v>
      </c>
      <c r="AK147" s="45">
        <f t="shared" si="24"/>
        <v>588</v>
      </c>
      <c r="AL147" s="45">
        <f t="shared" si="24"/>
        <v>610</v>
      </c>
      <c r="AM147" s="45">
        <f t="shared" si="24"/>
        <v>631</v>
      </c>
      <c r="AN147" s="45">
        <f t="shared" si="24"/>
        <v>653</v>
      </c>
    </row>
    <row r="148" spans="1:40" x14ac:dyDescent="0.25">
      <c r="A148" s="68" t="s">
        <v>160</v>
      </c>
      <c r="B148" s="184">
        <v>20206</v>
      </c>
      <c r="C148" s="68">
        <v>8</v>
      </c>
      <c r="D148" s="1">
        <v>1812</v>
      </c>
      <c r="E148" s="1">
        <v>781</v>
      </c>
      <c r="F148" s="1">
        <v>36</v>
      </c>
      <c r="G148" s="1">
        <v>2629</v>
      </c>
      <c r="H148" s="181">
        <f t="shared" si="22"/>
        <v>2593</v>
      </c>
      <c r="I148" s="176">
        <v>328.625</v>
      </c>
      <c r="J148" s="182">
        <f t="shared" si="23"/>
        <v>324.125</v>
      </c>
      <c r="K148" s="45">
        <f t="shared" si="25"/>
        <v>20</v>
      </c>
      <c r="L148" s="45">
        <f t="shared" si="25"/>
        <v>41</v>
      </c>
      <c r="M148" s="45">
        <f t="shared" si="25"/>
        <v>61</v>
      </c>
      <c r="N148" s="45">
        <f t="shared" si="25"/>
        <v>81</v>
      </c>
      <c r="O148" s="45">
        <f t="shared" si="25"/>
        <v>101</v>
      </c>
      <c r="P148" s="45">
        <f t="shared" si="25"/>
        <v>122</v>
      </c>
      <c r="Q148" s="45">
        <f t="shared" si="25"/>
        <v>142</v>
      </c>
      <c r="R148" s="45">
        <f t="shared" si="25"/>
        <v>162</v>
      </c>
      <c r="S148" s="45">
        <f t="shared" si="25"/>
        <v>182</v>
      </c>
      <c r="T148" s="45">
        <f t="shared" si="25"/>
        <v>203</v>
      </c>
      <c r="U148" s="45">
        <f t="shared" si="25"/>
        <v>223</v>
      </c>
      <c r="V148" s="45">
        <f t="shared" si="25"/>
        <v>243</v>
      </c>
      <c r="W148" s="45">
        <f t="shared" si="25"/>
        <v>263</v>
      </c>
      <c r="X148" s="45">
        <f t="shared" si="25"/>
        <v>284</v>
      </c>
      <c r="Y148" s="45">
        <f t="shared" si="25"/>
        <v>304</v>
      </c>
      <c r="Z148" s="45">
        <f t="shared" si="25"/>
        <v>324</v>
      </c>
      <c r="AA148" s="45">
        <f t="shared" si="24"/>
        <v>344</v>
      </c>
      <c r="AB148" s="45">
        <f t="shared" si="24"/>
        <v>365</v>
      </c>
      <c r="AC148" s="45">
        <f t="shared" si="24"/>
        <v>385</v>
      </c>
      <c r="AD148" s="45">
        <f t="shared" si="24"/>
        <v>405</v>
      </c>
      <c r="AE148" s="45">
        <f t="shared" si="24"/>
        <v>425</v>
      </c>
      <c r="AF148" s="45">
        <f t="shared" si="24"/>
        <v>446</v>
      </c>
      <c r="AG148" s="45">
        <f t="shared" si="24"/>
        <v>466</v>
      </c>
      <c r="AH148" s="45">
        <f t="shared" si="24"/>
        <v>486</v>
      </c>
      <c r="AI148" s="45">
        <f t="shared" si="24"/>
        <v>506</v>
      </c>
      <c r="AJ148" s="45">
        <f t="shared" si="24"/>
        <v>527</v>
      </c>
      <c r="AK148" s="45">
        <f t="shared" si="24"/>
        <v>547</v>
      </c>
      <c r="AL148" s="45">
        <f t="shared" si="24"/>
        <v>567</v>
      </c>
      <c r="AM148" s="45">
        <f t="shared" si="24"/>
        <v>587</v>
      </c>
      <c r="AN148" s="45">
        <f t="shared" si="24"/>
        <v>608</v>
      </c>
    </row>
    <row r="149" spans="1:40" x14ac:dyDescent="0.25">
      <c r="A149" s="68" t="s">
        <v>160</v>
      </c>
      <c r="B149" s="184">
        <v>20239</v>
      </c>
      <c r="C149" s="68">
        <v>3</v>
      </c>
      <c r="D149" s="1">
        <v>600</v>
      </c>
      <c r="E149" s="1">
        <v>406</v>
      </c>
      <c r="F149" s="1">
        <v>0</v>
      </c>
      <c r="G149" s="1">
        <v>1006</v>
      </c>
      <c r="H149" s="181">
        <f t="shared" si="22"/>
        <v>1006</v>
      </c>
      <c r="I149" s="176">
        <v>335.33330000000001</v>
      </c>
      <c r="J149" s="182">
        <f t="shared" si="23"/>
        <v>335.33333333333331</v>
      </c>
      <c r="K149" s="45">
        <f t="shared" si="25"/>
        <v>21</v>
      </c>
      <c r="L149" s="45">
        <f t="shared" si="25"/>
        <v>42</v>
      </c>
      <c r="M149" s="45">
        <f t="shared" si="25"/>
        <v>63</v>
      </c>
      <c r="N149" s="45">
        <f t="shared" si="25"/>
        <v>84</v>
      </c>
      <c r="O149" s="45">
        <f t="shared" si="25"/>
        <v>105</v>
      </c>
      <c r="P149" s="45">
        <f t="shared" si="25"/>
        <v>126</v>
      </c>
      <c r="Q149" s="45">
        <f t="shared" si="25"/>
        <v>147</v>
      </c>
      <c r="R149" s="45">
        <f t="shared" si="25"/>
        <v>168</v>
      </c>
      <c r="S149" s="45">
        <f t="shared" si="25"/>
        <v>189</v>
      </c>
      <c r="T149" s="45">
        <f t="shared" si="25"/>
        <v>210</v>
      </c>
      <c r="U149" s="45">
        <f t="shared" si="25"/>
        <v>231</v>
      </c>
      <c r="V149" s="45">
        <f t="shared" si="25"/>
        <v>252</v>
      </c>
      <c r="W149" s="45">
        <f t="shared" si="25"/>
        <v>272</v>
      </c>
      <c r="X149" s="45">
        <f t="shared" si="25"/>
        <v>293</v>
      </c>
      <c r="Y149" s="45">
        <f t="shared" si="25"/>
        <v>314</v>
      </c>
      <c r="Z149" s="45">
        <f t="shared" si="25"/>
        <v>335</v>
      </c>
      <c r="AA149" s="45">
        <f t="shared" si="24"/>
        <v>356</v>
      </c>
      <c r="AB149" s="45">
        <f t="shared" si="24"/>
        <v>377</v>
      </c>
      <c r="AC149" s="45">
        <f t="shared" si="24"/>
        <v>398</v>
      </c>
      <c r="AD149" s="45">
        <f t="shared" si="24"/>
        <v>419</v>
      </c>
      <c r="AE149" s="45">
        <f t="shared" si="24"/>
        <v>440</v>
      </c>
      <c r="AF149" s="45">
        <f t="shared" si="24"/>
        <v>461</v>
      </c>
      <c r="AG149" s="45">
        <f t="shared" si="24"/>
        <v>482</v>
      </c>
      <c r="AH149" s="45">
        <f t="shared" si="24"/>
        <v>503</v>
      </c>
      <c r="AI149" s="45">
        <f t="shared" si="24"/>
        <v>524</v>
      </c>
      <c r="AJ149" s="45">
        <f t="shared" si="24"/>
        <v>545</v>
      </c>
      <c r="AK149" s="45">
        <f t="shared" si="24"/>
        <v>566</v>
      </c>
      <c r="AL149" s="45">
        <f t="shared" si="24"/>
        <v>587</v>
      </c>
      <c r="AM149" s="45">
        <f t="shared" si="24"/>
        <v>608</v>
      </c>
      <c r="AN149" s="45">
        <f t="shared" si="24"/>
        <v>629</v>
      </c>
    </row>
    <row r="150" spans="1:40" x14ac:dyDescent="0.25">
      <c r="A150" s="68" t="s">
        <v>160</v>
      </c>
      <c r="B150" s="184">
        <v>20283</v>
      </c>
      <c r="C150" s="68">
        <v>14</v>
      </c>
      <c r="D150" s="1">
        <v>1164</v>
      </c>
      <c r="E150" s="1">
        <v>2574</v>
      </c>
      <c r="F150" s="1">
        <v>50</v>
      </c>
      <c r="G150" s="1">
        <v>3788</v>
      </c>
      <c r="H150" s="181">
        <f t="shared" si="22"/>
        <v>3738</v>
      </c>
      <c r="I150" s="176">
        <v>270.57139999999998</v>
      </c>
      <c r="J150" s="182">
        <f t="shared" si="23"/>
        <v>267</v>
      </c>
      <c r="K150" s="45">
        <f t="shared" si="25"/>
        <v>17</v>
      </c>
      <c r="L150" s="45">
        <f t="shared" si="25"/>
        <v>33</v>
      </c>
      <c r="M150" s="45">
        <f t="shared" si="25"/>
        <v>50</v>
      </c>
      <c r="N150" s="45">
        <f t="shared" si="25"/>
        <v>67</v>
      </c>
      <c r="O150" s="45">
        <f t="shared" si="25"/>
        <v>83</v>
      </c>
      <c r="P150" s="45">
        <f t="shared" si="25"/>
        <v>100</v>
      </c>
      <c r="Q150" s="45">
        <f t="shared" si="25"/>
        <v>117</v>
      </c>
      <c r="R150" s="45">
        <f t="shared" si="25"/>
        <v>134</v>
      </c>
      <c r="S150" s="45">
        <f t="shared" si="25"/>
        <v>150</v>
      </c>
      <c r="T150" s="45">
        <f t="shared" si="25"/>
        <v>167</v>
      </c>
      <c r="U150" s="45">
        <f t="shared" si="25"/>
        <v>184</v>
      </c>
      <c r="V150" s="45">
        <f t="shared" si="25"/>
        <v>200</v>
      </c>
      <c r="W150" s="45">
        <f t="shared" si="25"/>
        <v>217</v>
      </c>
      <c r="X150" s="45">
        <f t="shared" si="25"/>
        <v>234</v>
      </c>
      <c r="Y150" s="45">
        <f t="shared" si="25"/>
        <v>250</v>
      </c>
      <c r="Z150" s="45">
        <f t="shared" ref="Z150:AN165" si="26">IF($G150&gt;0,ROUND($J150*Z$3/12*0.75,0),0)</f>
        <v>267</v>
      </c>
      <c r="AA150" s="45">
        <f t="shared" si="26"/>
        <v>284</v>
      </c>
      <c r="AB150" s="45">
        <f t="shared" si="26"/>
        <v>300</v>
      </c>
      <c r="AC150" s="45">
        <f t="shared" si="26"/>
        <v>317</v>
      </c>
      <c r="AD150" s="45">
        <f t="shared" si="26"/>
        <v>334</v>
      </c>
      <c r="AE150" s="45">
        <f t="shared" si="26"/>
        <v>350</v>
      </c>
      <c r="AF150" s="45">
        <f t="shared" si="26"/>
        <v>367</v>
      </c>
      <c r="AG150" s="45">
        <f t="shared" si="26"/>
        <v>384</v>
      </c>
      <c r="AH150" s="45">
        <f t="shared" si="26"/>
        <v>401</v>
      </c>
      <c r="AI150" s="45">
        <f t="shared" si="26"/>
        <v>417</v>
      </c>
      <c r="AJ150" s="45">
        <f t="shared" si="26"/>
        <v>434</v>
      </c>
      <c r="AK150" s="45">
        <f t="shared" si="26"/>
        <v>451</v>
      </c>
      <c r="AL150" s="45">
        <f t="shared" si="26"/>
        <v>467</v>
      </c>
      <c r="AM150" s="45">
        <f t="shared" si="26"/>
        <v>484</v>
      </c>
      <c r="AN150" s="45">
        <f t="shared" si="26"/>
        <v>501</v>
      </c>
    </row>
    <row r="151" spans="1:40" x14ac:dyDescent="0.25">
      <c r="A151" s="68" t="s">
        <v>160</v>
      </c>
      <c r="B151" s="184">
        <v>20336</v>
      </c>
      <c r="C151" s="68">
        <v>4</v>
      </c>
      <c r="D151" s="1">
        <v>456</v>
      </c>
      <c r="E151" s="1">
        <v>570</v>
      </c>
      <c r="F151" s="1">
        <v>0</v>
      </c>
      <c r="G151" s="1">
        <v>1026</v>
      </c>
      <c r="H151" s="181">
        <f t="shared" si="22"/>
        <v>1026</v>
      </c>
      <c r="I151" s="176">
        <v>256.5</v>
      </c>
      <c r="J151" s="182">
        <f t="shared" si="23"/>
        <v>256.5</v>
      </c>
      <c r="K151" s="45">
        <f t="shared" ref="K151:Z166" si="27">IF($G151&gt;0,ROUND($J151*K$3/12*0.75,0),0)</f>
        <v>16</v>
      </c>
      <c r="L151" s="45">
        <f t="shared" si="27"/>
        <v>32</v>
      </c>
      <c r="M151" s="45">
        <f t="shared" si="27"/>
        <v>48</v>
      </c>
      <c r="N151" s="45">
        <f t="shared" si="27"/>
        <v>64</v>
      </c>
      <c r="O151" s="45">
        <f t="shared" si="27"/>
        <v>80</v>
      </c>
      <c r="P151" s="45">
        <f t="shared" si="27"/>
        <v>96</v>
      </c>
      <c r="Q151" s="45">
        <f t="shared" si="27"/>
        <v>112</v>
      </c>
      <c r="R151" s="45">
        <f t="shared" si="27"/>
        <v>128</v>
      </c>
      <c r="S151" s="45">
        <f t="shared" si="27"/>
        <v>144</v>
      </c>
      <c r="T151" s="45">
        <f t="shared" si="27"/>
        <v>160</v>
      </c>
      <c r="U151" s="45">
        <f t="shared" si="27"/>
        <v>176</v>
      </c>
      <c r="V151" s="45">
        <f t="shared" si="27"/>
        <v>192</v>
      </c>
      <c r="W151" s="45">
        <f t="shared" si="27"/>
        <v>208</v>
      </c>
      <c r="X151" s="45">
        <f t="shared" si="27"/>
        <v>224</v>
      </c>
      <c r="Y151" s="45">
        <f t="shared" si="27"/>
        <v>240</v>
      </c>
      <c r="Z151" s="45">
        <f t="shared" si="27"/>
        <v>257</v>
      </c>
      <c r="AA151" s="45">
        <f t="shared" si="26"/>
        <v>273</v>
      </c>
      <c r="AB151" s="45">
        <f t="shared" si="26"/>
        <v>289</v>
      </c>
      <c r="AC151" s="45">
        <f t="shared" si="26"/>
        <v>305</v>
      </c>
      <c r="AD151" s="45">
        <f t="shared" si="26"/>
        <v>321</v>
      </c>
      <c r="AE151" s="45">
        <f t="shared" si="26"/>
        <v>337</v>
      </c>
      <c r="AF151" s="45">
        <f t="shared" si="26"/>
        <v>353</v>
      </c>
      <c r="AG151" s="45">
        <f t="shared" si="26"/>
        <v>369</v>
      </c>
      <c r="AH151" s="45">
        <f t="shared" si="26"/>
        <v>385</v>
      </c>
      <c r="AI151" s="45">
        <f t="shared" si="26"/>
        <v>401</v>
      </c>
      <c r="AJ151" s="45">
        <f t="shared" si="26"/>
        <v>417</v>
      </c>
      <c r="AK151" s="45">
        <f t="shared" si="26"/>
        <v>433</v>
      </c>
      <c r="AL151" s="45">
        <f t="shared" si="26"/>
        <v>449</v>
      </c>
      <c r="AM151" s="45">
        <f t="shared" si="26"/>
        <v>465</v>
      </c>
      <c r="AN151" s="45">
        <f t="shared" si="26"/>
        <v>481</v>
      </c>
    </row>
    <row r="152" spans="1:40" x14ac:dyDescent="0.25">
      <c r="A152" s="68" t="s">
        <v>160</v>
      </c>
      <c r="B152" s="184">
        <v>20348</v>
      </c>
      <c r="C152" s="68">
        <v>17</v>
      </c>
      <c r="D152" s="1">
        <v>2772</v>
      </c>
      <c r="E152" s="1">
        <v>1827</v>
      </c>
      <c r="F152" s="1">
        <v>2</v>
      </c>
      <c r="G152" s="1">
        <v>4601</v>
      </c>
      <c r="H152" s="181">
        <f t="shared" si="22"/>
        <v>4599</v>
      </c>
      <c r="I152" s="176">
        <v>270.64710000000002</v>
      </c>
      <c r="J152" s="182">
        <f t="shared" si="23"/>
        <v>270.52941176470586</v>
      </c>
      <c r="K152" s="45">
        <f t="shared" si="27"/>
        <v>17</v>
      </c>
      <c r="L152" s="45">
        <f t="shared" si="27"/>
        <v>34</v>
      </c>
      <c r="M152" s="45">
        <f t="shared" si="27"/>
        <v>51</v>
      </c>
      <c r="N152" s="45">
        <f t="shared" si="27"/>
        <v>68</v>
      </c>
      <c r="O152" s="45">
        <f t="shared" si="27"/>
        <v>85</v>
      </c>
      <c r="P152" s="45">
        <f t="shared" si="27"/>
        <v>101</v>
      </c>
      <c r="Q152" s="45">
        <f t="shared" si="27"/>
        <v>118</v>
      </c>
      <c r="R152" s="45">
        <f t="shared" si="27"/>
        <v>135</v>
      </c>
      <c r="S152" s="45">
        <f t="shared" si="27"/>
        <v>152</v>
      </c>
      <c r="T152" s="45">
        <f t="shared" si="27"/>
        <v>169</v>
      </c>
      <c r="U152" s="45">
        <f t="shared" si="27"/>
        <v>186</v>
      </c>
      <c r="V152" s="45">
        <f t="shared" si="27"/>
        <v>203</v>
      </c>
      <c r="W152" s="45">
        <f t="shared" si="27"/>
        <v>220</v>
      </c>
      <c r="X152" s="45">
        <f t="shared" si="27"/>
        <v>237</v>
      </c>
      <c r="Y152" s="45">
        <f t="shared" si="27"/>
        <v>254</v>
      </c>
      <c r="Z152" s="45">
        <f t="shared" si="27"/>
        <v>271</v>
      </c>
      <c r="AA152" s="45">
        <f t="shared" si="26"/>
        <v>287</v>
      </c>
      <c r="AB152" s="45">
        <f t="shared" si="26"/>
        <v>304</v>
      </c>
      <c r="AC152" s="45">
        <f t="shared" si="26"/>
        <v>321</v>
      </c>
      <c r="AD152" s="45">
        <f t="shared" si="26"/>
        <v>338</v>
      </c>
      <c r="AE152" s="45">
        <f t="shared" si="26"/>
        <v>355</v>
      </c>
      <c r="AF152" s="45">
        <f t="shared" si="26"/>
        <v>372</v>
      </c>
      <c r="AG152" s="45">
        <f t="shared" si="26"/>
        <v>389</v>
      </c>
      <c r="AH152" s="45">
        <f t="shared" si="26"/>
        <v>406</v>
      </c>
      <c r="AI152" s="45">
        <f t="shared" si="26"/>
        <v>423</v>
      </c>
      <c r="AJ152" s="45">
        <f t="shared" si="26"/>
        <v>440</v>
      </c>
      <c r="AK152" s="45">
        <f t="shared" si="26"/>
        <v>457</v>
      </c>
      <c r="AL152" s="45">
        <f t="shared" si="26"/>
        <v>473</v>
      </c>
      <c r="AM152" s="45">
        <f t="shared" si="26"/>
        <v>490</v>
      </c>
      <c r="AN152" s="45">
        <f t="shared" si="26"/>
        <v>507</v>
      </c>
    </row>
    <row r="153" spans="1:40" x14ac:dyDescent="0.25">
      <c r="A153" s="68" t="s">
        <v>160</v>
      </c>
      <c r="B153" s="184">
        <v>20376</v>
      </c>
      <c r="C153" s="68">
        <v>10</v>
      </c>
      <c r="D153" s="1">
        <v>1500</v>
      </c>
      <c r="E153" s="1">
        <v>1263</v>
      </c>
      <c r="F153" s="1">
        <v>16</v>
      </c>
      <c r="G153" s="1">
        <v>2779</v>
      </c>
      <c r="H153" s="181">
        <f t="shared" si="22"/>
        <v>2763</v>
      </c>
      <c r="I153" s="176">
        <v>277.89999999999998</v>
      </c>
      <c r="J153" s="182">
        <f t="shared" si="23"/>
        <v>276.3</v>
      </c>
      <c r="K153" s="45">
        <f t="shared" si="27"/>
        <v>17</v>
      </c>
      <c r="L153" s="45">
        <f t="shared" si="27"/>
        <v>35</v>
      </c>
      <c r="M153" s="45">
        <f t="shared" si="27"/>
        <v>52</v>
      </c>
      <c r="N153" s="45">
        <f t="shared" si="27"/>
        <v>69</v>
      </c>
      <c r="O153" s="45">
        <f t="shared" si="27"/>
        <v>86</v>
      </c>
      <c r="P153" s="45">
        <f t="shared" si="27"/>
        <v>104</v>
      </c>
      <c r="Q153" s="45">
        <f t="shared" si="27"/>
        <v>121</v>
      </c>
      <c r="R153" s="45">
        <f t="shared" si="27"/>
        <v>138</v>
      </c>
      <c r="S153" s="45">
        <f t="shared" si="27"/>
        <v>155</v>
      </c>
      <c r="T153" s="45">
        <f t="shared" si="27"/>
        <v>173</v>
      </c>
      <c r="U153" s="45">
        <f t="shared" si="27"/>
        <v>190</v>
      </c>
      <c r="V153" s="45">
        <f t="shared" si="27"/>
        <v>207</v>
      </c>
      <c r="W153" s="45">
        <f t="shared" si="27"/>
        <v>224</v>
      </c>
      <c r="X153" s="45">
        <f t="shared" si="27"/>
        <v>242</v>
      </c>
      <c r="Y153" s="45">
        <f t="shared" si="27"/>
        <v>259</v>
      </c>
      <c r="Z153" s="45">
        <f t="shared" si="27"/>
        <v>276</v>
      </c>
      <c r="AA153" s="45">
        <f t="shared" si="26"/>
        <v>294</v>
      </c>
      <c r="AB153" s="45">
        <f t="shared" si="26"/>
        <v>311</v>
      </c>
      <c r="AC153" s="45">
        <f t="shared" si="26"/>
        <v>328</v>
      </c>
      <c r="AD153" s="45">
        <f t="shared" si="26"/>
        <v>345</v>
      </c>
      <c r="AE153" s="45">
        <f t="shared" si="26"/>
        <v>363</v>
      </c>
      <c r="AF153" s="45">
        <f t="shared" si="26"/>
        <v>380</v>
      </c>
      <c r="AG153" s="45">
        <f t="shared" si="26"/>
        <v>397</v>
      </c>
      <c r="AH153" s="45">
        <f t="shared" si="26"/>
        <v>414</v>
      </c>
      <c r="AI153" s="45">
        <f t="shared" si="26"/>
        <v>432</v>
      </c>
      <c r="AJ153" s="45">
        <f t="shared" si="26"/>
        <v>449</v>
      </c>
      <c r="AK153" s="45">
        <f t="shared" si="26"/>
        <v>466</v>
      </c>
      <c r="AL153" s="45">
        <f t="shared" si="26"/>
        <v>484</v>
      </c>
      <c r="AM153" s="45">
        <f t="shared" si="26"/>
        <v>501</v>
      </c>
      <c r="AN153" s="45">
        <f t="shared" si="26"/>
        <v>518</v>
      </c>
    </row>
    <row r="154" spans="1:40" x14ac:dyDescent="0.25">
      <c r="A154" s="68" t="s">
        <v>160</v>
      </c>
      <c r="B154" s="184">
        <v>20485</v>
      </c>
      <c r="C154" s="68">
        <v>3</v>
      </c>
      <c r="D154" s="1">
        <v>756</v>
      </c>
      <c r="E154" s="1">
        <v>204</v>
      </c>
      <c r="F154" s="1">
        <v>0</v>
      </c>
      <c r="G154" s="1">
        <v>960</v>
      </c>
      <c r="H154" s="181">
        <f t="shared" si="22"/>
        <v>960</v>
      </c>
      <c r="I154" s="176">
        <v>320</v>
      </c>
      <c r="J154" s="182">
        <f t="shared" si="23"/>
        <v>320</v>
      </c>
      <c r="K154" s="45">
        <f t="shared" si="27"/>
        <v>20</v>
      </c>
      <c r="L154" s="45">
        <f t="shared" si="27"/>
        <v>40</v>
      </c>
      <c r="M154" s="45">
        <f t="shared" si="27"/>
        <v>60</v>
      </c>
      <c r="N154" s="45">
        <f t="shared" si="27"/>
        <v>80</v>
      </c>
      <c r="O154" s="45">
        <f t="shared" si="27"/>
        <v>100</v>
      </c>
      <c r="P154" s="45">
        <f t="shared" si="27"/>
        <v>120</v>
      </c>
      <c r="Q154" s="45">
        <f t="shared" si="27"/>
        <v>140</v>
      </c>
      <c r="R154" s="45">
        <f t="shared" si="27"/>
        <v>160</v>
      </c>
      <c r="S154" s="45">
        <f t="shared" si="27"/>
        <v>180</v>
      </c>
      <c r="T154" s="45">
        <f t="shared" si="27"/>
        <v>200</v>
      </c>
      <c r="U154" s="45">
        <f t="shared" si="27"/>
        <v>220</v>
      </c>
      <c r="V154" s="45">
        <f t="shared" si="27"/>
        <v>240</v>
      </c>
      <c r="W154" s="45">
        <f t="shared" si="27"/>
        <v>260</v>
      </c>
      <c r="X154" s="45">
        <f t="shared" si="27"/>
        <v>280</v>
      </c>
      <c r="Y154" s="45">
        <f t="shared" si="27"/>
        <v>300</v>
      </c>
      <c r="Z154" s="45">
        <f t="shared" si="27"/>
        <v>320</v>
      </c>
      <c r="AA154" s="45">
        <f t="shared" si="26"/>
        <v>340</v>
      </c>
      <c r="AB154" s="45">
        <f t="shared" si="26"/>
        <v>360</v>
      </c>
      <c r="AC154" s="45">
        <f t="shared" si="26"/>
        <v>380</v>
      </c>
      <c r="AD154" s="45">
        <f t="shared" si="26"/>
        <v>400</v>
      </c>
      <c r="AE154" s="45">
        <f t="shared" si="26"/>
        <v>420</v>
      </c>
      <c r="AF154" s="45">
        <f t="shared" si="26"/>
        <v>440</v>
      </c>
      <c r="AG154" s="45">
        <f t="shared" si="26"/>
        <v>460</v>
      </c>
      <c r="AH154" s="45">
        <f t="shared" si="26"/>
        <v>480</v>
      </c>
      <c r="AI154" s="45">
        <f t="shared" si="26"/>
        <v>500</v>
      </c>
      <c r="AJ154" s="45">
        <f t="shared" si="26"/>
        <v>520</v>
      </c>
      <c r="AK154" s="45">
        <f t="shared" si="26"/>
        <v>540</v>
      </c>
      <c r="AL154" s="45">
        <f t="shared" si="26"/>
        <v>560</v>
      </c>
      <c r="AM154" s="45">
        <f t="shared" si="26"/>
        <v>580</v>
      </c>
      <c r="AN154" s="45">
        <f t="shared" si="26"/>
        <v>600</v>
      </c>
    </row>
    <row r="155" spans="1:40" x14ac:dyDescent="0.25">
      <c r="A155" s="68" t="s">
        <v>160</v>
      </c>
      <c r="B155" s="184">
        <v>20644</v>
      </c>
      <c r="C155" s="68">
        <v>4</v>
      </c>
      <c r="D155" s="1">
        <v>1224</v>
      </c>
      <c r="E155" s="1">
        <v>327</v>
      </c>
      <c r="F155" s="1">
        <v>9</v>
      </c>
      <c r="G155" s="1">
        <v>1560</v>
      </c>
      <c r="H155" s="181">
        <f t="shared" si="22"/>
        <v>1551</v>
      </c>
      <c r="I155" s="176">
        <v>390</v>
      </c>
      <c r="J155" s="182">
        <f t="shared" si="23"/>
        <v>387.75</v>
      </c>
      <c r="K155" s="45">
        <f t="shared" si="27"/>
        <v>24</v>
      </c>
      <c r="L155" s="45">
        <f t="shared" si="27"/>
        <v>48</v>
      </c>
      <c r="M155" s="45">
        <f t="shared" si="27"/>
        <v>73</v>
      </c>
      <c r="N155" s="45">
        <f t="shared" si="27"/>
        <v>97</v>
      </c>
      <c r="O155" s="45">
        <f t="shared" si="27"/>
        <v>121</v>
      </c>
      <c r="P155" s="45">
        <f t="shared" si="27"/>
        <v>145</v>
      </c>
      <c r="Q155" s="45">
        <f t="shared" si="27"/>
        <v>170</v>
      </c>
      <c r="R155" s="45">
        <f t="shared" si="27"/>
        <v>194</v>
      </c>
      <c r="S155" s="45">
        <f t="shared" si="27"/>
        <v>218</v>
      </c>
      <c r="T155" s="45">
        <f t="shared" si="27"/>
        <v>242</v>
      </c>
      <c r="U155" s="45">
        <f t="shared" si="27"/>
        <v>267</v>
      </c>
      <c r="V155" s="45">
        <f t="shared" si="27"/>
        <v>291</v>
      </c>
      <c r="W155" s="45">
        <f t="shared" si="27"/>
        <v>315</v>
      </c>
      <c r="X155" s="45">
        <f t="shared" si="27"/>
        <v>339</v>
      </c>
      <c r="Y155" s="45">
        <f t="shared" si="27"/>
        <v>364</v>
      </c>
      <c r="Z155" s="45">
        <f t="shared" si="27"/>
        <v>388</v>
      </c>
      <c r="AA155" s="45">
        <f t="shared" si="26"/>
        <v>412</v>
      </c>
      <c r="AB155" s="45">
        <f t="shared" si="26"/>
        <v>436</v>
      </c>
      <c r="AC155" s="45">
        <f t="shared" si="26"/>
        <v>460</v>
      </c>
      <c r="AD155" s="45">
        <f t="shared" si="26"/>
        <v>485</v>
      </c>
      <c r="AE155" s="45">
        <f t="shared" si="26"/>
        <v>509</v>
      </c>
      <c r="AF155" s="45">
        <f t="shared" si="26"/>
        <v>533</v>
      </c>
      <c r="AG155" s="45">
        <f t="shared" si="26"/>
        <v>557</v>
      </c>
      <c r="AH155" s="45">
        <f t="shared" si="26"/>
        <v>582</v>
      </c>
      <c r="AI155" s="45">
        <f t="shared" si="26"/>
        <v>606</v>
      </c>
      <c r="AJ155" s="45">
        <f t="shared" si="26"/>
        <v>630</v>
      </c>
      <c r="AK155" s="45">
        <f t="shared" si="26"/>
        <v>654</v>
      </c>
      <c r="AL155" s="45">
        <f t="shared" si="26"/>
        <v>679</v>
      </c>
      <c r="AM155" s="45">
        <f t="shared" si="26"/>
        <v>703</v>
      </c>
      <c r="AN155" s="45">
        <f t="shared" si="26"/>
        <v>727</v>
      </c>
    </row>
    <row r="156" spans="1:40" x14ac:dyDescent="0.25">
      <c r="A156" s="68" t="s">
        <v>160</v>
      </c>
      <c r="B156" s="184">
        <v>20647</v>
      </c>
      <c r="C156" s="68">
        <v>6</v>
      </c>
      <c r="D156" s="1">
        <v>1188</v>
      </c>
      <c r="E156" s="1">
        <v>40</v>
      </c>
      <c r="F156" s="1">
        <v>0</v>
      </c>
      <c r="G156" s="1">
        <v>1228</v>
      </c>
      <c r="H156" s="181">
        <f t="shared" si="22"/>
        <v>1228</v>
      </c>
      <c r="I156" s="176">
        <v>204.66669999999999</v>
      </c>
      <c r="J156" s="182">
        <f t="shared" si="23"/>
        <v>204.66666666666666</v>
      </c>
      <c r="K156" s="45">
        <f t="shared" si="27"/>
        <v>13</v>
      </c>
      <c r="L156" s="45">
        <f t="shared" si="27"/>
        <v>26</v>
      </c>
      <c r="M156" s="45">
        <f t="shared" si="27"/>
        <v>38</v>
      </c>
      <c r="N156" s="45">
        <f t="shared" si="27"/>
        <v>51</v>
      </c>
      <c r="O156" s="45">
        <f t="shared" si="27"/>
        <v>64</v>
      </c>
      <c r="P156" s="45">
        <f t="shared" si="27"/>
        <v>77</v>
      </c>
      <c r="Q156" s="45">
        <f t="shared" si="27"/>
        <v>90</v>
      </c>
      <c r="R156" s="45">
        <f t="shared" si="27"/>
        <v>102</v>
      </c>
      <c r="S156" s="45">
        <f t="shared" si="27"/>
        <v>115</v>
      </c>
      <c r="T156" s="45">
        <f t="shared" si="27"/>
        <v>128</v>
      </c>
      <c r="U156" s="45">
        <f t="shared" si="27"/>
        <v>141</v>
      </c>
      <c r="V156" s="45">
        <f t="shared" si="27"/>
        <v>154</v>
      </c>
      <c r="W156" s="45">
        <f t="shared" si="27"/>
        <v>166</v>
      </c>
      <c r="X156" s="45">
        <f t="shared" si="27"/>
        <v>179</v>
      </c>
      <c r="Y156" s="45">
        <f t="shared" si="27"/>
        <v>192</v>
      </c>
      <c r="Z156" s="45">
        <f t="shared" si="27"/>
        <v>205</v>
      </c>
      <c r="AA156" s="45">
        <f t="shared" si="26"/>
        <v>217</v>
      </c>
      <c r="AB156" s="45">
        <f t="shared" si="26"/>
        <v>230</v>
      </c>
      <c r="AC156" s="45">
        <f t="shared" si="26"/>
        <v>243</v>
      </c>
      <c r="AD156" s="45">
        <f t="shared" si="26"/>
        <v>256</v>
      </c>
      <c r="AE156" s="45">
        <f t="shared" si="26"/>
        <v>269</v>
      </c>
      <c r="AF156" s="45">
        <f t="shared" si="26"/>
        <v>281</v>
      </c>
      <c r="AG156" s="45">
        <f t="shared" si="26"/>
        <v>294</v>
      </c>
      <c r="AH156" s="45">
        <f t="shared" si="26"/>
        <v>307</v>
      </c>
      <c r="AI156" s="45">
        <f t="shared" si="26"/>
        <v>320</v>
      </c>
      <c r="AJ156" s="45">
        <f t="shared" si="26"/>
        <v>333</v>
      </c>
      <c r="AK156" s="45">
        <f t="shared" si="26"/>
        <v>345</v>
      </c>
      <c r="AL156" s="45">
        <f t="shared" si="26"/>
        <v>358</v>
      </c>
      <c r="AM156" s="45">
        <f t="shared" si="26"/>
        <v>371</v>
      </c>
      <c r="AN156" s="45">
        <f t="shared" si="26"/>
        <v>384</v>
      </c>
    </row>
    <row r="157" spans="1:40" x14ac:dyDescent="0.25">
      <c r="A157" s="68" t="s">
        <v>158</v>
      </c>
      <c r="B157" s="184">
        <v>85103</v>
      </c>
      <c r="C157" s="68">
        <v>11</v>
      </c>
      <c r="D157" s="1">
        <v>2652</v>
      </c>
      <c r="E157" s="1">
        <v>544</v>
      </c>
      <c r="F157" s="1">
        <v>0</v>
      </c>
      <c r="G157" s="1">
        <v>3196</v>
      </c>
      <c r="H157" s="181">
        <f t="shared" si="22"/>
        <v>3196</v>
      </c>
      <c r="I157" s="176">
        <v>290.5455</v>
      </c>
      <c r="J157" s="182">
        <f t="shared" si="23"/>
        <v>290.54545454545456</v>
      </c>
      <c r="K157" s="45">
        <f t="shared" si="27"/>
        <v>18</v>
      </c>
      <c r="L157" s="45">
        <f t="shared" si="27"/>
        <v>36</v>
      </c>
      <c r="M157" s="45">
        <f t="shared" si="27"/>
        <v>54</v>
      </c>
      <c r="N157" s="45">
        <f t="shared" si="27"/>
        <v>73</v>
      </c>
      <c r="O157" s="45">
        <f t="shared" si="27"/>
        <v>91</v>
      </c>
      <c r="P157" s="45">
        <f t="shared" si="27"/>
        <v>109</v>
      </c>
      <c r="Q157" s="45">
        <f t="shared" si="27"/>
        <v>127</v>
      </c>
      <c r="R157" s="45">
        <f t="shared" si="27"/>
        <v>145</v>
      </c>
      <c r="S157" s="45">
        <f t="shared" si="27"/>
        <v>163</v>
      </c>
      <c r="T157" s="45">
        <f t="shared" si="27"/>
        <v>182</v>
      </c>
      <c r="U157" s="45">
        <f t="shared" si="27"/>
        <v>200</v>
      </c>
      <c r="V157" s="45">
        <f t="shared" si="27"/>
        <v>218</v>
      </c>
      <c r="W157" s="45">
        <f t="shared" si="27"/>
        <v>236</v>
      </c>
      <c r="X157" s="45">
        <f t="shared" si="27"/>
        <v>254</v>
      </c>
      <c r="Y157" s="45">
        <f t="shared" si="27"/>
        <v>272</v>
      </c>
      <c r="Z157" s="45">
        <f t="shared" si="27"/>
        <v>291</v>
      </c>
      <c r="AA157" s="45">
        <f t="shared" si="26"/>
        <v>309</v>
      </c>
      <c r="AB157" s="45">
        <f t="shared" si="26"/>
        <v>327</v>
      </c>
      <c r="AC157" s="45">
        <f t="shared" si="26"/>
        <v>345</v>
      </c>
      <c r="AD157" s="45">
        <f t="shared" si="26"/>
        <v>363</v>
      </c>
      <c r="AE157" s="45">
        <f t="shared" si="26"/>
        <v>381</v>
      </c>
      <c r="AF157" s="45">
        <f t="shared" si="26"/>
        <v>400</v>
      </c>
      <c r="AG157" s="45">
        <f t="shared" si="26"/>
        <v>418</v>
      </c>
      <c r="AH157" s="45">
        <f t="shared" si="26"/>
        <v>436</v>
      </c>
      <c r="AI157" s="45">
        <f t="shared" si="26"/>
        <v>454</v>
      </c>
      <c r="AJ157" s="45">
        <f t="shared" si="26"/>
        <v>472</v>
      </c>
      <c r="AK157" s="45">
        <f t="shared" si="26"/>
        <v>490</v>
      </c>
      <c r="AL157" s="45">
        <f t="shared" si="26"/>
        <v>508</v>
      </c>
      <c r="AM157" s="45">
        <f t="shared" si="26"/>
        <v>527</v>
      </c>
      <c r="AN157" s="45">
        <f t="shared" si="26"/>
        <v>545</v>
      </c>
    </row>
    <row r="158" spans="1:40" x14ac:dyDescent="0.25">
      <c r="A158" s="68" t="s">
        <v>158</v>
      </c>
      <c r="B158" s="184">
        <v>85108</v>
      </c>
      <c r="C158" s="68">
        <v>4</v>
      </c>
      <c r="D158" s="1">
        <v>1212</v>
      </c>
      <c r="E158" s="1">
        <v>1164</v>
      </c>
      <c r="F158" s="1">
        <v>131</v>
      </c>
      <c r="G158" s="1">
        <v>2507</v>
      </c>
      <c r="H158" s="181">
        <f t="shared" si="22"/>
        <v>2376</v>
      </c>
      <c r="I158" s="176">
        <v>626.75</v>
      </c>
      <c r="J158" s="182">
        <f t="shared" si="23"/>
        <v>594</v>
      </c>
      <c r="K158" s="45">
        <f t="shared" si="27"/>
        <v>37</v>
      </c>
      <c r="L158" s="45">
        <f t="shared" si="27"/>
        <v>74</v>
      </c>
      <c r="M158" s="45">
        <f t="shared" si="27"/>
        <v>111</v>
      </c>
      <c r="N158" s="45">
        <f t="shared" si="27"/>
        <v>149</v>
      </c>
      <c r="O158" s="45">
        <f t="shared" si="27"/>
        <v>186</v>
      </c>
      <c r="P158" s="45">
        <f t="shared" si="27"/>
        <v>223</v>
      </c>
      <c r="Q158" s="45">
        <f t="shared" si="27"/>
        <v>260</v>
      </c>
      <c r="R158" s="45">
        <f t="shared" si="27"/>
        <v>297</v>
      </c>
      <c r="S158" s="45">
        <f t="shared" si="27"/>
        <v>334</v>
      </c>
      <c r="T158" s="45">
        <f t="shared" si="27"/>
        <v>371</v>
      </c>
      <c r="U158" s="45">
        <f t="shared" si="27"/>
        <v>408</v>
      </c>
      <c r="V158" s="45">
        <f t="shared" si="27"/>
        <v>446</v>
      </c>
      <c r="W158" s="45">
        <f t="shared" si="27"/>
        <v>483</v>
      </c>
      <c r="X158" s="45">
        <f t="shared" si="27"/>
        <v>520</v>
      </c>
      <c r="Y158" s="45">
        <f t="shared" si="27"/>
        <v>557</v>
      </c>
      <c r="Z158" s="45">
        <f t="shared" si="27"/>
        <v>594</v>
      </c>
      <c r="AA158" s="45">
        <f t="shared" si="26"/>
        <v>631</v>
      </c>
      <c r="AB158" s="45">
        <f t="shared" si="26"/>
        <v>668</v>
      </c>
      <c r="AC158" s="45">
        <f t="shared" si="26"/>
        <v>705</v>
      </c>
      <c r="AD158" s="45">
        <f t="shared" si="26"/>
        <v>743</v>
      </c>
      <c r="AE158" s="45">
        <f t="shared" si="26"/>
        <v>780</v>
      </c>
      <c r="AF158" s="45">
        <f t="shared" si="26"/>
        <v>817</v>
      </c>
      <c r="AG158" s="45">
        <f t="shared" si="26"/>
        <v>854</v>
      </c>
      <c r="AH158" s="45">
        <f t="shared" si="26"/>
        <v>891</v>
      </c>
      <c r="AI158" s="45">
        <f t="shared" si="26"/>
        <v>928</v>
      </c>
      <c r="AJ158" s="45">
        <f t="shared" si="26"/>
        <v>965</v>
      </c>
      <c r="AK158" s="45">
        <f t="shared" si="26"/>
        <v>1002</v>
      </c>
      <c r="AL158" s="45">
        <f t="shared" si="26"/>
        <v>1040</v>
      </c>
      <c r="AM158" s="45">
        <f t="shared" si="26"/>
        <v>1077</v>
      </c>
      <c r="AN158" s="45">
        <f t="shared" si="26"/>
        <v>1114</v>
      </c>
    </row>
    <row r="159" spans="1:40" x14ac:dyDescent="0.25">
      <c r="A159" s="68" t="s">
        <v>158</v>
      </c>
      <c r="B159" s="184">
        <v>85109</v>
      </c>
      <c r="C159" s="68">
        <v>12</v>
      </c>
      <c r="D159" s="1">
        <v>5940</v>
      </c>
      <c r="E159" s="1">
        <v>-36</v>
      </c>
      <c r="F159" s="1">
        <v>251</v>
      </c>
      <c r="G159" s="1">
        <v>6155</v>
      </c>
      <c r="H159" s="181">
        <f t="shared" si="22"/>
        <v>5904</v>
      </c>
      <c r="I159" s="176">
        <v>512.91669999999999</v>
      </c>
      <c r="J159" s="182">
        <f t="shared" si="23"/>
        <v>492</v>
      </c>
      <c r="K159" s="45">
        <f t="shared" si="27"/>
        <v>31</v>
      </c>
      <c r="L159" s="45">
        <f t="shared" si="27"/>
        <v>62</v>
      </c>
      <c r="M159" s="45">
        <f t="shared" si="27"/>
        <v>92</v>
      </c>
      <c r="N159" s="45">
        <f t="shared" si="27"/>
        <v>123</v>
      </c>
      <c r="O159" s="45">
        <f t="shared" si="27"/>
        <v>154</v>
      </c>
      <c r="P159" s="45">
        <f t="shared" si="27"/>
        <v>185</v>
      </c>
      <c r="Q159" s="45">
        <f t="shared" si="27"/>
        <v>215</v>
      </c>
      <c r="R159" s="45">
        <f t="shared" si="27"/>
        <v>246</v>
      </c>
      <c r="S159" s="45">
        <f t="shared" si="27"/>
        <v>277</v>
      </c>
      <c r="T159" s="45">
        <f t="shared" si="27"/>
        <v>308</v>
      </c>
      <c r="U159" s="45">
        <f t="shared" si="27"/>
        <v>338</v>
      </c>
      <c r="V159" s="45">
        <f t="shared" si="27"/>
        <v>369</v>
      </c>
      <c r="W159" s="45">
        <f t="shared" si="27"/>
        <v>400</v>
      </c>
      <c r="X159" s="45">
        <f t="shared" si="27"/>
        <v>431</v>
      </c>
      <c r="Y159" s="45">
        <f t="shared" si="27"/>
        <v>461</v>
      </c>
      <c r="Z159" s="45">
        <f t="shared" si="27"/>
        <v>492</v>
      </c>
      <c r="AA159" s="45">
        <f t="shared" si="26"/>
        <v>523</v>
      </c>
      <c r="AB159" s="45">
        <f t="shared" si="26"/>
        <v>554</v>
      </c>
      <c r="AC159" s="45">
        <f t="shared" si="26"/>
        <v>584</v>
      </c>
      <c r="AD159" s="45">
        <f t="shared" si="26"/>
        <v>615</v>
      </c>
      <c r="AE159" s="45">
        <f t="shared" si="26"/>
        <v>646</v>
      </c>
      <c r="AF159" s="45">
        <f t="shared" si="26"/>
        <v>677</v>
      </c>
      <c r="AG159" s="45">
        <f t="shared" si="26"/>
        <v>707</v>
      </c>
      <c r="AH159" s="45">
        <f t="shared" si="26"/>
        <v>738</v>
      </c>
      <c r="AI159" s="45">
        <f t="shared" si="26"/>
        <v>769</v>
      </c>
      <c r="AJ159" s="45">
        <f t="shared" si="26"/>
        <v>800</v>
      </c>
      <c r="AK159" s="45">
        <f t="shared" si="26"/>
        <v>830</v>
      </c>
      <c r="AL159" s="45">
        <f t="shared" si="26"/>
        <v>861</v>
      </c>
      <c r="AM159" s="45">
        <f t="shared" si="26"/>
        <v>892</v>
      </c>
      <c r="AN159" s="45">
        <f t="shared" si="26"/>
        <v>923</v>
      </c>
    </row>
    <row r="160" spans="1:40" x14ac:dyDescent="0.25">
      <c r="A160" s="68" t="s">
        <v>158</v>
      </c>
      <c r="B160" s="184">
        <v>85110</v>
      </c>
      <c r="C160" s="68">
        <v>11</v>
      </c>
      <c r="D160" s="1">
        <v>1368</v>
      </c>
      <c r="E160" s="1">
        <v>1601</v>
      </c>
      <c r="F160" s="1">
        <v>0</v>
      </c>
      <c r="G160" s="1">
        <v>2969</v>
      </c>
      <c r="H160" s="181">
        <f t="shared" si="22"/>
        <v>2969</v>
      </c>
      <c r="I160" s="176">
        <v>269.90910000000002</v>
      </c>
      <c r="J160" s="182">
        <f t="shared" si="23"/>
        <v>269.90909090909093</v>
      </c>
      <c r="K160" s="45">
        <f t="shared" si="27"/>
        <v>17</v>
      </c>
      <c r="L160" s="45">
        <f t="shared" si="27"/>
        <v>34</v>
      </c>
      <c r="M160" s="45">
        <f t="shared" si="27"/>
        <v>51</v>
      </c>
      <c r="N160" s="45">
        <f t="shared" si="27"/>
        <v>67</v>
      </c>
      <c r="O160" s="45">
        <f t="shared" si="27"/>
        <v>84</v>
      </c>
      <c r="P160" s="45">
        <f t="shared" si="27"/>
        <v>101</v>
      </c>
      <c r="Q160" s="45">
        <f t="shared" si="27"/>
        <v>118</v>
      </c>
      <c r="R160" s="45">
        <f t="shared" si="27"/>
        <v>135</v>
      </c>
      <c r="S160" s="45">
        <f t="shared" si="27"/>
        <v>152</v>
      </c>
      <c r="T160" s="45">
        <f t="shared" si="27"/>
        <v>169</v>
      </c>
      <c r="U160" s="45">
        <f t="shared" si="27"/>
        <v>186</v>
      </c>
      <c r="V160" s="45">
        <f t="shared" si="27"/>
        <v>202</v>
      </c>
      <c r="W160" s="45">
        <f t="shared" si="27"/>
        <v>219</v>
      </c>
      <c r="X160" s="45">
        <f t="shared" si="27"/>
        <v>236</v>
      </c>
      <c r="Y160" s="45">
        <f t="shared" si="27"/>
        <v>253</v>
      </c>
      <c r="Z160" s="45">
        <f t="shared" si="27"/>
        <v>270</v>
      </c>
      <c r="AA160" s="45">
        <f t="shared" si="26"/>
        <v>287</v>
      </c>
      <c r="AB160" s="45">
        <f t="shared" si="26"/>
        <v>304</v>
      </c>
      <c r="AC160" s="45">
        <f t="shared" si="26"/>
        <v>321</v>
      </c>
      <c r="AD160" s="45">
        <f t="shared" si="26"/>
        <v>337</v>
      </c>
      <c r="AE160" s="45">
        <f t="shared" si="26"/>
        <v>354</v>
      </c>
      <c r="AF160" s="45">
        <f t="shared" si="26"/>
        <v>371</v>
      </c>
      <c r="AG160" s="45">
        <f t="shared" si="26"/>
        <v>388</v>
      </c>
      <c r="AH160" s="45">
        <f t="shared" si="26"/>
        <v>405</v>
      </c>
      <c r="AI160" s="45">
        <f t="shared" si="26"/>
        <v>422</v>
      </c>
      <c r="AJ160" s="45">
        <f t="shared" si="26"/>
        <v>439</v>
      </c>
      <c r="AK160" s="45">
        <f t="shared" si="26"/>
        <v>455</v>
      </c>
      <c r="AL160" s="45">
        <f t="shared" si="26"/>
        <v>472</v>
      </c>
      <c r="AM160" s="45">
        <f t="shared" si="26"/>
        <v>489</v>
      </c>
      <c r="AN160" s="45">
        <f t="shared" si="26"/>
        <v>506</v>
      </c>
    </row>
    <row r="161" spans="1:40" x14ac:dyDescent="0.25">
      <c r="A161" s="68" t="s">
        <v>158</v>
      </c>
      <c r="B161" s="184">
        <v>85112</v>
      </c>
      <c r="C161" s="68">
        <v>10</v>
      </c>
      <c r="D161" s="1">
        <v>3336</v>
      </c>
      <c r="E161" s="1">
        <v>246</v>
      </c>
      <c r="F161" s="1">
        <v>19</v>
      </c>
      <c r="G161" s="1">
        <v>3601</v>
      </c>
      <c r="H161" s="181">
        <f t="shared" si="22"/>
        <v>3582</v>
      </c>
      <c r="I161" s="176">
        <v>360.1</v>
      </c>
      <c r="J161" s="182">
        <f t="shared" si="23"/>
        <v>358.2</v>
      </c>
      <c r="K161" s="45">
        <f t="shared" si="27"/>
        <v>22</v>
      </c>
      <c r="L161" s="45">
        <f t="shared" si="27"/>
        <v>45</v>
      </c>
      <c r="M161" s="45">
        <f t="shared" si="27"/>
        <v>67</v>
      </c>
      <c r="N161" s="45">
        <f t="shared" si="27"/>
        <v>90</v>
      </c>
      <c r="O161" s="45">
        <f t="shared" si="27"/>
        <v>112</v>
      </c>
      <c r="P161" s="45">
        <f t="shared" si="27"/>
        <v>134</v>
      </c>
      <c r="Q161" s="45">
        <f t="shared" si="27"/>
        <v>157</v>
      </c>
      <c r="R161" s="45">
        <f t="shared" si="27"/>
        <v>179</v>
      </c>
      <c r="S161" s="45">
        <f t="shared" si="27"/>
        <v>201</v>
      </c>
      <c r="T161" s="45">
        <f t="shared" si="27"/>
        <v>224</v>
      </c>
      <c r="U161" s="45">
        <f t="shared" si="27"/>
        <v>246</v>
      </c>
      <c r="V161" s="45">
        <f t="shared" si="27"/>
        <v>269</v>
      </c>
      <c r="W161" s="45">
        <f t="shared" si="27"/>
        <v>291</v>
      </c>
      <c r="X161" s="45">
        <f t="shared" si="27"/>
        <v>313</v>
      </c>
      <c r="Y161" s="45">
        <f t="shared" si="27"/>
        <v>336</v>
      </c>
      <c r="Z161" s="45">
        <f t="shared" si="27"/>
        <v>358</v>
      </c>
      <c r="AA161" s="45">
        <f t="shared" si="26"/>
        <v>381</v>
      </c>
      <c r="AB161" s="45">
        <f t="shared" si="26"/>
        <v>403</v>
      </c>
      <c r="AC161" s="45">
        <f t="shared" si="26"/>
        <v>425</v>
      </c>
      <c r="AD161" s="45">
        <f t="shared" si="26"/>
        <v>448</v>
      </c>
      <c r="AE161" s="45">
        <f t="shared" si="26"/>
        <v>470</v>
      </c>
      <c r="AF161" s="45">
        <f t="shared" si="26"/>
        <v>493</v>
      </c>
      <c r="AG161" s="45">
        <f t="shared" si="26"/>
        <v>515</v>
      </c>
      <c r="AH161" s="45">
        <f t="shared" si="26"/>
        <v>537</v>
      </c>
      <c r="AI161" s="45">
        <f t="shared" si="26"/>
        <v>560</v>
      </c>
      <c r="AJ161" s="45">
        <f t="shared" si="26"/>
        <v>582</v>
      </c>
      <c r="AK161" s="45">
        <f t="shared" si="26"/>
        <v>604</v>
      </c>
      <c r="AL161" s="45">
        <f t="shared" si="26"/>
        <v>627</v>
      </c>
      <c r="AM161" s="45">
        <f t="shared" si="26"/>
        <v>649</v>
      </c>
      <c r="AN161" s="45">
        <f t="shared" si="26"/>
        <v>672</v>
      </c>
    </row>
    <row r="162" spans="1:40" x14ac:dyDescent="0.25">
      <c r="A162" s="68" t="s">
        <v>158</v>
      </c>
      <c r="B162" s="184">
        <v>85113</v>
      </c>
      <c r="C162" s="68">
        <v>12</v>
      </c>
      <c r="D162" s="1">
        <v>3324</v>
      </c>
      <c r="E162" s="1">
        <v>587</v>
      </c>
      <c r="F162" s="1">
        <v>55</v>
      </c>
      <c r="G162" s="1">
        <v>3966</v>
      </c>
      <c r="H162" s="181">
        <f t="shared" si="22"/>
        <v>3911</v>
      </c>
      <c r="I162" s="176">
        <v>330.5</v>
      </c>
      <c r="J162" s="182">
        <f t="shared" si="23"/>
        <v>325.91666666666669</v>
      </c>
      <c r="K162" s="45">
        <f t="shared" si="27"/>
        <v>20</v>
      </c>
      <c r="L162" s="45">
        <f t="shared" si="27"/>
        <v>41</v>
      </c>
      <c r="M162" s="45">
        <f t="shared" si="27"/>
        <v>61</v>
      </c>
      <c r="N162" s="45">
        <f t="shared" si="27"/>
        <v>81</v>
      </c>
      <c r="O162" s="45">
        <f t="shared" si="27"/>
        <v>102</v>
      </c>
      <c r="P162" s="45">
        <f t="shared" si="27"/>
        <v>122</v>
      </c>
      <c r="Q162" s="45">
        <f t="shared" si="27"/>
        <v>143</v>
      </c>
      <c r="R162" s="45">
        <f t="shared" si="27"/>
        <v>163</v>
      </c>
      <c r="S162" s="45">
        <f t="shared" si="27"/>
        <v>183</v>
      </c>
      <c r="T162" s="45">
        <f t="shared" si="27"/>
        <v>204</v>
      </c>
      <c r="U162" s="45">
        <f t="shared" si="27"/>
        <v>224</v>
      </c>
      <c r="V162" s="45">
        <f t="shared" si="27"/>
        <v>244</v>
      </c>
      <c r="W162" s="45">
        <f t="shared" si="27"/>
        <v>265</v>
      </c>
      <c r="X162" s="45">
        <f t="shared" si="27"/>
        <v>285</v>
      </c>
      <c r="Y162" s="45">
        <f t="shared" si="27"/>
        <v>306</v>
      </c>
      <c r="Z162" s="45">
        <f t="shared" si="27"/>
        <v>326</v>
      </c>
      <c r="AA162" s="45">
        <f t="shared" si="26"/>
        <v>346</v>
      </c>
      <c r="AB162" s="45">
        <f t="shared" si="26"/>
        <v>367</v>
      </c>
      <c r="AC162" s="45">
        <f t="shared" si="26"/>
        <v>387</v>
      </c>
      <c r="AD162" s="45">
        <f t="shared" si="26"/>
        <v>407</v>
      </c>
      <c r="AE162" s="45">
        <f t="shared" si="26"/>
        <v>428</v>
      </c>
      <c r="AF162" s="45">
        <f t="shared" si="26"/>
        <v>448</v>
      </c>
      <c r="AG162" s="45">
        <f t="shared" si="26"/>
        <v>469</v>
      </c>
      <c r="AH162" s="45">
        <f t="shared" si="26"/>
        <v>489</v>
      </c>
      <c r="AI162" s="45">
        <f t="shared" si="26"/>
        <v>509</v>
      </c>
      <c r="AJ162" s="45">
        <f t="shared" si="26"/>
        <v>530</v>
      </c>
      <c r="AK162" s="45">
        <f t="shared" si="26"/>
        <v>550</v>
      </c>
      <c r="AL162" s="45">
        <f t="shared" si="26"/>
        <v>570</v>
      </c>
      <c r="AM162" s="45">
        <f t="shared" si="26"/>
        <v>591</v>
      </c>
      <c r="AN162" s="45">
        <f t="shared" si="26"/>
        <v>611</v>
      </c>
    </row>
    <row r="163" spans="1:40" x14ac:dyDescent="0.25">
      <c r="A163" s="68" t="s">
        <v>158</v>
      </c>
      <c r="B163" s="184">
        <v>85114</v>
      </c>
      <c r="C163" s="68">
        <v>10</v>
      </c>
      <c r="D163" s="1">
        <v>1536</v>
      </c>
      <c r="E163" s="1">
        <v>1488</v>
      </c>
      <c r="F163" s="1">
        <v>0</v>
      </c>
      <c r="G163" s="1">
        <v>3024</v>
      </c>
      <c r="H163" s="181">
        <f t="shared" si="22"/>
        <v>3024</v>
      </c>
      <c r="I163" s="176">
        <v>302.39999999999998</v>
      </c>
      <c r="J163" s="182">
        <f t="shared" si="23"/>
        <v>302.39999999999998</v>
      </c>
      <c r="K163" s="45">
        <f t="shared" si="27"/>
        <v>19</v>
      </c>
      <c r="L163" s="45">
        <f t="shared" si="27"/>
        <v>38</v>
      </c>
      <c r="M163" s="45">
        <f t="shared" si="27"/>
        <v>57</v>
      </c>
      <c r="N163" s="45">
        <f t="shared" si="27"/>
        <v>76</v>
      </c>
      <c r="O163" s="45">
        <f t="shared" si="27"/>
        <v>95</v>
      </c>
      <c r="P163" s="45">
        <f t="shared" si="27"/>
        <v>113</v>
      </c>
      <c r="Q163" s="45">
        <f t="shared" si="27"/>
        <v>132</v>
      </c>
      <c r="R163" s="45">
        <f t="shared" si="27"/>
        <v>151</v>
      </c>
      <c r="S163" s="45">
        <f t="shared" si="27"/>
        <v>170</v>
      </c>
      <c r="T163" s="45">
        <f t="shared" si="27"/>
        <v>189</v>
      </c>
      <c r="U163" s="45">
        <f t="shared" si="27"/>
        <v>208</v>
      </c>
      <c r="V163" s="45">
        <f t="shared" si="27"/>
        <v>227</v>
      </c>
      <c r="W163" s="45">
        <f t="shared" si="27"/>
        <v>246</v>
      </c>
      <c r="X163" s="45">
        <f t="shared" si="27"/>
        <v>265</v>
      </c>
      <c r="Y163" s="45">
        <f t="shared" si="27"/>
        <v>284</v>
      </c>
      <c r="Z163" s="45">
        <f t="shared" si="27"/>
        <v>302</v>
      </c>
      <c r="AA163" s="45">
        <f t="shared" si="26"/>
        <v>321</v>
      </c>
      <c r="AB163" s="45">
        <f t="shared" si="26"/>
        <v>340</v>
      </c>
      <c r="AC163" s="45">
        <f t="shared" si="26"/>
        <v>359</v>
      </c>
      <c r="AD163" s="45">
        <f t="shared" si="26"/>
        <v>378</v>
      </c>
      <c r="AE163" s="45">
        <f t="shared" si="26"/>
        <v>397</v>
      </c>
      <c r="AF163" s="45">
        <f t="shared" si="26"/>
        <v>416</v>
      </c>
      <c r="AG163" s="45">
        <f t="shared" si="26"/>
        <v>435</v>
      </c>
      <c r="AH163" s="45">
        <f t="shared" si="26"/>
        <v>454</v>
      </c>
      <c r="AI163" s="45">
        <f t="shared" si="26"/>
        <v>473</v>
      </c>
      <c r="AJ163" s="45">
        <f t="shared" si="26"/>
        <v>491</v>
      </c>
      <c r="AK163" s="45">
        <f t="shared" si="26"/>
        <v>510</v>
      </c>
      <c r="AL163" s="45">
        <f t="shared" si="26"/>
        <v>529</v>
      </c>
      <c r="AM163" s="45">
        <f t="shared" si="26"/>
        <v>548</v>
      </c>
      <c r="AN163" s="45">
        <f t="shared" si="26"/>
        <v>567</v>
      </c>
    </row>
    <row r="164" spans="1:40" x14ac:dyDescent="0.25">
      <c r="A164" s="68" t="s">
        <v>158</v>
      </c>
      <c r="B164" s="184">
        <v>85115</v>
      </c>
      <c r="C164" s="68">
        <v>0</v>
      </c>
      <c r="D164" s="1">
        <v>0</v>
      </c>
      <c r="E164" s="1">
        <v>0</v>
      </c>
      <c r="F164" s="1">
        <v>0</v>
      </c>
      <c r="G164" s="1">
        <v>0</v>
      </c>
      <c r="H164" s="181">
        <f t="shared" si="22"/>
        <v>0</v>
      </c>
      <c r="I164" s="176">
        <v>0</v>
      </c>
      <c r="J164" s="182">
        <f t="shared" si="23"/>
        <v>0</v>
      </c>
      <c r="K164" s="45">
        <f t="shared" si="27"/>
        <v>0</v>
      </c>
      <c r="L164" s="45">
        <f t="shared" si="27"/>
        <v>0</v>
      </c>
      <c r="M164" s="45">
        <f t="shared" si="27"/>
        <v>0</v>
      </c>
      <c r="N164" s="45">
        <f t="shared" si="27"/>
        <v>0</v>
      </c>
      <c r="O164" s="45">
        <f t="shared" si="27"/>
        <v>0</v>
      </c>
      <c r="P164" s="45">
        <f t="shared" si="27"/>
        <v>0</v>
      </c>
      <c r="Q164" s="45">
        <f t="shared" si="27"/>
        <v>0</v>
      </c>
      <c r="R164" s="45">
        <f t="shared" si="27"/>
        <v>0</v>
      </c>
      <c r="S164" s="45">
        <f t="shared" si="27"/>
        <v>0</v>
      </c>
      <c r="T164" s="45">
        <f t="shared" si="27"/>
        <v>0</v>
      </c>
      <c r="U164" s="45">
        <f t="shared" si="27"/>
        <v>0</v>
      </c>
      <c r="V164" s="45">
        <f t="shared" si="27"/>
        <v>0</v>
      </c>
      <c r="W164" s="45">
        <f t="shared" si="27"/>
        <v>0</v>
      </c>
      <c r="X164" s="45">
        <f t="shared" si="27"/>
        <v>0</v>
      </c>
      <c r="Y164" s="45">
        <f t="shared" si="27"/>
        <v>0</v>
      </c>
      <c r="Z164" s="45">
        <f t="shared" si="27"/>
        <v>0</v>
      </c>
      <c r="AA164" s="45">
        <f t="shared" si="26"/>
        <v>0</v>
      </c>
      <c r="AB164" s="45">
        <f t="shared" si="26"/>
        <v>0</v>
      </c>
      <c r="AC164" s="45">
        <f t="shared" si="26"/>
        <v>0</v>
      </c>
      <c r="AD164" s="45">
        <f t="shared" si="26"/>
        <v>0</v>
      </c>
      <c r="AE164" s="45">
        <f t="shared" si="26"/>
        <v>0</v>
      </c>
      <c r="AF164" s="45">
        <f t="shared" si="26"/>
        <v>0</v>
      </c>
      <c r="AG164" s="45">
        <f t="shared" si="26"/>
        <v>0</v>
      </c>
      <c r="AH164" s="45">
        <f t="shared" si="26"/>
        <v>0</v>
      </c>
      <c r="AI164" s="45">
        <f t="shared" si="26"/>
        <v>0</v>
      </c>
      <c r="AJ164" s="45">
        <f t="shared" si="26"/>
        <v>0</v>
      </c>
      <c r="AK164" s="45">
        <f t="shared" si="26"/>
        <v>0</v>
      </c>
      <c r="AL164" s="45">
        <f t="shared" si="26"/>
        <v>0</v>
      </c>
      <c r="AM164" s="45">
        <f t="shared" si="26"/>
        <v>0</v>
      </c>
      <c r="AN164" s="45">
        <f t="shared" si="26"/>
        <v>0</v>
      </c>
    </row>
    <row r="165" spans="1:40" x14ac:dyDescent="0.25">
      <c r="A165" s="68" t="s">
        <v>158</v>
      </c>
      <c r="B165" s="184">
        <v>85120</v>
      </c>
      <c r="C165" s="68">
        <v>7</v>
      </c>
      <c r="D165" s="1">
        <v>1992</v>
      </c>
      <c r="E165" s="1">
        <v>1411</v>
      </c>
      <c r="F165" s="1">
        <v>44</v>
      </c>
      <c r="G165" s="1">
        <v>3447</v>
      </c>
      <c r="H165" s="181">
        <f t="shared" si="22"/>
        <v>3403</v>
      </c>
      <c r="I165" s="176">
        <v>492.42860000000002</v>
      </c>
      <c r="J165" s="182">
        <f t="shared" si="23"/>
        <v>486.14285714285717</v>
      </c>
      <c r="K165" s="45">
        <f t="shared" si="27"/>
        <v>30</v>
      </c>
      <c r="L165" s="45">
        <f t="shared" si="27"/>
        <v>61</v>
      </c>
      <c r="M165" s="45">
        <f t="shared" si="27"/>
        <v>91</v>
      </c>
      <c r="N165" s="45">
        <f t="shared" si="27"/>
        <v>122</v>
      </c>
      <c r="O165" s="45">
        <f t="shared" si="27"/>
        <v>152</v>
      </c>
      <c r="P165" s="45">
        <f t="shared" si="27"/>
        <v>182</v>
      </c>
      <c r="Q165" s="45">
        <f t="shared" si="27"/>
        <v>213</v>
      </c>
      <c r="R165" s="45">
        <f t="shared" si="27"/>
        <v>243</v>
      </c>
      <c r="S165" s="45">
        <f t="shared" si="27"/>
        <v>273</v>
      </c>
      <c r="T165" s="45">
        <f t="shared" si="27"/>
        <v>304</v>
      </c>
      <c r="U165" s="45">
        <f t="shared" si="27"/>
        <v>334</v>
      </c>
      <c r="V165" s="45">
        <f t="shared" si="27"/>
        <v>365</v>
      </c>
      <c r="W165" s="45">
        <f t="shared" si="27"/>
        <v>395</v>
      </c>
      <c r="X165" s="45">
        <f t="shared" si="27"/>
        <v>425</v>
      </c>
      <c r="Y165" s="45">
        <f t="shared" si="27"/>
        <v>456</v>
      </c>
      <c r="Z165" s="45">
        <f t="shared" si="27"/>
        <v>486</v>
      </c>
      <c r="AA165" s="45">
        <f t="shared" si="26"/>
        <v>517</v>
      </c>
      <c r="AB165" s="45">
        <f t="shared" si="26"/>
        <v>547</v>
      </c>
      <c r="AC165" s="45">
        <f t="shared" si="26"/>
        <v>577</v>
      </c>
      <c r="AD165" s="45">
        <f t="shared" si="26"/>
        <v>608</v>
      </c>
      <c r="AE165" s="45">
        <f t="shared" si="26"/>
        <v>638</v>
      </c>
      <c r="AF165" s="45">
        <f t="shared" si="26"/>
        <v>668</v>
      </c>
      <c r="AG165" s="45">
        <f t="shared" si="26"/>
        <v>699</v>
      </c>
      <c r="AH165" s="45">
        <f t="shared" si="26"/>
        <v>729</v>
      </c>
      <c r="AI165" s="45">
        <f t="shared" si="26"/>
        <v>760</v>
      </c>
      <c r="AJ165" s="45">
        <f t="shared" si="26"/>
        <v>790</v>
      </c>
      <c r="AK165" s="45">
        <f t="shared" si="26"/>
        <v>820</v>
      </c>
      <c r="AL165" s="45">
        <f t="shared" si="26"/>
        <v>851</v>
      </c>
      <c r="AM165" s="45">
        <f t="shared" si="26"/>
        <v>881</v>
      </c>
      <c r="AN165" s="45">
        <f t="shared" si="26"/>
        <v>912</v>
      </c>
    </row>
    <row r="166" spans="1:40" x14ac:dyDescent="0.25">
      <c r="A166" s="68" t="s">
        <v>158</v>
      </c>
      <c r="B166" s="184">
        <v>85122</v>
      </c>
      <c r="C166" s="68">
        <v>11</v>
      </c>
      <c r="D166" s="1">
        <v>4008</v>
      </c>
      <c r="E166" s="1">
        <v>1426</v>
      </c>
      <c r="F166" s="1">
        <v>94</v>
      </c>
      <c r="G166" s="1">
        <v>5528</v>
      </c>
      <c r="H166" s="181">
        <f t="shared" si="22"/>
        <v>5434</v>
      </c>
      <c r="I166" s="176">
        <v>502.5455</v>
      </c>
      <c r="J166" s="182">
        <f t="shared" si="23"/>
        <v>494</v>
      </c>
      <c r="K166" s="45">
        <f t="shared" si="27"/>
        <v>31</v>
      </c>
      <c r="L166" s="45">
        <f t="shared" si="27"/>
        <v>62</v>
      </c>
      <c r="M166" s="45">
        <f t="shared" si="27"/>
        <v>93</v>
      </c>
      <c r="N166" s="45">
        <f t="shared" si="27"/>
        <v>124</v>
      </c>
      <c r="O166" s="45">
        <f t="shared" si="27"/>
        <v>154</v>
      </c>
      <c r="P166" s="45">
        <f t="shared" si="27"/>
        <v>185</v>
      </c>
      <c r="Q166" s="45">
        <f t="shared" si="27"/>
        <v>216</v>
      </c>
      <c r="R166" s="45">
        <f t="shared" si="27"/>
        <v>247</v>
      </c>
      <c r="S166" s="45">
        <f t="shared" si="27"/>
        <v>278</v>
      </c>
      <c r="T166" s="45">
        <f t="shared" si="27"/>
        <v>309</v>
      </c>
      <c r="U166" s="45">
        <f t="shared" si="27"/>
        <v>340</v>
      </c>
      <c r="V166" s="45">
        <f t="shared" si="27"/>
        <v>371</v>
      </c>
      <c r="W166" s="45">
        <f t="shared" si="27"/>
        <v>401</v>
      </c>
      <c r="X166" s="45">
        <f t="shared" si="27"/>
        <v>432</v>
      </c>
      <c r="Y166" s="45">
        <f t="shared" si="27"/>
        <v>463</v>
      </c>
      <c r="Z166" s="45">
        <f t="shared" ref="Z166:AN181" si="28">IF($G166&gt;0,ROUND($J166*Z$3/12*0.75,0),0)</f>
        <v>494</v>
      </c>
      <c r="AA166" s="45">
        <f t="shared" si="28"/>
        <v>525</v>
      </c>
      <c r="AB166" s="45">
        <f t="shared" si="28"/>
        <v>556</v>
      </c>
      <c r="AC166" s="45">
        <f t="shared" si="28"/>
        <v>587</v>
      </c>
      <c r="AD166" s="45">
        <f t="shared" si="28"/>
        <v>618</v>
      </c>
      <c r="AE166" s="45">
        <f t="shared" si="28"/>
        <v>648</v>
      </c>
      <c r="AF166" s="45">
        <f t="shared" si="28"/>
        <v>679</v>
      </c>
      <c r="AG166" s="45">
        <f t="shared" si="28"/>
        <v>710</v>
      </c>
      <c r="AH166" s="45">
        <f t="shared" si="28"/>
        <v>741</v>
      </c>
      <c r="AI166" s="45">
        <f t="shared" si="28"/>
        <v>772</v>
      </c>
      <c r="AJ166" s="45">
        <f t="shared" si="28"/>
        <v>803</v>
      </c>
      <c r="AK166" s="45">
        <f t="shared" si="28"/>
        <v>834</v>
      </c>
      <c r="AL166" s="45">
        <f t="shared" si="28"/>
        <v>865</v>
      </c>
      <c r="AM166" s="45">
        <f t="shared" si="28"/>
        <v>895</v>
      </c>
      <c r="AN166" s="45">
        <f t="shared" si="28"/>
        <v>926</v>
      </c>
    </row>
    <row r="167" spans="1:40" x14ac:dyDescent="0.25">
      <c r="A167" s="68" t="s">
        <v>158</v>
      </c>
      <c r="B167" s="184">
        <v>86103</v>
      </c>
      <c r="C167" s="68">
        <v>0</v>
      </c>
      <c r="D167" s="1">
        <v>0</v>
      </c>
      <c r="E167" s="1">
        <v>0</v>
      </c>
      <c r="F167" s="1">
        <v>0</v>
      </c>
      <c r="G167" s="1">
        <v>0</v>
      </c>
      <c r="H167" s="181">
        <f t="shared" si="22"/>
        <v>0</v>
      </c>
      <c r="I167" s="176">
        <v>0</v>
      </c>
      <c r="J167" s="182">
        <f t="shared" si="23"/>
        <v>0</v>
      </c>
      <c r="K167" s="45">
        <f t="shared" ref="K167:Z182" si="29">IF($G167&gt;0,ROUND($J167*K$3/12*0.75,0),0)</f>
        <v>0</v>
      </c>
      <c r="L167" s="45">
        <f t="shared" si="29"/>
        <v>0</v>
      </c>
      <c r="M167" s="45">
        <f t="shared" si="29"/>
        <v>0</v>
      </c>
      <c r="N167" s="45">
        <f t="shared" si="29"/>
        <v>0</v>
      </c>
      <c r="O167" s="45">
        <f t="shared" si="29"/>
        <v>0</v>
      </c>
      <c r="P167" s="45">
        <f t="shared" si="29"/>
        <v>0</v>
      </c>
      <c r="Q167" s="45">
        <f t="shared" si="29"/>
        <v>0</v>
      </c>
      <c r="R167" s="45">
        <f t="shared" si="29"/>
        <v>0</v>
      </c>
      <c r="S167" s="45">
        <f t="shared" si="29"/>
        <v>0</v>
      </c>
      <c r="T167" s="45">
        <f t="shared" si="29"/>
        <v>0</v>
      </c>
      <c r="U167" s="45">
        <f t="shared" si="29"/>
        <v>0</v>
      </c>
      <c r="V167" s="45">
        <f t="shared" si="29"/>
        <v>0</v>
      </c>
      <c r="W167" s="45">
        <f t="shared" si="29"/>
        <v>0</v>
      </c>
      <c r="X167" s="45">
        <f t="shared" si="29"/>
        <v>0</v>
      </c>
      <c r="Y167" s="45">
        <f t="shared" si="29"/>
        <v>0</v>
      </c>
      <c r="Z167" s="45">
        <f t="shared" si="29"/>
        <v>0</v>
      </c>
      <c r="AA167" s="45">
        <f t="shared" si="28"/>
        <v>0</v>
      </c>
      <c r="AB167" s="45">
        <f t="shared" si="28"/>
        <v>0</v>
      </c>
      <c r="AC167" s="45">
        <f t="shared" si="28"/>
        <v>0</v>
      </c>
      <c r="AD167" s="45">
        <f t="shared" si="28"/>
        <v>0</v>
      </c>
      <c r="AE167" s="45">
        <f t="shared" si="28"/>
        <v>0</v>
      </c>
      <c r="AF167" s="45">
        <f t="shared" si="28"/>
        <v>0</v>
      </c>
      <c r="AG167" s="45">
        <f t="shared" si="28"/>
        <v>0</v>
      </c>
      <c r="AH167" s="45">
        <f t="shared" si="28"/>
        <v>0</v>
      </c>
      <c r="AI167" s="45">
        <f t="shared" si="28"/>
        <v>0</v>
      </c>
      <c r="AJ167" s="45">
        <f t="shared" si="28"/>
        <v>0</v>
      </c>
      <c r="AK167" s="45">
        <f t="shared" si="28"/>
        <v>0</v>
      </c>
      <c r="AL167" s="45">
        <f t="shared" si="28"/>
        <v>0</v>
      </c>
      <c r="AM167" s="45">
        <f t="shared" si="28"/>
        <v>0</v>
      </c>
      <c r="AN167" s="45">
        <f t="shared" si="28"/>
        <v>0</v>
      </c>
    </row>
    <row r="168" spans="1:40" x14ac:dyDescent="0.25">
      <c r="A168" s="68" t="s">
        <v>158</v>
      </c>
      <c r="B168" s="184">
        <v>86106</v>
      </c>
      <c r="C168" s="68">
        <v>7</v>
      </c>
      <c r="D168" s="1">
        <v>1776</v>
      </c>
      <c r="E168" s="1">
        <v>-147</v>
      </c>
      <c r="F168" s="1">
        <v>0</v>
      </c>
      <c r="G168" s="1">
        <v>1629</v>
      </c>
      <c r="H168" s="181">
        <f t="shared" si="22"/>
        <v>1629</v>
      </c>
      <c r="I168" s="176">
        <v>232.71430000000001</v>
      </c>
      <c r="J168" s="182">
        <f t="shared" si="23"/>
        <v>232.71428571428572</v>
      </c>
      <c r="K168" s="45">
        <f t="shared" si="29"/>
        <v>15</v>
      </c>
      <c r="L168" s="45">
        <f t="shared" si="29"/>
        <v>29</v>
      </c>
      <c r="M168" s="45">
        <f t="shared" si="29"/>
        <v>44</v>
      </c>
      <c r="N168" s="45">
        <f t="shared" si="29"/>
        <v>58</v>
      </c>
      <c r="O168" s="45">
        <f t="shared" si="29"/>
        <v>73</v>
      </c>
      <c r="P168" s="45">
        <f t="shared" si="29"/>
        <v>87</v>
      </c>
      <c r="Q168" s="45">
        <f t="shared" si="29"/>
        <v>102</v>
      </c>
      <c r="R168" s="45">
        <f t="shared" si="29"/>
        <v>116</v>
      </c>
      <c r="S168" s="45">
        <f t="shared" si="29"/>
        <v>131</v>
      </c>
      <c r="T168" s="45">
        <f t="shared" si="29"/>
        <v>145</v>
      </c>
      <c r="U168" s="45">
        <f t="shared" si="29"/>
        <v>160</v>
      </c>
      <c r="V168" s="45">
        <f t="shared" si="29"/>
        <v>175</v>
      </c>
      <c r="W168" s="45">
        <f t="shared" si="29"/>
        <v>189</v>
      </c>
      <c r="X168" s="45">
        <f t="shared" si="29"/>
        <v>204</v>
      </c>
      <c r="Y168" s="45">
        <f t="shared" si="29"/>
        <v>218</v>
      </c>
      <c r="Z168" s="45">
        <f t="shared" si="29"/>
        <v>233</v>
      </c>
      <c r="AA168" s="45">
        <f t="shared" si="28"/>
        <v>247</v>
      </c>
      <c r="AB168" s="45">
        <f t="shared" si="28"/>
        <v>262</v>
      </c>
      <c r="AC168" s="45">
        <f t="shared" si="28"/>
        <v>276</v>
      </c>
      <c r="AD168" s="45">
        <f t="shared" si="28"/>
        <v>291</v>
      </c>
      <c r="AE168" s="45">
        <f t="shared" si="28"/>
        <v>305</v>
      </c>
      <c r="AF168" s="45">
        <f t="shared" si="28"/>
        <v>320</v>
      </c>
      <c r="AG168" s="45">
        <f t="shared" si="28"/>
        <v>335</v>
      </c>
      <c r="AH168" s="45">
        <f t="shared" si="28"/>
        <v>349</v>
      </c>
      <c r="AI168" s="45">
        <f t="shared" si="28"/>
        <v>364</v>
      </c>
      <c r="AJ168" s="45">
        <f t="shared" si="28"/>
        <v>378</v>
      </c>
      <c r="AK168" s="45">
        <f t="shared" si="28"/>
        <v>393</v>
      </c>
      <c r="AL168" s="45">
        <f t="shared" si="28"/>
        <v>407</v>
      </c>
      <c r="AM168" s="45">
        <f t="shared" si="28"/>
        <v>422</v>
      </c>
      <c r="AN168" s="45">
        <f t="shared" si="28"/>
        <v>436</v>
      </c>
    </row>
    <row r="169" spans="1:40" x14ac:dyDescent="0.25">
      <c r="A169" s="68" t="s">
        <v>158</v>
      </c>
      <c r="B169" s="184">
        <v>86591</v>
      </c>
      <c r="C169" s="68">
        <v>4</v>
      </c>
      <c r="D169" s="1">
        <v>1164</v>
      </c>
      <c r="E169" s="1">
        <v>-578</v>
      </c>
      <c r="F169" s="1">
        <v>0</v>
      </c>
      <c r="G169" s="1">
        <v>586</v>
      </c>
      <c r="H169" s="181">
        <f t="shared" si="22"/>
        <v>586</v>
      </c>
      <c r="I169" s="176">
        <v>146.5</v>
      </c>
      <c r="J169" s="182">
        <f t="shared" si="23"/>
        <v>146.5</v>
      </c>
      <c r="K169" s="45">
        <f t="shared" si="29"/>
        <v>9</v>
      </c>
      <c r="L169" s="45">
        <f t="shared" si="29"/>
        <v>18</v>
      </c>
      <c r="M169" s="45">
        <f t="shared" si="29"/>
        <v>27</v>
      </c>
      <c r="N169" s="45">
        <f t="shared" si="29"/>
        <v>37</v>
      </c>
      <c r="O169" s="45">
        <f t="shared" si="29"/>
        <v>46</v>
      </c>
      <c r="P169" s="45">
        <f t="shared" si="29"/>
        <v>55</v>
      </c>
      <c r="Q169" s="45">
        <f t="shared" si="29"/>
        <v>64</v>
      </c>
      <c r="R169" s="45">
        <f t="shared" si="29"/>
        <v>73</v>
      </c>
      <c r="S169" s="45">
        <f t="shared" si="29"/>
        <v>82</v>
      </c>
      <c r="T169" s="45">
        <f t="shared" si="29"/>
        <v>92</v>
      </c>
      <c r="U169" s="45">
        <f t="shared" si="29"/>
        <v>101</v>
      </c>
      <c r="V169" s="45">
        <f t="shared" si="29"/>
        <v>110</v>
      </c>
      <c r="W169" s="45">
        <f t="shared" si="29"/>
        <v>119</v>
      </c>
      <c r="X169" s="45">
        <f t="shared" si="29"/>
        <v>128</v>
      </c>
      <c r="Y169" s="45">
        <f t="shared" si="29"/>
        <v>137</v>
      </c>
      <c r="Z169" s="45">
        <f t="shared" si="29"/>
        <v>147</v>
      </c>
      <c r="AA169" s="45">
        <f t="shared" si="28"/>
        <v>156</v>
      </c>
      <c r="AB169" s="45">
        <f t="shared" si="28"/>
        <v>165</v>
      </c>
      <c r="AC169" s="45">
        <f t="shared" si="28"/>
        <v>174</v>
      </c>
      <c r="AD169" s="45">
        <f t="shared" si="28"/>
        <v>183</v>
      </c>
      <c r="AE169" s="45">
        <f t="shared" si="28"/>
        <v>192</v>
      </c>
      <c r="AF169" s="45">
        <f t="shared" si="28"/>
        <v>201</v>
      </c>
      <c r="AG169" s="45">
        <f t="shared" si="28"/>
        <v>211</v>
      </c>
      <c r="AH169" s="45">
        <f t="shared" si="28"/>
        <v>220</v>
      </c>
      <c r="AI169" s="45">
        <f t="shared" si="28"/>
        <v>229</v>
      </c>
      <c r="AJ169" s="45">
        <f t="shared" si="28"/>
        <v>238</v>
      </c>
      <c r="AK169" s="45">
        <f t="shared" si="28"/>
        <v>247</v>
      </c>
      <c r="AL169" s="45">
        <f t="shared" si="28"/>
        <v>256</v>
      </c>
      <c r="AM169" s="45">
        <f t="shared" si="28"/>
        <v>266</v>
      </c>
      <c r="AN169" s="45">
        <f t="shared" si="28"/>
        <v>275</v>
      </c>
    </row>
    <row r="170" spans="1:40" x14ac:dyDescent="0.25">
      <c r="A170" s="68" t="s">
        <v>158</v>
      </c>
      <c r="B170" s="184">
        <v>86601</v>
      </c>
      <c r="C170" s="68">
        <v>2</v>
      </c>
      <c r="D170" s="1">
        <v>1056</v>
      </c>
      <c r="E170" s="1">
        <v>-236</v>
      </c>
      <c r="F170" s="1">
        <v>0</v>
      </c>
      <c r="G170" s="1">
        <v>820</v>
      </c>
      <c r="H170" s="181">
        <f t="shared" si="22"/>
        <v>820</v>
      </c>
      <c r="I170" s="176">
        <v>410</v>
      </c>
      <c r="J170" s="182">
        <f t="shared" si="23"/>
        <v>410</v>
      </c>
      <c r="K170" s="45">
        <f t="shared" si="29"/>
        <v>26</v>
      </c>
      <c r="L170" s="45">
        <f t="shared" si="29"/>
        <v>51</v>
      </c>
      <c r="M170" s="45">
        <f t="shared" si="29"/>
        <v>77</v>
      </c>
      <c r="N170" s="45">
        <f t="shared" si="29"/>
        <v>103</v>
      </c>
      <c r="O170" s="45">
        <f t="shared" si="29"/>
        <v>128</v>
      </c>
      <c r="P170" s="45">
        <f t="shared" si="29"/>
        <v>154</v>
      </c>
      <c r="Q170" s="45">
        <f t="shared" si="29"/>
        <v>179</v>
      </c>
      <c r="R170" s="45">
        <f t="shared" si="29"/>
        <v>205</v>
      </c>
      <c r="S170" s="45">
        <f t="shared" si="29"/>
        <v>231</v>
      </c>
      <c r="T170" s="45">
        <f t="shared" si="29"/>
        <v>256</v>
      </c>
      <c r="U170" s="45">
        <f t="shared" si="29"/>
        <v>282</v>
      </c>
      <c r="V170" s="45">
        <f t="shared" si="29"/>
        <v>308</v>
      </c>
      <c r="W170" s="45">
        <f t="shared" si="29"/>
        <v>333</v>
      </c>
      <c r="X170" s="45">
        <f t="shared" si="29"/>
        <v>359</v>
      </c>
      <c r="Y170" s="45">
        <f t="shared" si="29"/>
        <v>384</v>
      </c>
      <c r="Z170" s="45">
        <f t="shared" si="29"/>
        <v>410</v>
      </c>
      <c r="AA170" s="45">
        <f t="shared" si="28"/>
        <v>436</v>
      </c>
      <c r="AB170" s="45">
        <f t="shared" si="28"/>
        <v>461</v>
      </c>
      <c r="AC170" s="45">
        <f t="shared" si="28"/>
        <v>487</v>
      </c>
      <c r="AD170" s="45">
        <f t="shared" si="28"/>
        <v>513</v>
      </c>
      <c r="AE170" s="45">
        <f t="shared" si="28"/>
        <v>538</v>
      </c>
      <c r="AF170" s="45">
        <f t="shared" si="28"/>
        <v>564</v>
      </c>
      <c r="AG170" s="45">
        <f t="shared" si="28"/>
        <v>589</v>
      </c>
      <c r="AH170" s="45">
        <f t="shared" si="28"/>
        <v>615</v>
      </c>
      <c r="AI170" s="45">
        <f t="shared" si="28"/>
        <v>641</v>
      </c>
      <c r="AJ170" s="45">
        <f t="shared" si="28"/>
        <v>666</v>
      </c>
      <c r="AK170" s="45">
        <f t="shared" si="28"/>
        <v>692</v>
      </c>
      <c r="AL170" s="45">
        <f t="shared" si="28"/>
        <v>718</v>
      </c>
      <c r="AM170" s="45">
        <f t="shared" si="28"/>
        <v>743</v>
      </c>
      <c r="AN170" s="45">
        <f t="shared" si="28"/>
        <v>769</v>
      </c>
    </row>
    <row r="171" spans="1:40" x14ac:dyDescent="0.25">
      <c r="A171" s="68" t="s">
        <v>158</v>
      </c>
      <c r="B171" s="184">
        <v>86703</v>
      </c>
      <c r="C171" s="68">
        <v>6</v>
      </c>
      <c r="D171" s="1">
        <v>2040</v>
      </c>
      <c r="E171" s="1">
        <v>212</v>
      </c>
      <c r="F171" s="1">
        <v>0</v>
      </c>
      <c r="G171" s="1">
        <v>2252</v>
      </c>
      <c r="H171" s="181">
        <f t="shared" si="22"/>
        <v>2252</v>
      </c>
      <c r="I171" s="176">
        <v>375.33330000000001</v>
      </c>
      <c r="J171" s="182">
        <f t="shared" si="23"/>
        <v>375.33333333333331</v>
      </c>
      <c r="K171" s="45">
        <f t="shared" si="29"/>
        <v>23</v>
      </c>
      <c r="L171" s="45">
        <f t="shared" si="29"/>
        <v>47</v>
      </c>
      <c r="M171" s="45">
        <f t="shared" si="29"/>
        <v>70</v>
      </c>
      <c r="N171" s="45">
        <f t="shared" si="29"/>
        <v>94</v>
      </c>
      <c r="O171" s="45">
        <f t="shared" si="29"/>
        <v>117</v>
      </c>
      <c r="P171" s="45">
        <f t="shared" si="29"/>
        <v>141</v>
      </c>
      <c r="Q171" s="45">
        <f t="shared" si="29"/>
        <v>164</v>
      </c>
      <c r="R171" s="45">
        <f t="shared" si="29"/>
        <v>188</v>
      </c>
      <c r="S171" s="45">
        <f t="shared" si="29"/>
        <v>211</v>
      </c>
      <c r="T171" s="45">
        <f t="shared" si="29"/>
        <v>235</v>
      </c>
      <c r="U171" s="45">
        <f t="shared" si="29"/>
        <v>258</v>
      </c>
      <c r="V171" s="45">
        <f t="shared" si="29"/>
        <v>282</v>
      </c>
      <c r="W171" s="45">
        <f t="shared" si="29"/>
        <v>305</v>
      </c>
      <c r="X171" s="45">
        <f t="shared" si="29"/>
        <v>328</v>
      </c>
      <c r="Y171" s="45">
        <f t="shared" si="29"/>
        <v>352</v>
      </c>
      <c r="Z171" s="45">
        <f t="shared" si="29"/>
        <v>375</v>
      </c>
      <c r="AA171" s="45">
        <f t="shared" si="28"/>
        <v>399</v>
      </c>
      <c r="AB171" s="45">
        <f t="shared" si="28"/>
        <v>422</v>
      </c>
      <c r="AC171" s="45">
        <f t="shared" si="28"/>
        <v>446</v>
      </c>
      <c r="AD171" s="45">
        <f t="shared" si="28"/>
        <v>469</v>
      </c>
      <c r="AE171" s="45">
        <f t="shared" si="28"/>
        <v>493</v>
      </c>
      <c r="AF171" s="45">
        <f t="shared" si="28"/>
        <v>516</v>
      </c>
      <c r="AG171" s="45">
        <f t="shared" si="28"/>
        <v>540</v>
      </c>
      <c r="AH171" s="45">
        <f t="shared" si="28"/>
        <v>563</v>
      </c>
      <c r="AI171" s="45">
        <f t="shared" si="28"/>
        <v>586</v>
      </c>
      <c r="AJ171" s="45">
        <f t="shared" si="28"/>
        <v>610</v>
      </c>
      <c r="AK171" s="45">
        <f t="shared" si="28"/>
        <v>633</v>
      </c>
      <c r="AL171" s="45">
        <f t="shared" si="28"/>
        <v>657</v>
      </c>
      <c r="AM171" s="45">
        <f t="shared" si="28"/>
        <v>680</v>
      </c>
      <c r="AN171" s="45">
        <f t="shared" si="28"/>
        <v>704</v>
      </c>
    </row>
    <row r="172" spans="1:40" x14ac:dyDescent="0.25">
      <c r="A172" s="68" t="s">
        <v>158</v>
      </c>
      <c r="B172" s="184">
        <v>86710</v>
      </c>
      <c r="C172" s="68">
        <v>10</v>
      </c>
      <c r="D172" s="1">
        <v>3552</v>
      </c>
      <c r="E172" s="1">
        <v>1519</v>
      </c>
      <c r="F172" s="1">
        <v>9</v>
      </c>
      <c r="G172" s="1">
        <v>5080</v>
      </c>
      <c r="H172" s="181">
        <f t="shared" si="22"/>
        <v>5071</v>
      </c>
      <c r="I172" s="176">
        <v>508</v>
      </c>
      <c r="J172" s="182">
        <f t="shared" si="23"/>
        <v>507.1</v>
      </c>
      <c r="K172" s="45">
        <f t="shared" si="29"/>
        <v>32</v>
      </c>
      <c r="L172" s="45">
        <f t="shared" si="29"/>
        <v>63</v>
      </c>
      <c r="M172" s="45">
        <f t="shared" si="29"/>
        <v>95</v>
      </c>
      <c r="N172" s="45">
        <f t="shared" si="29"/>
        <v>127</v>
      </c>
      <c r="O172" s="45">
        <f t="shared" si="29"/>
        <v>158</v>
      </c>
      <c r="P172" s="45">
        <f t="shared" si="29"/>
        <v>190</v>
      </c>
      <c r="Q172" s="45">
        <f t="shared" si="29"/>
        <v>222</v>
      </c>
      <c r="R172" s="45">
        <f t="shared" si="29"/>
        <v>254</v>
      </c>
      <c r="S172" s="45">
        <f t="shared" si="29"/>
        <v>285</v>
      </c>
      <c r="T172" s="45">
        <f t="shared" si="29"/>
        <v>317</v>
      </c>
      <c r="U172" s="45">
        <f t="shared" si="29"/>
        <v>349</v>
      </c>
      <c r="V172" s="45">
        <f t="shared" si="29"/>
        <v>380</v>
      </c>
      <c r="W172" s="45">
        <f t="shared" si="29"/>
        <v>412</v>
      </c>
      <c r="X172" s="45">
        <f t="shared" si="29"/>
        <v>444</v>
      </c>
      <c r="Y172" s="45">
        <f t="shared" si="29"/>
        <v>475</v>
      </c>
      <c r="Z172" s="45">
        <f t="shared" si="29"/>
        <v>507</v>
      </c>
      <c r="AA172" s="45">
        <f t="shared" si="28"/>
        <v>539</v>
      </c>
      <c r="AB172" s="45">
        <f t="shared" si="28"/>
        <v>570</v>
      </c>
      <c r="AC172" s="45">
        <f t="shared" si="28"/>
        <v>602</v>
      </c>
      <c r="AD172" s="45">
        <f t="shared" si="28"/>
        <v>634</v>
      </c>
      <c r="AE172" s="45">
        <f t="shared" si="28"/>
        <v>666</v>
      </c>
      <c r="AF172" s="45">
        <f t="shared" si="28"/>
        <v>697</v>
      </c>
      <c r="AG172" s="45">
        <f t="shared" si="28"/>
        <v>729</v>
      </c>
      <c r="AH172" s="45">
        <f t="shared" si="28"/>
        <v>761</v>
      </c>
      <c r="AI172" s="45">
        <f t="shared" si="28"/>
        <v>792</v>
      </c>
      <c r="AJ172" s="45">
        <f t="shared" si="28"/>
        <v>824</v>
      </c>
      <c r="AK172" s="45">
        <f t="shared" si="28"/>
        <v>856</v>
      </c>
      <c r="AL172" s="45">
        <f t="shared" si="28"/>
        <v>887</v>
      </c>
      <c r="AM172" s="45">
        <f t="shared" si="28"/>
        <v>919</v>
      </c>
      <c r="AN172" s="45">
        <f t="shared" si="28"/>
        <v>951</v>
      </c>
    </row>
    <row r="173" spans="1:40" x14ac:dyDescent="0.25">
      <c r="A173" s="68" t="s">
        <v>158</v>
      </c>
      <c r="B173" s="184">
        <v>86712</v>
      </c>
      <c r="C173" s="68">
        <v>7</v>
      </c>
      <c r="D173" s="1">
        <v>1164</v>
      </c>
      <c r="E173" s="1">
        <v>-177</v>
      </c>
      <c r="F173" s="1">
        <v>0</v>
      </c>
      <c r="G173" s="1">
        <v>987</v>
      </c>
      <c r="H173" s="181">
        <f t="shared" si="22"/>
        <v>987</v>
      </c>
      <c r="I173" s="176">
        <v>141</v>
      </c>
      <c r="J173" s="182">
        <f t="shared" si="23"/>
        <v>141</v>
      </c>
      <c r="K173" s="45">
        <f t="shared" si="29"/>
        <v>9</v>
      </c>
      <c r="L173" s="45">
        <f t="shared" si="29"/>
        <v>18</v>
      </c>
      <c r="M173" s="45">
        <f t="shared" si="29"/>
        <v>26</v>
      </c>
      <c r="N173" s="45">
        <f t="shared" si="29"/>
        <v>35</v>
      </c>
      <c r="O173" s="45">
        <f t="shared" si="29"/>
        <v>44</v>
      </c>
      <c r="P173" s="45">
        <f t="shared" si="29"/>
        <v>53</v>
      </c>
      <c r="Q173" s="45">
        <f t="shared" si="29"/>
        <v>62</v>
      </c>
      <c r="R173" s="45">
        <f t="shared" si="29"/>
        <v>71</v>
      </c>
      <c r="S173" s="45">
        <f t="shared" si="29"/>
        <v>79</v>
      </c>
      <c r="T173" s="45">
        <f t="shared" si="29"/>
        <v>88</v>
      </c>
      <c r="U173" s="45">
        <f t="shared" si="29"/>
        <v>97</v>
      </c>
      <c r="V173" s="45">
        <f t="shared" si="29"/>
        <v>106</v>
      </c>
      <c r="W173" s="45">
        <f t="shared" si="29"/>
        <v>115</v>
      </c>
      <c r="X173" s="45">
        <f t="shared" si="29"/>
        <v>123</v>
      </c>
      <c r="Y173" s="45">
        <f t="shared" si="29"/>
        <v>132</v>
      </c>
      <c r="Z173" s="45">
        <f t="shared" si="29"/>
        <v>141</v>
      </c>
      <c r="AA173" s="45">
        <f t="shared" si="28"/>
        <v>150</v>
      </c>
      <c r="AB173" s="45">
        <f t="shared" si="28"/>
        <v>159</v>
      </c>
      <c r="AC173" s="45">
        <f t="shared" si="28"/>
        <v>167</v>
      </c>
      <c r="AD173" s="45">
        <f t="shared" si="28"/>
        <v>176</v>
      </c>
      <c r="AE173" s="45">
        <f t="shared" si="28"/>
        <v>185</v>
      </c>
      <c r="AF173" s="45">
        <f t="shared" si="28"/>
        <v>194</v>
      </c>
      <c r="AG173" s="45">
        <f t="shared" si="28"/>
        <v>203</v>
      </c>
      <c r="AH173" s="45">
        <f t="shared" si="28"/>
        <v>212</v>
      </c>
      <c r="AI173" s="45">
        <f t="shared" si="28"/>
        <v>220</v>
      </c>
      <c r="AJ173" s="45">
        <f t="shared" si="28"/>
        <v>229</v>
      </c>
      <c r="AK173" s="45">
        <f t="shared" si="28"/>
        <v>238</v>
      </c>
      <c r="AL173" s="45">
        <f t="shared" si="28"/>
        <v>247</v>
      </c>
      <c r="AM173" s="45">
        <f t="shared" si="28"/>
        <v>256</v>
      </c>
      <c r="AN173" s="45">
        <f t="shared" si="28"/>
        <v>264</v>
      </c>
    </row>
    <row r="174" spans="1:40" x14ac:dyDescent="0.25">
      <c r="A174" s="68" t="s">
        <v>158</v>
      </c>
      <c r="B174" s="184">
        <v>86810</v>
      </c>
      <c r="C174" s="68">
        <v>9</v>
      </c>
      <c r="D174" s="1">
        <v>2604</v>
      </c>
      <c r="E174" s="1">
        <v>-371</v>
      </c>
      <c r="F174" s="1">
        <v>1</v>
      </c>
      <c r="G174" s="1">
        <v>2234</v>
      </c>
      <c r="H174" s="181">
        <f t="shared" si="22"/>
        <v>2233</v>
      </c>
      <c r="I174" s="176">
        <v>248.22219999999999</v>
      </c>
      <c r="J174" s="182">
        <f t="shared" si="23"/>
        <v>248.11111111111111</v>
      </c>
      <c r="K174" s="45">
        <f t="shared" si="29"/>
        <v>16</v>
      </c>
      <c r="L174" s="45">
        <f t="shared" si="29"/>
        <v>31</v>
      </c>
      <c r="M174" s="45">
        <f t="shared" si="29"/>
        <v>47</v>
      </c>
      <c r="N174" s="45">
        <f t="shared" si="29"/>
        <v>62</v>
      </c>
      <c r="O174" s="45">
        <f t="shared" si="29"/>
        <v>78</v>
      </c>
      <c r="P174" s="45">
        <f t="shared" si="29"/>
        <v>93</v>
      </c>
      <c r="Q174" s="45">
        <f t="shared" si="29"/>
        <v>109</v>
      </c>
      <c r="R174" s="45">
        <f t="shared" si="29"/>
        <v>124</v>
      </c>
      <c r="S174" s="45">
        <f t="shared" si="29"/>
        <v>140</v>
      </c>
      <c r="T174" s="45">
        <f t="shared" si="29"/>
        <v>155</v>
      </c>
      <c r="U174" s="45">
        <f t="shared" si="29"/>
        <v>171</v>
      </c>
      <c r="V174" s="45">
        <f t="shared" si="29"/>
        <v>186</v>
      </c>
      <c r="W174" s="45">
        <f t="shared" si="29"/>
        <v>202</v>
      </c>
      <c r="X174" s="45">
        <f t="shared" si="29"/>
        <v>217</v>
      </c>
      <c r="Y174" s="45">
        <f t="shared" si="29"/>
        <v>233</v>
      </c>
      <c r="Z174" s="45">
        <f t="shared" si="29"/>
        <v>248</v>
      </c>
      <c r="AA174" s="45">
        <f t="shared" si="28"/>
        <v>264</v>
      </c>
      <c r="AB174" s="45">
        <f t="shared" si="28"/>
        <v>279</v>
      </c>
      <c r="AC174" s="45">
        <f t="shared" si="28"/>
        <v>295</v>
      </c>
      <c r="AD174" s="45">
        <f t="shared" si="28"/>
        <v>310</v>
      </c>
      <c r="AE174" s="45">
        <f t="shared" si="28"/>
        <v>326</v>
      </c>
      <c r="AF174" s="45">
        <f t="shared" si="28"/>
        <v>341</v>
      </c>
      <c r="AG174" s="45">
        <f t="shared" si="28"/>
        <v>357</v>
      </c>
      <c r="AH174" s="45">
        <f t="shared" si="28"/>
        <v>372</v>
      </c>
      <c r="AI174" s="45">
        <f t="shared" si="28"/>
        <v>388</v>
      </c>
      <c r="AJ174" s="45">
        <f t="shared" si="28"/>
        <v>403</v>
      </c>
      <c r="AK174" s="45">
        <f t="shared" si="28"/>
        <v>419</v>
      </c>
      <c r="AL174" s="45">
        <f t="shared" si="28"/>
        <v>434</v>
      </c>
      <c r="AM174" s="45">
        <f t="shared" si="28"/>
        <v>450</v>
      </c>
      <c r="AN174" s="45">
        <f t="shared" si="28"/>
        <v>465</v>
      </c>
    </row>
    <row r="175" spans="1:40" x14ac:dyDescent="0.25">
      <c r="A175" s="68" t="s">
        <v>158</v>
      </c>
      <c r="B175" s="184">
        <v>87602</v>
      </c>
      <c r="C175" s="68">
        <v>3</v>
      </c>
      <c r="D175" s="1">
        <v>1080</v>
      </c>
      <c r="E175" s="1">
        <v>1245</v>
      </c>
      <c r="F175" s="1">
        <v>25</v>
      </c>
      <c r="G175" s="1">
        <v>2350</v>
      </c>
      <c r="H175" s="181">
        <f t="shared" si="22"/>
        <v>2325</v>
      </c>
      <c r="I175" s="176">
        <v>783.33330000000001</v>
      </c>
      <c r="J175" s="182">
        <f t="shared" si="23"/>
        <v>775</v>
      </c>
      <c r="K175" s="45">
        <f t="shared" si="29"/>
        <v>48</v>
      </c>
      <c r="L175" s="45">
        <f t="shared" si="29"/>
        <v>97</v>
      </c>
      <c r="M175" s="45">
        <f t="shared" si="29"/>
        <v>145</v>
      </c>
      <c r="N175" s="45">
        <f t="shared" si="29"/>
        <v>194</v>
      </c>
      <c r="O175" s="45">
        <f t="shared" si="29"/>
        <v>242</v>
      </c>
      <c r="P175" s="45">
        <f t="shared" si="29"/>
        <v>291</v>
      </c>
      <c r="Q175" s="45">
        <f t="shared" si="29"/>
        <v>339</v>
      </c>
      <c r="R175" s="45">
        <f t="shared" si="29"/>
        <v>388</v>
      </c>
      <c r="S175" s="45">
        <f t="shared" si="29"/>
        <v>436</v>
      </c>
      <c r="T175" s="45">
        <f t="shared" si="29"/>
        <v>484</v>
      </c>
      <c r="U175" s="45">
        <f t="shared" si="29"/>
        <v>533</v>
      </c>
      <c r="V175" s="45">
        <f t="shared" si="29"/>
        <v>581</v>
      </c>
      <c r="W175" s="45">
        <f t="shared" si="29"/>
        <v>630</v>
      </c>
      <c r="X175" s="45">
        <f t="shared" si="29"/>
        <v>678</v>
      </c>
      <c r="Y175" s="45">
        <f t="shared" si="29"/>
        <v>727</v>
      </c>
      <c r="Z175" s="45">
        <f t="shared" si="29"/>
        <v>775</v>
      </c>
      <c r="AA175" s="45">
        <f t="shared" si="28"/>
        <v>823</v>
      </c>
      <c r="AB175" s="45">
        <f t="shared" si="28"/>
        <v>872</v>
      </c>
      <c r="AC175" s="45">
        <f t="shared" si="28"/>
        <v>920</v>
      </c>
      <c r="AD175" s="45">
        <f t="shared" si="28"/>
        <v>969</v>
      </c>
      <c r="AE175" s="45">
        <f t="shared" si="28"/>
        <v>1017</v>
      </c>
      <c r="AF175" s="45">
        <f t="shared" si="28"/>
        <v>1066</v>
      </c>
      <c r="AG175" s="45">
        <f t="shared" si="28"/>
        <v>1114</v>
      </c>
      <c r="AH175" s="45">
        <f t="shared" si="28"/>
        <v>1163</v>
      </c>
      <c r="AI175" s="45">
        <f t="shared" si="28"/>
        <v>1211</v>
      </c>
      <c r="AJ175" s="45">
        <f t="shared" si="28"/>
        <v>1259</v>
      </c>
      <c r="AK175" s="45">
        <f t="shared" si="28"/>
        <v>1308</v>
      </c>
      <c r="AL175" s="45">
        <f t="shared" si="28"/>
        <v>1356</v>
      </c>
      <c r="AM175" s="45">
        <f t="shared" si="28"/>
        <v>1405</v>
      </c>
      <c r="AN175" s="45">
        <f t="shared" si="28"/>
        <v>1453</v>
      </c>
    </row>
    <row r="176" spans="1:40" x14ac:dyDescent="0.25">
      <c r="A176" s="68" t="s">
        <v>158</v>
      </c>
      <c r="B176" s="184">
        <v>87605</v>
      </c>
      <c r="C176" s="68">
        <v>5</v>
      </c>
      <c r="D176" s="1">
        <v>504</v>
      </c>
      <c r="E176" s="1">
        <v>854</v>
      </c>
      <c r="F176" s="1">
        <v>0</v>
      </c>
      <c r="G176" s="1">
        <v>1358</v>
      </c>
      <c r="H176" s="181">
        <f t="shared" si="22"/>
        <v>1358</v>
      </c>
      <c r="I176" s="176">
        <v>271.60000000000002</v>
      </c>
      <c r="J176" s="182">
        <f t="shared" si="23"/>
        <v>271.60000000000002</v>
      </c>
      <c r="K176" s="45">
        <f t="shared" si="29"/>
        <v>17</v>
      </c>
      <c r="L176" s="45">
        <f t="shared" si="29"/>
        <v>34</v>
      </c>
      <c r="M176" s="45">
        <f t="shared" si="29"/>
        <v>51</v>
      </c>
      <c r="N176" s="45">
        <f t="shared" si="29"/>
        <v>68</v>
      </c>
      <c r="O176" s="45">
        <f t="shared" si="29"/>
        <v>85</v>
      </c>
      <c r="P176" s="45">
        <f t="shared" si="29"/>
        <v>102</v>
      </c>
      <c r="Q176" s="45">
        <f t="shared" si="29"/>
        <v>119</v>
      </c>
      <c r="R176" s="45">
        <f t="shared" si="29"/>
        <v>136</v>
      </c>
      <c r="S176" s="45">
        <f t="shared" si="29"/>
        <v>153</v>
      </c>
      <c r="T176" s="45">
        <f t="shared" si="29"/>
        <v>170</v>
      </c>
      <c r="U176" s="45">
        <f t="shared" si="29"/>
        <v>187</v>
      </c>
      <c r="V176" s="45">
        <f t="shared" si="29"/>
        <v>204</v>
      </c>
      <c r="W176" s="45">
        <f t="shared" si="29"/>
        <v>221</v>
      </c>
      <c r="X176" s="45">
        <f t="shared" si="29"/>
        <v>238</v>
      </c>
      <c r="Y176" s="45">
        <f t="shared" si="29"/>
        <v>255</v>
      </c>
      <c r="Z176" s="45">
        <f t="shared" si="29"/>
        <v>272</v>
      </c>
      <c r="AA176" s="45">
        <f t="shared" si="28"/>
        <v>289</v>
      </c>
      <c r="AB176" s="45">
        <f t="shared" si="28"/>
        <v>306</v>
      </c>
      <c r="AC176" s="45">
        <f t="shared" si="28"/>
        <v>323</v>
      </c>
      <c r="AD176" s="45">
        <f t="shared" si="28"/>
        <v>340</v>
      </c>
      <c r="AE176" s="45">
        <f t="shared" si="28"/>
        <v>356</v>
      </c>
      <c r="AF176" s="45">
        <f t="shared" si="28"/>
        <v>373</v>
      </c>
      <c r="AG176" s="45">
        <f t="shared" si="28"/>
        <v>390</v>
      </c>
      <c r="AH176" s="45">
        <f t="shared" si="28"/>
        <v>407</v>
      </c>
      <c r="AI176" s="45">
        <f t="shared" si="28"/>
        <v>424</v>
      </c>
      <c r="AJ176" s="45">
        <f t="shared" si="28"/>
        <v>441</v>
      </c>
      <c r="AK176" s="45">
        <f t="shared" si="28"/>
        <v>458</v>
      </c>
      <c r="AL176" s="45">
        <f t="shared" si="28"/>
        <v>475</v>
      </c>
      <c r="AM176" s="45">
        <f t="shared" si="28"/>
        <v>492</v>
      </c>
      <c r="AN176" s="45">
        <f t="shared" si="28"/>
        <v>509</v>
      </c>
    </row>
    <row r="177" spans="1:40" x14ac:dyDescent="0.25">
      <c r="A177" s="68" t="s">
        <v>158</v>
      </c>
      <c r="B177" s="184">
        <v>90160</v>
      </c>
      <c r="C177" s="68">
        <v>2</v>
      </c>
      <c r="D177" s="1">
        <v>0</v>
      </c>
      <c r="E177" s="1">
        <v>1066</v>
      </c>
      <c r="F177" s="1">
        <v>0</v>
      </c>
      <c r="G177" s="1">
        <v>1066</v>
      </c>
      <c r="H177" s="181">
        <f t="shared" si="22"/>
        <v>1066</v>
      </c>
      <c r="I177" s="176">
        <v>533</v>
      </c>
      <c r="J177" s="182">
        <f t="shared" si="23"/>
        <v>533</v>
      </c>
      <c r="K177" s="45">
        <f t="shared" si="29"/>
        <v>33</v>
      </c>
      <c r="L177" s="45">
        <f t="shared" si="29"/>
        <v>67</v>
      </c>
      <c r="M177" s="45">
        <f t="shared" si="29"/>
        <v>100</v>
      </c>
      <c r="N177" s="45">
        <f t="shared" si="29"/>
        <v>133</v>
      </c>
      <c r="O177" s="45">
        <f t="shared" si="29"/>
        <v>167</v>
      </c>
      <c r="P177" s="45">
        <f t="shared" si="29"/>
        <v>200</v>
      </c>
      <c r="Q177" s="45">
        <f t="shared" si="29"/>
        <v>233</v>
      </c>
      <c r="R177" s="45">
        <f t="shared" si="29"/>
        <v>267</v>
      </c>
      <c r="S177" s="45">
        <f t="shared" si="29"/>
        <v>300</v>
      </c>
      <c r="T177" s="45">
        <f t="shared" si="29"/>
        <v>333</v>
      </c>
      <c r="U177" s="45">
        <f t="shared" si="29"/>
        <v>366</v>
      </c>
      <c r="V177" s="45">
        <f t="shared" si="29"/>
        <v>400</v>
      </c>
      <c r="W177" s="45">
        <f t="shared" si="29"/>
        <v>433</v>
      </c>
      <c r="X177" s="45">
        <f t="shared" si="29"/>
        <v>466</v>
      </c>
      <c r="Y177" s="45">
        <f t="shared" si="29"/>
        <v>500</v>
      </c>
      <c r="Z177" s="45">
        <f t="shared" si="29"/>
        <v>533</v>
      </c>
      <c r="AA177" s="45">
        <f t="shared" si="28"/>
        <v>566</v>
      </c>
      <c r="AB177" s="45">
        <f t="shared" si="28"/>
        <v>600</v>
      </c>
      <c r="AC177" s="45">
        <f t="shared" si="28"/>
        <v>633</v>
      </c>
      <c r="AD177" s="45">
        <f t="shared" si="28"/>
        <v>666</v>
      </c>
      <c r="AE177" s="45">
        <f t="shared" si="28"/>
        <v>700</v>
      </c>
      <c r="AF177" s="45">
        <f t="shared" si="28"/>
        <v>733</v>
      </c>
      <c r="AG177" s="45">
        <f t="shared" si="28"/>
        <v>766</v>
      </c>
      <c r="AH177" s="45">
        <f t="shared" si="28"/>
        <v>800</v>
      </c>
      <c r="AI177" s="45">
        <f t="shared" si="28"/>
        <v>833</v>
      </c>
      <c r="AJ177" s="45">
        <f t="shared" si="28"/>
        <v>866</v>
      </c>
      <c r="AK177" s="45">
        <f t="shared" si="28"/>
        <v>899</v>
      </c>
      <c r="AL177" s="45">
        <f t="shared" si="28"/>
        <v>933</v>
      </c>
      <c r="AM177" s="45">
        <f t="shared" si="28"/>
        <v>966</v>
      </c>
      <c r="AN177" s="45">
        <f t="shared" si="28"/>
        <v>999</v>
      </c>
    </row>
    <row r="178" spans="1:40" x14ac:dyDescent="0.25">
      <c r="A178" s="68" t="s">
        <v>156</v>
      </c>
      <c r="B178" s="184">
        <v>20005</v>
      </c>
      <c r="C178" s="68">
        <v>3</v>
      </c>
      <c r="D178" s="1">
        <v>456</v>
      </c>
      <c r="E178" s="1">
        <v>96</v>
      </c>
      <c r="F178" s="1">
        <v>2</v>
      </c>
      <c r="G178" s="1">
        <v>554</v>
      </c>
      <c r="H178" s="181">
        <f t="shared" si="22"/>
        <v>552</v>
      </c>
      <c r="I178" s="176">
        <v>184.66669999999999</v>
      </c>
      <c r="J178" s="182">
        <f t="shared" si="23"/>
        <v>184</v>
      </c>
      <c r="K178" s="45">
        <f t="shared" si="29"/>
        <v>12</v>
      </c>
      <c r="L178" s="45">
        <f t="shared" si="29"/>
        <v>23</v>
      </c>
      <c r="M178" s="45">
        <f t="shared" si="29"/>
        <v>35</v>
      </c>
      <c r="N178" s="45">
        <f t="shared" si="29"/>
        <v>46</v>
      </c>
      <c r="O178" s="45">
        <f t="shared" si="29"/>
        <v>58</v>
      </c>
      <c r="P178" s="45">
        <f t="shared" si="29"/>
        <v>69</v>
      </c>
      <c r="Q178" s="45">
        <f t="shared" si="29"/>
        <v>81</v>
      </c>
      <c r="R178" s="45">
        <f t="shared" si="29"/>
        <v>92</v>
      </c>
      <c r="S178" s="45">
        <f t="shared" si="29"/>
        <v>104</v>
      </c>
      <c r="T178" s="45">
        <f t="shared" si="29"/>
        <v>115</v>
      </c>
      <c r="U178" s="45">
        <f t="shared" si="29"/>
        <v>127</v>
      </c>
      <c r="V178" s="45">
        <f t="shared" si="29"/>
        <v>138</v>
      </c>
      <c r="W178" s="45">
        <f t="shared" si="29"/>
        <v>150</v>
      </c>
      <c r="X178" s="45">
        <f t="shared" si="29"/>
        <v>161</v>
      </c>
      <c r="Y178" s="45">
        <f t="shared" si="29"/>
        <v>173</v>
      </c>
      <c r="Z178" s="45">
        <f t="shared" si="29"/>
        <v>184</v>
      </c>
      <c r="AA178" s="45">
        <f t="shared" si="28"/>
        <v>196</v>
      </c>
      <c r="AB178" s="45">
        <f t="shared" si="28"/>
        <v>207</v>
      </c>
      <c r="AC178" s="45">
        <f t="shared" si="28"/>
        <v>219</v>
      </c>
      <c r="AD178" s="45">
        <f t="shared" si="28"/>
        <v>230</v>
      </c>
      <c r="AE178" s="45">
        <f t="shared" si="28"/>
        <v>242</v>
      </c>
      <c r="AF178" s="45">
        <f t="shared" si="28"/>
        <v>253</v>
      </c>
      <c r="AG178" s="45">
        <f t="shared" si="28"/>
        <v>265</v>
      </c>
      <c r="AH178" s="45">
        <f t="shared" si="28"/>
        <v>276</v>
      </c>
      <c r="AI178" s="45">
        <f t="shared" si="28"/>
        <v>288</v>
      </c>
      <c r="AJ178" s="45">
        <f t="shared" si="28"/>
        <v>299</v>
      </c>
      <c r="AK178" s="45">
        <f t="shared" si="28"/>
        <v>311</v>
      </c>
      <c r="AL178" s="45">
        <f t="shared" si="28"/>
        <v>322</v>
      </c>
      <c r="AM178" s="45">
        <f t="shared" si="28"/>
        <v>334</v>
      </c>
      <c r="AN178" s="45">
        <f t="shared" si="28"/>
        <v>345</v>
      </c>
    </row>
    <row r="179" spans="1:40" x14ac:dyDescent="0.25">
      <c r="A179" s="68" t="s">
        <v>156</v>
      </c>
      <c r="B179" s="184">
        <v>20015</v>
      </c>
      <c r="C179" s="68">
        <v>4</v>
      </c>
      <c r="D179" s="1">
        <v>1140</v>
      </c>
      <c r="E179" s="1">
        <v>258</v>
      </c>
      <c r="F179" s="1">
        <v>0</v>
      </c>
      <c r="G179" s="1">
        <v>1398</v>
      </c>
      <c r="H179" s="181">
        <f t="shared" si="22"/>
        <v>1398</v>
      </c>
      <c r="I179" s="176">
        <v>349.5</v>
      </c>
      <c r="J179" s="182">
        <f t="shared" si="23"/>
        <v>349.5</v>
      </c>
      <c r="K179" s="45">
        <f t="shared" si="29"/>
        <v>22</v>
      </c>
      <c r="L179" s="45">
        <f t="shared" si="29"/>
        <v>44</v>
      </c>
      <c r="M179" s="45">
        <f t="shared" si="29"/>
        <v>66</v>
      </c>
      <c r="N179" s="45">
        <f t="shared" si="29"/>
        <v>87</v>
      </c>
      <c r="O179" s="45">
        <f t="shared" si="29"/>
        <v>109</v>
      </c>
      <c r="P179" s="45">
        <f t="shared" si="29"/>
        <v>131</v>
      </c>
      <c r="Q179" s="45">
        <f t="shared" si="29"/>
        <v>153</v>
      </c>
      <c r="R179" s="45">
        <f t="shared" si="29"/>
        <v>175</v>
      </c>
      <c r="S179" s="45">
        <f t="shared" si="29"/>
        <v>197</v>
      </c>
      <c r="T179" s="45">
        <f t="shared" si="29"/>
        <v>218</v>
      </c>
      <c r="U179" s="45">
        <f t="shared" si="29"/>
        <v>240</v>
      </c>
      <c r="V179" s="45">
        <f t="shared" si="29"/>
        <v>262</v>
      </c>
      <c r="W179" s="45">
        <f t="shared" si="29"/>
        <v>284</v>
      </c>
      <c r="X179" s="45">
        <f t="shared" si="29"/>
        <v>306</v>
      </c>
      <c r="Y179" s="45">
        <f t="shared" si="29"/>
        <v>328</v>
      </c>
      <c r="Z179" s="45">
        <f t="shared" si="29"/>
        <v>350</v>
      </c>
      <c r="AA179" s="45">
        <f t="shared" si="28"/>
        <v>371</v>
      </c>
      <c r="AB179" s="45">
        <f t="shared" si="28"/>
        <v>393</v>
      </c>
      <c r="AC179" s="45">
        <f t="shared" si="28"/>
        <v>415</v>
      </c>
      <c r="AD179" s="45">
        <f t="shared" si="28"/>
        <v>437</v>
      </c>
      <c r="AE179" s="45">
        <f t="shared" si="28"/>
        <v>459</v>
      </c>
      <c r="AF179" s="45">
        <f t="shared" si="28"/>
        <v>481</v>
      </c>
      <c r="AG179" s="45">
        <f t="shared" si="28"/>
        <v>502</v>
      </c>
      <c r="AH179" s="45">
        <f t="shared" si="28"/>
        <v>524</v>
      </c>
      <c r="AI179" s="45">
        <f t="shared" si="28"/>
        <v>546</v>
      </c>
      <c r="AJ179" s="45">
        <f t="shared" si="28"/>
        <v>568</v>
      </c>
      <c r="AK179" s="45">
        <f t="shared" si="28"/>
        <v>590</v>
      </c>
      <c r="AL179" s="45">
        <f t="shared" si="28"/>
        <v>612</v>
      </c>
      <c r="AM179" s="45">
        <f t="shared" si="28"/>
        <v>633</v>
      </c>
      <c r="AN179" s="45">
        <f t="shared" si="28"/>
        <v>655</v>
      </c>
    </row>
    <row r="180" spans="1:40" x14ac:dyDescent="0.25">
      <c r="A180" s="68" t="s">
        <v>156</v>
      </c>
      <c r="B180" s="184">
        <v>20058</v>
      </c>
      <c r="C180" s="68">
        <v>3</v>
      </c>
      <c r="D180" s="1">
        <v>0</v>
      </c>
      <c r="E180" s="1">
        <v>1268</v>
      </c>
      <c r="F180" s="1">
        <v>0</v>
      </c>
      <c r="G180" s="1">
        <v>1268</v>
      </c>
      <c r="H180" s="181">
        <f t="shared" si="22"/>
        <v>1268</v>
      </c>
      <c r="I180" s="176">
        <v>422.66669999999999</v>
      </c>
      <c r="J180" s="182">
        <f t="shared" si="23"/>
        <v>422.66666666666669</v>
      </c>
      <c r="K180" s="45">
        <f t="shared" si="29"/>
        <v>26</v>
      </c>
      <c r="L180" s="45">
        <f t="shared" si="29"/>
        <v>53</v>
      </c>
      <c r="M180" s="45">
        <f t="shared" si="29"/>
        <v>79</v>
      </c>
      <c r="N180" s="45">
        <f t="shared" si="29"/>
        <v>106</v>
      </c>
      <c r="O180" s="45">
        <f t="shared" si="29"/>
        <v>132</v>
      </c>
      <c r="P180" s="45">
        <f t="shared" si="29"/>
        <v>159</v>
      </c>
      <c r="Q180" s="45">
        <f t="shared" si="29"/>
        <v>185</v>
      </c>
      <c r="R180" s="45">
        <f t="shared" si="29"/>
        <v>211</v>
      </c>
      <c r="S180" s="45">
        <f t="shared" si="29"/>
        <v>238</v>
      </c>
      <c r="T180" s="45">
        <f t="shared" si="29"/>
        <v>264</v>
      </c>
      <c r="U180" s="45">
        <f t="shared" si="29"/>
        <v>291</v>
      </c>
      <c r="V180" s="45">
        <f t="shared" si="29"/>
        <v>317</v>
      </c>
      <c r="W180" s="45">
        <f t="shared" si="29"/>
        <v>343</v>
      </c>
      <c r="X180" s="45">
        <f t="shared" si="29"/>
        <v>370</v>
      </c>
      <c r="Y180" s="45">
        <f t="shared" si="29"/>
        <v>396</v>
      </c>
      <c r="Z180" s="45">
        <f t="shared" si="29"/>
        <v>423</v>
      </c>
      <c r="AA180" s="45">
        <f t="shared" si="28"/>
        <v>449</v>
      </c>
      <c r="AB180" s="45">
        <f t="shared" si="28"/>
        <v>476</v>
      </c>
      <c r="AC180" s="45">
        <f t="shared" si="28"/>
        <v>502</v>
      </c>
      <c r="AD180" s="45">
        <f t="shared" si="28"/>
        <v>528</v>
      </c>
      <c r="AE180" s="45">
        <f t="shared" si="28"/>
        <v>555</v>
      </c>
      <c r="AF180" s="45">
        <f t="shared" si="28"/>
        <v>581</v>
      </c>
      <c r="AG180" s="45">
        <f t="shared" si="28"/>
        <v>608</v>
      </c>
      <c r="AH180" s="45">
        <f t="shared" si="28"/>
        <v>634</v>
      </c>
      <c r="AI180" s="45">
        <f t="shared" si="28"/>
        <v>660</v>
      </c>
      <c r="AJ180" s="45">
        <f t="shared" si="28"/>
        <v>687</v>
      </c>
      <c r="AK180" s="45">
        <f t="shared" si="28"/>
        <v>713</v>
      </c>
      <c r="AL180" s="45">
        <f t="shared" si="28"/>
        <v>740</v>
      </c>
      <c r="AM180" s="45">
        <f t="shared" si="28"/>
        <v>766</v>
      </c>
      <c r="AN180" s="45">
        <f t="shared" si="28"/>
        <v>793</v>
      </c>
    </row>
    <row r="181" spans="1:40" x14ac:dyDescent="0.25">
      <c r="A181" s="68" t="s">
        <v>156</v>
      </c>
      <c r="B181" s="184">
        <v>20101</v>
      </c>
      <c r="C181" s="68">
        <v>5</v>
      </c>
      <c r="D181" s="1">
        <v>732</v>
      </c>
      <c r="E181" s="1">
        <v>491</v>
      </c>
      <c r="F181" s="1">
        <v>0</v>
      </c>
      <c r="G181" s="1">
        <v>1223</v>
      </c>
      <c r="H181" s="181">
        <f t="shared" si="22"/>
        <v>1223</v>
      </c>
      <c r="I181" s="176">
        <v>244.6</v>
      </c>
      <c r="J181" s="182">
        <f t="shared" si="23"/>
        <v>244.6</v>
      </c>
      <c r="K181" s="45">
        <f t="shared" si="29"/>
        <v>15</v>
      </c>
      <c r="L181" s="45">
        <f t="shared" si="29"/>
        <v>31</v>
      </c>
      <c r="M181" s="45">
        <f t="shared" si="29"/>
        <v>46</v>
      </c>
      <c r="N181" s="45">
        <f t="shared" si="29"/>
        <v>61</v>
      </c>
      <c r="O181" s="45">
        <f t="shared" si="29"/>
        <v>76</v>
      </c>
      <c r="P181" s="45">
        <f t="shared" si="29"/>
        <v>92</v>
      </c>
      <c r="Q181" s="45">
        <f t="shared" si="29"/>
        <v>107</v>
      </c>
      <c r="R181" s="45">
        <f t="shared" si="29"/>
        <v>122</v>
      </c>
      <c r="S181" s="45">
        <f t="shared" si="29"/>
        <v>138</v>
      </c>
      <c r="T181" s="45">
        <f t="shared" si="29"/>
        <v>153</v>
      </c>
      <c r="U181" s="45">
        <f t="shared" si="29"/>
        <v>168</v>
      </c>
      <c r="V181" s="45">
        <f t="shared" si="29"/>
        <v>183</v>
      </c>
      <c r="W181" s="45">
        <f t="shared" si="29"/>
        <v>199</v>
      </c>
      <c r="X181" s="45">
        <f t="shared" si="29"/>
        <v>214</v>
      </c>
      <c r="Y181" s="45">
        <f t="shared" si="29"/>
        <v>229</v>
      </c>
      <c r="Z181" s="45">
        <f t="shared" si="29"/>
        <v>245</v>
      </c>
      <c r="AA181" s="45">
        <f t="shared" si="28"/>
        <v>260</v>
      </c>
      <c r="AB181" s="45">
        <f t="shared" si="28"/>
        <v>275</v>
      </c>
      <c r="AC181" s="45">
        <f t="shared" si="28"/>
        <v>290</v>
      </c>
      <c r="AD181" s="45">
        <f t="shared" si="28"/>
        <v>306</v>
      </c>
      <c r="AE181" s="45">
        <f t="shared" si="28"/>
        <v>321</v>
      </c>
      <c r="AF181" s="45">
        <f t="shared" si="28"/>
        <v>336</v>
      </c>
      <c r="AG181" s="45">
        <f t="shared" si="28"/>
        <v>352</v>
      </c>
      <c r="AH181" s="45">
        <f t="shared" si="28"/>
        <v>367</v>
      </c>
      <c r="AI181" s="45">
        <f t="shared" si="28"/>
        <v>382</v>
      </c>
      <c r="AJ181" s="45">
        <f t="shared" si="28"/>
        <v>397</v>
      </c>
      <c r="AK181" s="45">
        <f t="shared" si="28"/>
        <v>413</v>
      </c>
      <c r="AL181" s="45">
        <f t="shared" si="28"/>
        <v>428</v>
      </c>
      <c r="AM181" s="45">
        <f t="shared" si="28"/>
        <v>443</v>
      </c>
      <c r="AN181" s="45">
        <f t="shared" si="28"/>
        <v>459</v>
      </c>
    </row>
    <row r="182" spans="1:40" x14ac:dyDescent="0.25">
      <c r="A182" s="68" t="s">
        <v>156</v>
      </c>
      <c r="B182" s="184">
        <v>20184</v>
      </c>
      <c r="C182" s="68">
        <v>7</v>
      </c>
      <c r="D182" s="1">
        <v>624</v>
      </c>
      <c r="E182" s="1">
        <v>1655</v>
      </c>
      <c r="F182" s="1">
        <v>13</v>
      </c>
      <c r="G182" s="1">
        <v>2292</v>
      </c>
      <c r="H182" s="181">
        <f t="shared" si="22"/>
        <v>2279</v>
      </c>
      <c r="I182" s="176">
        <v>327.42860000000002</v>
      </c>
      <c r="J182" s="182">
        <f t="shared" si="23"/>
        <v>325.57142857142856</v>
      </c>
      <c r="K182" s="45">
        <f t="shared" si="29"/>
        <v>20</v>
      </c>
      <c r="L182" s="45">
        <f t="shared" si="29"/>
        <v>41</v>
      </c>
      <c r="M182" s="45">
        <f t="shared" si="29"/>
        <v>61</v>
      </c>
      <c r="N182" s="45">
        <f t="shared" si="29"/>
        <v>81</v>
      </c>
      <c r="O182" s="45">
        <f t="shared" si="29"/>
        <v>102</v>
      </c>
      <c r="P182" s="45">
        <f t="shared" si="29"/>
        <v>122</v>
      </c>
      <c r="Q182" s="45">
        <f t="shared" si="29"/>
        <v>142</v>
      </c>
      <c r="R182" s="45">
        <f t="shared" si="29"/>
        <v>163</v>
      </c>
      <c r="S182" s="45">
        <f t="shared" si="29"/>
        <v>183</v>
      </c>
      <c r="T182" s="45">
        <f t="shared" si="29"/>
        <v>203</v>
      </c>
      <c r="U182" s="45">
        <f t="shared" si="29"/>
        <v>224</v>
      </c>
      <c r="V182" s="45">
        <f t="shared" si="29"/>
        <v>244</v>
      </c>
      <c r="W182" s="45">
        <f t="shared" si="29"/>
        <v>265</v>
      </c>
      <c r="X182" s="45">
        <f t="shared" si="29"/>
        <v>285</v>
      </c>
      <c r="Y182" s="45">
        <f t="shared" si="29"/>
        <v>305</v>
      </c>
      <c r="Z182" s="45">
        <f t="shared" ref="Z182:AN197" si="30">IF($G182&gt;0,ROUND($J182*Z$3/12*0.75,0),0)</f>
        <v>326</v>
      </c>
      <c r="AA182" s="45">
        <f t="shared" si="30"/>
        <v>346</v>
      </c>
      <c r="AB182" s="45">
        <f t="shared" si="30"/>
        <v>366</v>
      </c>
      <c r="AC182" s="45">
        <f t="shared" si="30"/>
        <v>387</v>
      </c>
      <c r="AD182" s="45">
        <f t="shared" si="30"/>
        <v>407</v>
      </c>
      <c r="AE182" s="45">
        <f t="shared" si="30"/>
        <v>427</v>
      </c>
      <c r="AF182" s="45">
        <f t="shared" si="30"/>
        <v>448</v>
      </c>
      <c r="AG182" s="45">
        <f t="shared" si="30"/>
        <v>468</v>
      </c>
      <c r="AH182" s="45">
        <f t="shared" si="30"/>
        <v>488</v>
      </c>
      <c r="AI182" s="45">
        <f t="shared" si="30"/>
        <v>509</v>
      </c>
      <c r="AJ182" s="45">
        <f t="shared" si="30"/>
        <v>529</v>
      </c>
      <c r="AK182" s="45">
        <f t="shared" si="30"/>
        <v>549</v>
      </c>
      <c r="AL182" s="45">
        <f t="shared" si="30"/>
        <v>570</v>
      </c>
      <c r="AM182" s="45">
        <f t="shared" si="30"/>
        <v>590</v>
      </c>
      <c r="AN182" s="45">
        <f t="shared" si="30"/>
        <v>610</v>
      </c>
    </row>
    <row r="183" spans="1:40" x14ac:dyDescent="0.25">
      <c r="A183" s="68" t="s">
        <v>156</v>
      </c>
      <c r="B183" s="184">
        <v>20204</v>
      </c>
      <c r="C183" s="68">
        <v>7</v>
      </c>
      <c r="D183" s="1">
        <v>2004</v>
      </c>
      <c r="E183" s="1">
        <v>1070</v>
      </c>
      <c r="F183" s="1">
        <v>0</v>
      </c>
      <c r="G183" s="1">
        <v>3074</v>
      </c>
      <c r="H183" s="181">
        <f t="shared" si="22"/>
        <v>3074</v>
      </c>
      <c r="I183" s="176">
        <v>439.1429</v>
      </c>
      <c r="J183" s="182">
        <f t="shared" si="23"/>
        <v>439.14285714285717</v>
      </c>
      <c r="K183" s="45">
        <f t="shared" ref="K183:Z198" si="31">IF($G183&gt;0,ROUND($J183*K$3/12*0.75,0),0)</f>
        <v>27</v>
      </c>
      <c r="L183" s="45">
        <f t="shared" si="31"/>
        <v>55</v>
      </c>
      <c r="M183" s="45">
        <f t="shared" si="31"/>
        <v>82</v>
      </c>
      <c r="N183" s="45">
        <f t="shared" si="31"/>
        <v>110</v>
      </c>
      <c r="O183" s="45">
        <f t="shared" si="31"/>
        <v>137</v>
      </c>
      <c r="P183" s="45">
        <f t="shared" si="31"/>
        <v>165</v>
      </c>
      <c r="Q183" s="45">
        <f t="shared" si="31"/>
        <v>192</v>
      </c>
      <c r="R183" s="45">
        <f t="shared" si="31"/>
        <v>220</v>
      </c>
      <c r="S183" s="45">
        <f t="shared" si="31"/>
        <v>247</v>
      </c>
      <c r="T183" s="45">
        <f t="shared" si="31"/>
        <v>274</v>
      </c>
      <c r="U183" s="45">
        <f t="shared" si="31"/>
        <v>302</v>
      </c>
      <c r="V183" s="45">
        <f t="shared" si="31"/>
        <v>329</v>
      </c>
      <c r="W183" s="45">
        <f t="shared" si="31"/>
        <v>357</v>
      </c>
      <c r="X183" s="45">
        <f t="shared" si="31"/>
        <v>384</v>
      </c>
      <c r="Y183" s="45">
        <f t="shared" si="31"/>
        <v>412</v>
      </c>
      <c r="Z183" s="45">
        <f t="shared" si="31"/>
        <v>439</v>
      </c>
      <c r="AA183" s="45">
        <f t="shared" si="30"/>
        <v>467</v>
      </c>
      <c r="AB183" s="45">
        <f t="shared" si="30"/>
        <v>494</v>
      </c>
      <c r="AC183" s="45">
        <f t="shared" si="30"/>
        <v>521</v>
      </c>
      <c r="AD183" s="45">
        <f t="shared" si="30"/>
        <v>549</v>
      </c>
      <c r="AE183" s="45">
        <f t="shared" si="30"/>
        <v>576</v>
      </c>
      <c r="AF183" s="45">
        <f t="shared" si="30"/>
        <v>604</v>
      </c>
      <c r="AG183" s="45">
        <f t="shared" si="30"/>
        <v>631</v>
      </c>
      <c r="AH183" s="45">
        <f t="shared" si="30"/>
        <v>659</v>
      </c>
      <c r="AI183" s="45">
        <f t="shared" si="30"/>
        <v>686</v>
      </c>
      <c r="AJ183" s="45">
        <f t="shared" si="30"/>
        <v>714</v>
      </c>
      <c r="AK183" s="45">
        <f t="shared" si="30"/>
        <v>741</v>
      </c>
      <c r="AL183" s="45">
        <f t="shared" si="30"/>
        <v>769</v>
      </c>
      <c r="AM183" s="45">
        <f t="shared" si="30"/>
        <v>796</v>
      </c>
      <c r="AN183" s="45">
        <f t="shared" si="30"/>
        <v>823</v>
      </c>
    </row>
    <row r="184" spans="1:40" x14ac:dyDescent="0.25">
      <c r="A184" s="68" t="s">
        <v>156</v>
      </c>
      <c r="B184" s="184">
        <v>20234</v>
      </c>
      <c r="C184" s="68">
        <v>11</v>
      </c>
      <c r="D184" s="1">
        <v>1800</v>
      </c>
      <c r="E184" s="1">
        <v>1018</v>
      </c>
      <c r="F184" s="1">
        <v>39</v>
      </c>
      <c r="G184" s="1">
        <v>2857</v>
      </c>
      <c r="H184" s="181">
        <f t="shared" si="22"/>
        <v>2818</v>
      </c>
      <c r="I184" s="176">
        <v>259.72730000000001</v>
      </c>
      <c r="J184" s="182">
        <f t="shared" si="23"/>
        <v>256.18181818181819</v>
      </c>
      <c r="K184" s="45">
        <f t="shared" si="31"/>
        <v>16</v>
      </c>
      <c r="L184" s="45">
        <f t="shared" si="31"/>
        <v>32</v>
      </c>
      <c r="M184" s="45">
        <f t="shared" si="31"/>
        <v>48</v>
      </c>
      <c r="N184" s="45">
        <f t="shared" si="31"/>
        <v>64</v>
      </c>
      <c r="O184" s="45">
        <f t="shared" si="31"/>
        <v>80</v>
      </c>
      <c r="P184" s="45">
        <f t="shared" si="31"/>
        <v>96</v>
      </c>
      <c r="Q184" s="45">
        <f t="shared" si="31"/>
        <v>112</v>
      </c>
      <c r="R184" s="45">
        <f t="shared" si="31"/>
        <v>128</v>
      </c>
      <c r="S184" s="45">
        <f t="shared" si="31"/>
        <v>144</v>
      </c>
      <c r="T184" s="45">
        <f t="shared" si="31"/>
        <v>160</v>
      </c>
      <c r="U184" s="45">
        <f t="shared" si="31"/>
        <v>176</v>
      </c>
      <c r="V184" s="45">
        <f t="shared" si="31"/>
        <v>192</v>
      </c>
      <c r="W184" s="45">
        <f t="shared" si="31"/>
        <v>208</v>
      </c>
      <c r="X184" s="45">
        <f t="shared" si="31"/>
        <v>224</v>
      </c>
      <c r="Y184" s="45">
        <f t="shared" si="31"/>
        <v>240</v>
      </c>
      <c r="Z184" s="45">
        <f t="shared" si="31"/>
        <v>256</v>
      </c>
      <c r="AA184" s="45">
        <f t="shared" si="30"/>
        <v>272</v>
      </c>
      <c r="AB184" s="45">
        <f t="shared" si="30"/>
        <v>288</v>
      </c>
      <c r="AC184" s="45">
        <f t="shared" si="30"/>
        <v>304</v>
      </c>
      <c r="AD184" s="45">
        <f t="shared" si="30"/>
        <v>320</v>
      </c>
      <c r="AE184" s="45">
        <f t="shared" si="30"/>
        <v>336</v>
      </c>
      <c r="AF184" s="45">
        <f t="shared" si="30"/>
        <v>352</v>
      </c>
      <c r="AG184" s="45">
        <f t="shared" si="30"/>
        <v>368</v>
      </c>
      <c r="AH184" s="45">
        <f t="shared" si="30"/>
        <v>384</v>
      </c>
      <c r="AI184" s="45">
        <f t="shared" si="30"/>
        <v>400</v>
      </c>
      <c r="AJ184" s="45">
        <f t="shared" si="30"/>
        <v>416</v>
      </c>
      <c r="AK184" s="45">
        <f t="shared" si="30"/>
        <v>432</v>
      </c>
      <c r="AL184" s="45">
        <f t="shared" si="30"/>
        <v>448</v>
      </c>
      <c r="AM184" s="45">
        <f t="shared" si="30"/>
        <v>464</v>
      </c>
      <c r="AN184" s="45">
        <f t="shared" si="30"/>
        <v>480</v>
      </c>
    </row>
    <row r="185" spans="1:40" x14ac:dyDescent="0.25">
      <c r="A185" s="68" t="s">
        <v>156</v>
      </c>
      <c r="B185" s="184">
        <v>20300</v>
      </c>
      <c r="C185" s="68">
        <v>9</v>
      </c>
      <c r="D185" s="1">
        <v>1824</v>
      </c>
      <c r="E185" s="1">
        <v>600</v>
      </c>
      <c r="F185" s="1">
        <v>34</v>
      </c>
      <c r="G185" s="1">
        <v>2458</v>
      </c>
      <c r="H185" s="181">
        <f t="shared" si="22"/>
        <v>2424</v>
      </c>
      <c r="I185" s="176">
        <v>273.11110000000002</v>
      </c>
      <c r="J185" s="182">
        <f t="shared" si="23"/>
        <v>269.33333333333331</v>
      </c>
      <c r="K185" s="45">
        <f t="shared" si="31"/>
        <v>17</v>
      </c>
      <c r="L185" s="45">
        <f t="shared" si="31"/>
        <v>34</v>
      </c>
      <c r="M185" s="45">
        <f t="shared" si="31"/>
        <v>51</v>
      </c>
      <c r="N185" s="45">
        <f t="shared" si="31"/>
        <v>67</v>
      </c>
      <c r="O185" s="45">
        <f t="shared" si="31"/>
        <v>84</v>
      </c>
      <c r="P185" s="45">
        <f t="shared" si="31"/>
        <v>101</v>
      </c>
      <c r="Q185" s="45">
        <f t="shared" si="31"/>
        <v>118</v>
      </c>
      <c r="R185" s="45">
        <f t="shared" si="31"/>
        <v>135</v>
      </c>
      <c r="S185" s="45">
        <f t="shared" si="31"/>
        <v>152</v>
      </c>
      <c r="T185" s="45">
        <f t="shared" si="31"/>
        <v>168</v>
      </c>
      <c r="U185" s="45">
        <f t="shared" si="31"/>
        <v>185</v>
      </c>
      <c r="V185" s="45">
        <f t="shared" si="31"/>
        <v>202</v>
      </c>
      <c r="W185" s="45">
        <f t="shared" si="31"/>
        <v>219</v>
      </c>
      <c r="X185" s="45">
        <f t="shared" si="31"/>
        <v>236</v>
      </c>
      <c r="Y185" s="45">
        <f t="shared" si="31"/>
        <v>253</v>
      </c>
      <c r="Z185" s="45">
        <f t="shared" si="31"/>
        <v>269</v>
      </c>
      <c r="AA185" s="45">
        <f t="shared" si="30"/>
        <v>286</v>
      </c>
      <c r="AB185" s="45">
        <f t="shared" si="30"/>
        <v>303</v>
      </c>
      <c r="AC185" s="45">
        <f t="shared" si="30"/>
        <v>320</v>
      </c>
      <c r="AD185" s="45">
        <f t="shared" si="30"/>
        <v>337</v>
      </c>
      <c r="AE185" s="45">
        <f t="shared" si="30"/>
        <v>354</v>
      </c>
      <c r="AF185" s="45">
        <f t="shared" si="30"/>
        <v>370</v>
      </c>
      <c r="AG185" s="45">
        <f t="shared" si="30"/>
        <v>387</v>
      </c>
      <c r="AH185" s="45">
        <f t="shared" si="30"/>
        <v>404</v>
      </c>
      <c r="AI185" s="45">
        <f t="shared" si="30"/>
        <v>421</v>
      </c>
      <c r="AJ185" s="45">
        <f t="shared" si="30"/>
        <v>438</v>
      </c>
      <c r="AK185" s="45">
        <f t="shared" si="30"/>
        <v>455</v>
      </c>
      <c r="AL185" s="45">
        <f t="shared" si="30"/>
        <v>471</v>
      </c>
      <c r="AM185" s="45">
        <f t="shared" si="30"/>
        <v>488</v>
      </c>
      <c r="AN185" s="45">
        <f t="shared" si="30"/>
        <v>505</v>
      </c>
    </row>
    <row r="186" spans="1:40" x14ac:dyDescent="0.25">
      <c r="A186" s="68" t="s">
        <v>156</v>
      </c>
      <c r="B186" s="184">
        <v>20346</v>
      </c>
      <c r="C186" s="68">
        <v>11</v>
      </c>
      <c r="D186" s="1">
        <v>1596</v>
      </c>
      <c r="E186" s="1">
        <v>2191</v>
      </c>
      <c r="F186" s="1">
        <v>29</v>
      </c>
      <c r="G186" s="1">
        <v>3816</v>
      </c>
      <c r="H186" s="181">
        <f t="shared" si="22"/>
        <v>3787</v>
      </c>
      <c r="I186" s="176">
        <v>346.90910000000002</v>
      </c>
      <c r="J186" s="182">
        <f t="shared" si="23"/>
        <v>344.27272727272725</v>
      </c>
      <c r="K186" s="45">
        <f t="shared" si="31"/>
        <v>22</v>
      </c>
      <c r="L186" s="45">
        <f t="shared" si="31"/>
        <v>43</v>
      </c>
      <c r="M186" s="45">
        <f t="shared" si="31"/>
        <v>65</v>
      </c>
      <c r="N186" s="45">
        <f t="shared" si="31"/>
        <v>86</v>
      </c>
      <c r="O186" s="45">
        <f t="shared" si="31"/>
        <v>108</v>
      </c>
      <c r="P186" s="45">
        <f t="shared" si="31"/>
        <v>129</v>
      </c>
      <c r="Q186" s="45">
        <f t="shared" si="31"/>
        <v>151</v>
      </c>
      <c r="R186" s="45">
        <f t="shared" si="31"/>
        <v>172</v>
      </c>
      <c r="S186" s="45">
        <f t="shared" si="31"/>
        <v>194</v>
      </c>
      <c r="T186" s="45">
        <f t="shared" si="31"/>
        <v>215</v>
      </c>
      <c r="U186" s="45">
        <f t="shared" si="31"/>
        <v>237</v>
      </c>
      <c r="V186" s="45">
        <f t="shared" si="31"/>
        <v>258</v>
      </c>
      <c r="W186" s="45">
        <f t="shared" si="31"/>
        <v>280</v>
      </c>
      <c r="X186" s="45">
        <f t="shared" si="31"/>
        <v>301</v>
      </c>
      <c r="Y186" s="45">
        <f t="shared" si="31"/>
        <v>323</v>
      </c>
      <c r="Z186" s="45">
        <f t="shared" si="31"/>
        <v>344</v>
      </c>
      <c r="AA186" s="45">
        <f t="shared" si="30"/>
        <v>366</v>
      </c>
      <c r="AB186" s="45">
        <f t="shared" si="30"/>
        <v>387</v>
      </c>
      <c r="AC186" s="45">
        <f t="shared" si="30"/>
        <v>409</v>
      </c>
      <c r="AD186" s="45">
        <f t="shared" si="30"/>
        <v>430</v>
      </c>
      <c r="AE186" s="45">
        <f t="shared" si="30"/>
        <v>452</v>
      </c>
      <c r="AF186" s="45">
        <f t="shared" si="30"/>
        <v>473</v>
      </c>
      <c r="AG186" s="45">
        <f t="shared" si="30"/>
        <v>495</v>
      </c>
      <c r="AH186" s="45">
        <f t="shared" si="30"/>
        <v>516</v>
      </c>
      <c r="AI186" s="45">
        <f t="shared" si="30"/>
        <v>538</v>
      </c>
      <c r="AJ186" s="45">
        <f t="shared" si="30"/>
        <v>559</v>
      </c>
      <c r="AK186" s="45">
        <f t="shared" si="30"/>
        <v>581</v>
      </c>
      <c r="AL186" s="45">
        <f t="shared" si="30"/>
        <v>602</v>
      </c>
      <c r="AM186" s="45">
        <f t="shared" si="30"/>
        <v>624</v>
      </c>
      <c r="AN186" s="45">
        <f t="shared" si="30"/>
        <v>646</v>
      </c>
    </row>
    <row r="187" spans="1:40" x14ac:dyDescent="0.25">
      <c r="A187" s="68" t="s">
        <v>156</v>
      </c>
      <c r="B187" s="184">
        <v>20522</v>
      </c>
      <c r="C187" s="68">
        <v>9</v>
      </c>
      <c r="D187" s="1">
        <v>576</v>
      </c>
      <c r="E187" s="1">
        <v>497</v>
      </c>
      <c r="F187" s="1">
        <v>0</v>
      </c>
      <c r="G187" s="1">
        <v>1073</v>
      </c>
      <c r="H187" s="181">
        <f t="shared" si="22"/>
        <v>1073</v>
      </c>
      <c r="I187" s="176">
        <v>119.2222</v>
      </c>
      <c r="J187" s="182">
        <f t="shared" si="23"/>
        <v>119.22222222222223</v>
      </c>
      <c r="K187" s="45">
        <f t="shared" si="31"/>
        <v>7</v>
      </c>
      <c r="L187" s="45">
        <f t="shared" si="31"/>
        <v>15</v>
      </c>
      <c r="M187" s="45">
        <f t="shared" si="31"/>
        <v>22</v>
      </c>
      <c r="N187" s="45">
        <f t="shared" si="31"/>
        <v>30</v>
      </c>
      <c r="O187" s="45">
        <f t="shared" si="31"/>
        <v>37</v>
      </c>
      <c r="P187" s="45">
        <f t="shared" si="31"/>
        <v>45</v>
      </c>
      <c r="Q187" s="45">
        <f t="shared" si="31"/>
        <v>52</v>
      </c>
      <c r="R187" s="45">
        <f t="shared" si="31"/>
        <v>60</v>
      </c>
      <c r="S187" s="45">
        <f t="shared" si="31"/>
        <v>67</v>
      </c>
      <c r="T187" s="45">
        <f t="shared" si="31"/>
        <v>75</v>
      </c>
      <c r="U187" s="45">
        <f t="shared" si="31"/>
        <v>82</v>
      </c>
      <c r="V187" s="45">
        <f t="shared" si="31"/>
        <v>89</v>
      </c>
      <c r="W187" s="45">
        <f t="shared" si="31"/>
        <v>97</v>
      </c>
      <c r="X187" s="45">
        <f t="shared" si="31"/>
        <v>104</v>
      </c>
      <c r="Y187" s="45">
        <f t="shared" si="31"/>
        <v>112</v>
      </c>
      <c r="Z187" s="45">
        <f t="shared" si="31"/>
        <v>119</v>
      </c>
      <c r="AA187" s="45">
        <f t="shared" si="30"/>
        <v>127</v>
      </c>
      <c r="AB187" s="45">
        <f t="shared" si="30"/>
        <v>134</v>
      </c>
      <c r="AC187" s="45">
        <f t="shared" si="30"/>
        <v>142</v>
      </c>
      <c r="AD187" s="45">
        <f t="shared" si="30"/>
        <v>149</v>
      </c>
      <c r="AE187" s="45">
        <f t="shared" si="30"/>
        <v>156</v>
      </c>
      <c r="AF187" s="45">
        <f t="shared" si="30"/>
        <v>164</v>
      </c>
      <c r="AG187" s="45">
        <f t="shared" si="30"/>
        <v>171</v>
      </c>
      <c r="AH187" s="45">
        <f t="shared" si="30"/>
        <v>179</v>
      </c>
      <c r="AI187" s="45">
        <f t="shared" si="30"/>
        <v>186</v>
      </c>
      <c r="AJ187" s="45">
        <f t="shared" si="30"/>
        <v>194</v>
      </c>
      <c r="AK187" s="45">
        <f t="shared" si="30"/>
        <v>201</v>
      </c>
      <c r="AL187" s="45">
        <f t="shared" si="30"/>
        <v>209</v>
      </c>
      <c r="AM187" s="45">
        <f t="shared" si="30"/>
        <v>216</v>
      </c>
      <c r="AN187" s="45">
        <f t="shared" si="30"/>
        <v>224</v>
      </c>
    </row>
    <row r="188" spans="1:40" x14ac:dyDescent="0.25">
      <c r="A188" s="68" t="s">
        <v>156</v>
      </c>
      <c r="B188" s="184">
        <v>90258</v>
      </c>
      <c r="C188" s="68">
        <v>0</v>
      </c>
      <c r="D188" s="1">
        <v>0</v>
      </c>
      <c r="E188" s="1">
        <v>0</v>
      </c>
      <c r="F188" s="1">
        <v>0</v>
      </c>
      <c r="G188" s="1">
        <v>0</v>
      </c>
      <c r="H188" s="181">
        <f t="shared" si="22"/>
        <v>0</v>
      </c>
      <c r="I188" s="176">
        <v>0</v>
      </c>
      <c r="J188" s="182">
        <f t="shared" si="23"/>
        <v>0</v>
      </c>
      <c r="K188" s="45">
        <f t="shared" si="31"/>
        <v>0</v>
      </c>
      <c r="L188" s="45">
        <f t="shared" si="31"/>
        <v>0</v>
      </c>
      <c r="M188" s="45">
        <f t="shared" si="31"/>
        <v>0</v>
      </c>
      <c r="N188" s="45">
        <f t="shared" si="31"/>
        <v>0</v>
      </c>
      <c r="O188" s="45">
        <f t="shared" si="31"/>
        <v>0</v>
      </c>
      <c r="P188" s="45">
        <f t="shared" si="31"/>
        <v>0</v>
      </c>
      <c r="Q188" s="45">
        <f t="shared" si="31"/>
        <v>0</v>
      </c>
      <c r="R188" s="45">
        <f t="shared" si="31"/>
        <v>0</v>
      </c>
      <c r="S188" s="45">
        <f t="shared" si="31"/>
        <v>0</v>
      </c>
      <c r="T188" s="45">
        <f t="shared" si="31"/>
        <v>0</v>
      </c>
      <c r="U188" s="45">
        <f t="shared" si="31"/>
        <v>0</v>
      </c>
      <c r="V188" s="45">
        <f t="shared" si="31"/>
        <v>0</v>
      </c>
      <c r="W188" s="45">
        <f t="shared" si="31"/>
        <v>0</v>
      </c>
      <c r="X188" s="45">
        <f t="shared" si="31"/>
        <v>0</v>
      </c>
      <c r="Y188" s="45">
        <f t="shared" si="31"/>
        <v>0</v>
      </c>
      <c r="Z188" s="45">
        <f t="shared" si="31"/>
        <v>0</v>
      </c>
      <c r="AA188" s="45">
        <f t="shared" si="30"/>
        <v>0</v>
      </c>
      <c r="AB188" s="45">
        <f t="shared" si="30"/>
        <v>0</v>
      </c>
      <c r="AC188" s="45">
        <f t="shared" si="30"/>
        <v>0</v>
      </c>
      <c r="AD188" s="45">
        <f t="shared" si="30"/>
        <v>0</v>
      </c>
      <c r="AE188" s="45">
        <f t="shared" si="30"/>
        <v>0</v>
      </c>
      <c r="AF188" s="45">
        <f t="shared" si="30"/>
        <v>0</v>
      </c>
      <c r="AG188" s="45">
        <f t="shared" si="30"/>
        <v>0</v>
      </c>
      <c r="AH188" s="45">
        <f t="shared" si="30"/>
        <v>0</v>
      </c>
      <c r="AI188" s="45">
        <f t="shared" si="30"/>
        <v>0</v>
      </c>
      <c r="AJ188" s="45">
        <f t="shared" si="30"/>
        <v>0</v>
      </c>
      <c r="AK188" s="45">
        <f t="shared" si="30"/>
        <v>0</v>
      </c>
      <c r="AL188" s="45">
        <f t="shared" si="30"/>
        <v>0</v>
      </c>
      <c r="AM188" s="45">
        <f t="shared" si="30"/>
        <v>0</v>
      </c>
      <c r="AN188" s="45">
        <f t="shared" si="30"/>
        <v>0</v>
      </c>
    </row>
    <row r="189" spans="1:40" x14ac:dyDescent="0.25">
      <c r="A189" s="68" t="s">
        <v>154</v>
      </c>
      <c r="B189" s="184">
        <v>74213</v>
      </c>
      <c r="C189" s="68">
        <v>4</v>
      </c>
      <c r="D189" s="1">
        <v>876</v>
      </c>
      <c r="E189" s="1">
        <v>-78</v>
      </c>
      <c r="F189" s="1">
        <v>0</v>
      </c>
      <c r="G189" s="1">
        <v>798</v>
      </c>
      <c r="H189" s="181">
        <f t="shared" si="22"/>
        <v>798</v>
      </c>
      <c r="I189" s="176">
        <v>199.5</v>
      </c>
      <c r="J189" s="182">
        <f t="shared" si="23"/>
        <v>199.5</v>
      </c>
      <c r="K189" s="45">
        <f t="shared" si="31"/>
        <v>12</v>
      </c>
      <c r="L189" s="45">
        <f t="shared" si="31"/>
        <v>25</v>
      </c>
      <c r="M189" s="45">
        <f t="shared" si="31"/>
        <v>37</v>
      </c>
      <c r="N189" s="45">
        <f t="shared" si="31"/>
        <v>50</v>
      </c>
      <c r="O189" s="45">
        <f t="shared" si="31"/>
        <v>62</v>
      </c>
      <c r="P189" s="45">
        <f t="shared" si="31"/>
        <v>75</v>
      </c>
      <c r="Q189" s="45">
        <f t="shared" si="31"/>
        <v>87</v>
      </c>
      <c r="R189" s="45">
        <f t="shared" si="31"/>
        <v>100</v>
      </c>
      <c r="S189" s="45">
        <f t="shared" si="31"/>
        <v>112</v>
      </c>
      <c r="T189" s="45">
        <f t="shared" si="31"/>
        <v>125</v>
      </c>
      <c r="U189" s="45">
        <f t="shared" si="31"/>
        <v>137</v>
      </c>
      <c r="V189" s="45">
        <f t="shared" si="31"/>
        <v>150</v>
      </c>
      <c r="W189" s="45">
        <f t="shared" si="31"/>
        <v>162</v>
      </c>
      <c r="X189" s="45">
        <f t="shared" si="31"/>
        <v>175</v>
      </c>
      <c r="Y189" s="45">
        <f t="shared" si="31"/>
        <v>187</v>
      </c>
      <c r="Z189" s="45">
        <f t="shared" si="31"/>
        <v>200</v>
      </c>
      <c r="AA189" s="45">
        <f t="shared" si="30"/>
        <v>212</v>
      </c>
      <c r="AB189" s="45">
        <f t="shared" si="30"/>
        <v>224</v>
      </c>
      <c r="AC189" s="45">
        <f t="shared" si="30"/>
        <v>237</v>
      </c>
      <c r="AD189" s="45">
        <f t="shared" si="30"/>
        <v>249</v>
      </c>
      <c r="AE189" s="45">
        <f t="shared" si="30"/>
        <v>262</v>
      </c>
      <c r="AF189" s="45">
        <f t="shared" si="30"/>
        <v>274</v>
      </c>
      <c r="AG189" s="45">
        <f t="shared" si="30"/>
        <v>287</v>
      </c>
      <c r="AH189" s="45">
        <f t="shared" si="30"/>
        <v>299</v>
      </c>
      <c r="AI189" s="45">
        <f t="shared" si="30"/>
        <v>312</v>
      </c>
      <c r="AJ189" s="45">
        <f t="shared" si="30"/>
        <v>324</v>
      </c>
      <c r="AK189" s="45">
        <f t="shared" si="30"/>
        <v>337</v>
      </c>
      <c r="AL189" s="45">
        <f t="shared" si="30"/>
        <v>349</v>
      </c>
      <c r="AM189" s="45">
        <f t="shared" si="30"/>
        <v>362</v>
      </c>
      <c r="AN189" s="45">
        <f t="shared" si="30"/>
        <v>374</v>
      </c>
    </row>
    <row r="190" spans="1:40" x14ac:dyDescent="0.25">
      <c r="A190" s="68" t="s">
        <v>154</v>
      </c>
      <c r="B190" s="184">
        <v>74215</v>
      </c>
      <c r="C190" s="68">
        <v>10</v>
      </c>
      <c r="D190" s="1">
        <v>4680</v>
      </c>
      <c r="E190" s="1">
        <v>332</v>
      </c>
      <c r="F190" s="1">
        <v>100</v>
      </c>
      <c r="G190" s="1">
        <v>5112</v>
      </c>
      <c r="H190" s="181">
        <f t="shared" si="22"/>
        <v>5012</v>
      </c>
      <c r="I190" s="176">
        <v>511.2</v>
      </c>
      <c r="J190" s="182">
        <f t="shared" si="23"/>
        <v>501.2</v>
      </c>
      <c r="K190" s="45">
        <f t="shared" si="31"/>
        <v>31</v>
      </c>
      <c r="L190" s="45">
        <f t="shared" si="31"/>
        <v>63</v>
      </c>
      <c r="M190" s="45">
        <f t="shared" si="31"/>
        <v>94</v>
      </c>
      <c r="N190" s="45">
        <f t="shared" si="31"/>
        <v>125</v>
      </c>
      <c r="O190" s="45">
        <f t="shared" si="31"/>
        <v>157</v>
      </c>
      <c r="P190" s="45">
        <f t="shared" si="31"/>
        <v>188</v>
      </c>
      <c r="Q190" s="45">
        <f t="shared" si="31"/>
        <v>219</v>
      </c>
      <c r="R190" s="45">
        <f t="shared" si="31"/>
        <v>251</v>
      </c>
      <c r="S190" s="45">
        <f t="shared" si="31"/>
        <v>282</v>
      </c>
      <c r="T190" s="45">
        <f t="shared" si="31"/>
        <v>313</v>
      </c>
      <c r="U190" s="45">
        <f t="shared" si="31"/>
        <v>345</v>
      </c>
      <c r="V190" s="45">
        <f t="shared" si="31"/>
        <v>376</v>
      </c>
      <c r="W190" s="45">
        <f t="shared" si="31"/>
        <v>407</v>
      </c>
      <c r="X190" s="45">
        <f t="shared" si="31"/>
        <v>439</v>
      </c>
      <c r="Y190" s="45">
        <f t="shared" si="31"/>
        <v>470</v>
      </c>
      <c r="Z190" s="45">
        <f t="shared" si="31"/>
        <v>501</v>
      </c>
      <c r="AA190" s="45">
        <f t="shared" si="30"/>
        <v>533</v>
      </c>
      <c r="AB190" s="45">
        <f t="shared" si="30"/>
        <v>564</v>
      </c>
      <c r="AC190" s="45">
        <f t="shared" si="30"/>
        <v>595</v>
      </c>
      <c r="AD190" s="45">
        <f t="shared" si="30"/>
        <v>627</v>
      </c>
      <c r="AE190" s="45">
        <f t="shared" si="30"/>
        <v>658</v>
      </c>
      <c r="AF190" s="45">
        <f t="shared" si="30"/>
        <v>689</v>
      </c>
      <c r="AG190" s="45">
        <f t="shared" si="30"/>
        <v>720</v>
      </c>
      <c r="AH190" s="45">
        <f t="shared" si="30"/>
        <v>752</v>
      </c>
      <c r="AI190" s="45">
        <f t="shared" si="30"/>
        <v>783</v>
      </c>
      <c r="AJ190" s="45">
        <f t="shared" si="30"/>
        <v>814</v>
      </c>
      <c r="AK190" s="45">
        <f t="shared" si="30"/>
        <v>846</v>
      </c>
      <c r="AL190" s="45">
        <f t="shared" si="30"/>
        <v>877</v>
      </c>
      <c r="AM190" s="45">
        <f t="shared" si="30"/>
        <v>908</v>
      </c>
      <c r="AN190" s="45">
        <f t="shared" si="30"/>
        <v>940</v>
      </c>
    </row>
    <row r="191" spans="1:40" x14ac:dyDescent="0.25">
      <c r="A191" s="68" t="s">
        <v>154</v>
      </c>
      <c r="B191" s="184">
        <v>74409</v>
      </c>
      <c r="C191" s="68">
        <v>2</v>
      </c>
      <c r="D191" s="1">
        <v>456</v>
      </c>
      <c r="E191" s="1">
        <v>248</v>
      </c>
      <c r="F191" s="1">
        <v>10</v>
      </c>
      <c r="G191" s="1">
        <v>714</v>
      </c>
      <c r="H191" s="181">
        <f t="shared" si="22"/>
        <v>704</v>
      </c>
      <c r="I191" s="176">
        <v>357</v>
      </c>
      <c r="J191" s="182">
        <f t="shared" si="23"/>
        <v>352</v>
      </c>
      <c r="K191" s="45">
        <f t="shared" si="31"/>
        <v>22</v>
      </c>
      <c r="L191" s="45">
        <f t="shared" si="31"/>
        <v>44</v>
      </c>
      <c r="M191" s="45">
        <f t="shared" si="31"/>
        <v>66</v>
      </c>
      <c r="N191" s="45">
        <f t="shared" si="31"/>
        <v>88</v>
      </c>
      <c r="O191" s="45">
        <f t="shared" si="31"/>
        <v>110</v>
      </c>
      <c r="P191" s="45">
        <f t="shared" si="31"/>
        <v>132</v>
      </c>
      <c r="Q191" s="45">
        <f t="shared" si="31"/>
        <v>154</v>
      </c>
      <c r="R191" s="45">
        <f t="shared" si="31"/>
        <v>176</v>
      </c>
      <c r="S191" s="45">
        <f t="shared" si="31"/>
        <v>198</v>
      </c>
      <c r="T191" s="45">
        <f t="shared" si="31"/>
        <v>220</v>
      </c>
      <c r="U191" s="45">
        <f t="shared" si="31"/>
        <v>242</v>
      </c>
      <c r="V191" s="45">
        <f t="shared" si="31"/>
        <v>264</v>
      </c>
      <c r="W191" s="45">
        <f t="shared" si="31"/>
        <v>286</v>
      </c>
      <c r="X191" s="45">
        <f t="shared" si="31"/>
        <v>308</v>
      </c>
      <c r="Y191" s="45">
        <f t="shared" si="31"/>
        <v>330</v>
      </c>
      <c r="Z191" s="45">
        <f t="shared" si="31"/>
        <v>352</v>
      </c>
      <c r="AA191" s="45">
        <f t="shared" si="30"/>
        <v>374</v>
      </c>
      <c r="AB191" s="45">
        <f t="shared" si="30"/>
        <v>396</v>
      </c>
      <c r="AC191" s="45">
        <f t="shared" si="30"/>
        <v>418</v>
      </c>
      <c r="AD191" s="45">
        <f t="shared" si="30"/>
        <v>440</v>
      </c>
      <c r="AE191" s="45">
        <f t="shared" si="30"/>
        <v>462</v>
      </c>
      <c r="AF191" s="45">
        <f t="shared" si="30"/>
        <v>484</v>
      </c>
      <c r="AG191" s="45">
        <f t="shared" si="30"/>
        <v>506</v>
      </c>
      <c r="AH191" s="45">
        <f t="shared" si="30"/>
        <v>528</v>
      </c>
      <c r="AI191" s="45">
        <f t="shared" si="30"/>
        <v>550</v>
      </c>
      <c r="AJ191" s="45">
        <f t="shared" si="30"/>
        <v>572</v>
      </c>
      <c r="AK191" s="45">
        <f t="shared" si="30"/>
        <v>594</v>
      </c>
      <c r="AL191" s="45">
        <f t="shared" si="30"/>
        <v>616</v>
      </c>
      <c r="AM191" s="45">
        <f t="shared" si="30"/>
        <v>638</v>
      </c>
      <c r="AN191" s="45">
        <f t="shared" si="30"/>
        <v>660</v>
      </c>
    </row>
    <row r="192" spans="1:40" x14ac:dyDescent="0.25">
      <c r="A192" s="68" t="s">
        <v>154</v>
      </c>
      <c r="B192" s="184">
        <v>76310</v>
      </c>
      <c r="C192" s="68">
        <v>18</v>
      </c>
      <c r="D192" s="1">
        <v>2280</v>
      </c>
      <c r="E192" s="1">
        <v>2901</v>
      </c>
      <c r="F192" s="1">
        <v>58</v>
      </c>
      <c r="G192" s="1">
        <v>5239</v>
      </c>
      <c r="H192" s="181">
        <f t="shared" si="22"/>
        <v>5181</v>
      </c>
      <c r="I192" s="176">
        <v>291.05560000000003</v>
      </c>
      <c r="J192" s="182">
        <f t="shared" si="23"/>
        <v>287.83333333333331</v>
      </c>
      <c r="K192" s="45">
        <f t="shared" si="31"/>
        <v>18</v>
      </c>
      <c r="L192" s="45">
        <f t="shared" si="31"/>
        <v>36</v>
      </c>
      <c r="M192" s="45">
        <f t="shared" si="31"/>
        <v>54</v>
      </c>
      <c r="N192" s="45">
        <f t="shared" si="31"/>
        <v>72</v>
      </c>
      <c r="O192" s="45">
        <f t="shared" si="31"/>
        <v>90</v>
      </c>
      <c r="P192" s="45">
        <f t="shared" si="31"/>
        <v>108</v>
      </c>
      <c r="Q192" s="45">
        <f t="shared" si="31"/>
        <v>126</v>
      </c>
      <c r="R192" s="45">
        <f t="shared" si="31"/>
        <v>144</v>
      </c>
      <c r="S192" s="45">
        <f t="shared" si="31"/>
        <v>162</v>
      </c>
      <c r="T192" s="45">
        <f t="shared" si="31"/>
        <v>180</v>
      </c>
      <c r="U192" s="45">
        <f t="shared" si="31"/>
        <v>198</v>
      </c>
      <c r="V192" s="45">
        <f t="shared" si="31"/>
        <v>216</v>
      </c>
      <c r="W192" s="45">
        <f t="shared" si="31"/>
        <v>234</v>
      </c>
      <c r="X192" s="45">
        <f t="shared" si="31"/>
        <v>252</v>
      </c>
      <c r="Y192" s="45">
        <f t="shared" si="31"/>
        <v>270</v>
      </c>
      <c r="Z192" s="45">
        <f t="shared" si="31"/>
        <v>288</v>
      </c>
      <c r="AA192" s="45">
        <f t="shared" si="30"/>
        <v>306</v>
      </c>
      <c r="AB192" s="45">
        <f t="shared" si="30"/>
        <v>324</v>
      </c>
      <c r="AC192" s="45">
        <f t="shared" si="30"/>
        <v>342</v>
      </c>
      <c r="AD192" s="45">
        <f t="shared" si="30"/>
        <v>360</v>
      </c>
      <c r="AE192" s="45">
        <f t="shared" si="30"/>
        <v>378</v>
      </c>
      <c r="AF192" s="45">
        <f t="shared" si="30"/>
        <v>396</v>
      </c>
      <c r="AG192" s="45">
        <f t="shared" si="30"/>
        <v>414</v>
      </c>
      <c r="AH192" s="45">
        <f t="shared" si="30"/>
        <v>432</v>
      </c>
      <c r="AI192" s="45">
        <f t="shared" si="30"/>
        <v>450</v>
      </c>
      <c r="AJ192" s="45">
        <f t="shared" si="30"/>
        <v>468</v>
      </c>
      <c r="AK192" s="45">
        <f t="shared" si="30"/>
        <v>486</v>
      </c>
      <c r="AL192" s="45">
        <f t="shared" si="30"/>
        <v>504</v>
      </c>
      <c r="AM192" s="45">
        <f t="shared" si="30"/>
        <v>522</v>
      </c>
      <c r="AN192" s="45">
        <f t="shared" si="30"/>
        <v>540</v>
      </c>
    </row>
    <row r="193" spans="1:40" x14ac:dyDescent="0.25">
      <c r="A193" s="68" t="s">
        <v>154</v>
      </c>
      <c r="B193" s="184">
        <v>76311</v>
      </c>
      <c r="C193" s="68">
        <v>12</v>
      </c>
      <c r="D193" s="1">
        <v>972</v>
      </c>
      <c r="E193" s="1">
        <v>1185</v>
      </c>
      <c r="F193" s="1">
        <v>43</v>
      </c>
      <c r="G193" s="1">
        <v>2200</v>
      </c>
      <c r="H193" s="181">
        <f t="shared" si="22"/>
        <v>2157</v>
      </c>
      <c r="I193" s="176">
        <v>183.33330000000001</v>
      </c>
      <c r="J193" s="182">
        <f t="shared" si="23"/>
        <v>179.75</v>
      </c>
      <c r="K193" s="45">
        <f t="shared" si="31"/>
        <v>11</v>
      </c>
      <c r="L193" s="45">
        <f t="shared" si="31"/>
        <v>22</v>
      </c>
      <c r="M193" s="45">
        <f t="shared" si="31"/>
        <v>34</v>
      </c>
      <c r="N193" s="45">
        <f t="shared" si="31"/>
        <v>45</v>
      </c>
      <c r="O193" s="45">
        <f t="shared" si="31"/>
        <v>56</v>
      </c>
      <c r="P193" s="45">
        <f t="shared" si="31"/>
        <v>67</v>
      </c>
      <c r="Q193" s="45">
        <f t="shared" si="31"/>
        <v>79</v>
      </c>
      <c r="R193" s="45">
        <f t="shared" si="31"/>
        <v>90</v>
      </c>
      <c r="S193" s="45">
        <f t="shared" si="31"/>
        <v>101</v>
      </c>
      <c r="T193" s="45">
        <f t="shared" si="31"/>
        <v>112</v>
      </c>
      <c r="U193" s="45">
        <f t="shared" si="31"/>
        <v>124</v>
      </c>
      <c r="V193" s="45">
        <f t="shared" si="31"/>
        <v>135</v>
      </c>
      <c r="W193" s="45">
        <f t="shared" si="31"/>
        <v>146</v>
      </c>
      <c r="X193" s="45">
        <f t="shared" si="31"/>
        <v>157</v>
      </c>
      <c r="Y193" s="45">
        <f t="shared" si="31"/>
        <v>169</v>
      </c>
      <c r="Z193" s="45">
        <f t="shared" si="31"/>
        <v>180</v>
      </c>
      <c r="AA193" s="45">
        <f t="shared" si="30"/>
        <v>191</v>
      </c>
      <c r="AB193" s="45">
        <f t="shared" si="30"/>
        <v>202</v>
      </c>
      <c r="AC193" s="45">
        <f t="shared" si="30"/>
        <v>213</v>
      </c>
      <c r="AD193" s="45">
        <f t="shared" si="30"/>
        <v>225</v>
      </c>
      <c r="AE193" s="45">
        <f t="shared" si="30"/>
        <v>236</v>
      </c>
      <c r="AF193" s="45">
        <f t="shared" si="30"/>
        <v>247</v>
      </c>
      <c r="AG193" s="45">
        <f t="shared" si="30"/>
        <v>258</v>
      </c>
      <c r="AH193" s="45">
        <f t="shared" si="30"/>
        <v>270</v>
      </c>
      <c r="AI193" s="45">
        <f t="shared" si="30"/>
        <v>281</v>
      </c>
      <c r="AJ193" s="45">
        <f t="shared" si="30"/>
        <v>292</v>
      </c>
      <c r="AK193" s="45">
        <f t="shared" si="30"/>
        <v>303</v>
      </c>
      <c r="AL193" s="45">
        <f t="shared" si="30"/>
        <v>315</v>
      </c>
      <c r="AM193" s="45">
        <f t="shared" si="30"/>
        <v>326</v>
      </c>
      <c r="AN193" s="45">
        <f t="shared" si="30"/>
        <v>337</v>
      </c>
    </row>
    <row r="194" spans="1:40" x14ac:dyDescent="0.25">
      <c r="A194" s="68" t="s">
        <v>154</v>
      </c>
      <c r="B194" s="184">
        <v>76313</v>
      </c>
      <c r="C194" s="68">
        <v>11</v>
      </c>
      <c r="D194" s="1">
        <v>1836</v>
      </c>
      <c r="E194" s="1">
        <v>1096</v>
      </c>
      <c r="F194" s="1">
        <v>58</v>
      </c>
      <c r="G194" s="1">
        <v>2990</v>
      </c>
      <c r="H194" s="181">
        <f t="shared" si="22"/>
        <v>2932</v>
      </c>
      <c r="I194" s="176">
        <v>271.81819999999999</v>
      </c>
      <c r="J194" s="182">
        <f t="shared" si="23"/>
        <v>266.54545454545456</v>
      </c>
      <c r="K194" s="45">
        <f t="shared" si="31"/>
        <v>17</v>
      </c>
      <c r="L194" s="45">
        <f t="shared" si="31"/>
        <v>33</v>
      </c>
      <c r="M194" s="45">
        <f t="shared" si="31"/>
        <v>50</v>
      </c>
      <c r="N194" s="45">
        <f t="shared" si="31"/>
        <v>67</v>
      </c>
      <c r="O194" s="45">
        <f t="shared" si="31"/>
        <v>83</v>
      </c>
      <c r="P194" s="45">
        <f t="shared" si="31"/>
        <v>100</v>
      </c>
      <c r="Q194" s="45">
        <f t="shared" si="31"/>
        <v>117</v>
      </c>
      <c r="R194" s="45">
        <f t="shared" si="31"/>
        <v>133</v>
      </c>
      <c r="S194" s="45">
        <f t="shared" si="31"/>
        <v>150</v>
      </c>
      <c r="T194" s="45">
        <f t="shared" si="31"/>
        <v>167</v>
      </c>
      <c r="U194" s="45">
        <f t="shared" si="31"/>
        <v>183</v>
      </c>
      <c r="V194" s="45">
        <f t="shared" si="31"/>
        <v>200</v>
      </c>
      <c r="W194" s="45">
        <f t="shared" si="31"/>
        <v>217</v>
      </c>
      <c r="X194" s="45">
        <f t="shared" si="31"/>
        <v>233</v>
      </c>
      <c r="Y194" s="45">
        <f t="shared" si="31"/>
        <v>250</v>
      </c>
      <c r="Z194" s="45">
        <f t="shared" si="31"/>
        <v>267</v>
      </c>
      <c r="AA194" s="45">
        <f t="shared" si="30"/>
        <v>283</v>
      </c>
      <c r="AB194" s="45">
        <f t="shared" si="30"/>
        <v>300</v>
      </c>
      <c r="AC194" s="45">
        <f t="shared" si="30"/>
        <v>317</v>
      </c>
      <c r="AD194" s="45">
        <f t="shared" si="30"/>
        <v>333</v>
      </c>
      <c r="AE194" s="45">
        <f t="shared" si="30"/>
        <v>350</v>
      </c>
      <c r="AF194" s="45">
        <f t="shared" si="30"/>
        <v>367</v>
      </c>
      <c r="AG194" s="45">
        <f t="shared" si="30"/>
        <v>383</v>
      </c>
      <c r="AH194" s="45">
        <f t="shared" si="30"/>
        <v>400</v>
      </c>
      <c r="AI194" s="45">
        <f t="shared" si="30"/>
        <v>416</v>
      </c>
      <c r="AJ194" s="45">
        <f t="shared" si="30"/>
        <v>433</v>
      </c>
      <c r="AK194" s="45">
        <f t="shared" si="30"/>
        <v>450</v>
      </c>
      <c r="AL194" s="45">
        <f t="shared" si="30"/>
        <v>466</v>
      </c>
      <c r="AM194" s="45">
        <f t="shared" si="30"/>
        <v>483</v>
      </c>
      <c r="AN194" s="45">
        <f t="shared" si="30"/>
        <v>500</v>
      </c>
    </row>
    <row r="195" spans="1:40" x14ac:dyDescent="0.25">
      <c r="A195" s="68" t="s">
        <v>154</v>
      </c>
      <c r="B195" s="184">
        <v>90653</v>
      </c>
      <c r="C195" s="68">
        <v>0</v>
      </c>
      <c r="D195" s="1">
        <v>0</v>
      </c>
      <c r="E195" s="1">
        <v>0</v>
      </c>
      <c r="F195" s="1">
        <v>0</v>
      </c>
      <c r="G195" s="1">
        <v>0</v>
      </c>
      <c r="H195" s="181">
        <f t="shared" si="22"/>
        <v>0</v>
      </c>
      <c r="I195" s="176">
        <v>0</v>
      </c>
      <c r="J195" s="182">
        <f t="shared" si="23"/>
        <v>0</v>
      </c>
      <c r="K195" s="45">
        <f t="shared" si="31"/>
        <v>0</v>
      </c>
      <c r="L195" s="45">
        <f t="shared" si="31"/>
        <v>0</v>
      </c>
      <c r="M195" s="45">
        <f t="shared" si="31"/>
        <v>0</v>
      </c>
      <c r="N195" s="45">
        <f t="shared" si="31"/>
        <v>0</v>
      </c>
      <c r="O195" s="45">
        <f t="shared" si="31"/>
        <v>0</v>
      </c>
      <c r="P195" s="45">
        <f t="shared" si="31"/>
        <v>0</v>
      </c>
      <c r="Q195" s="45">
        <f t="shared" si="31"/>
        <v>0</v>
      </c>
      <c r="R195" s="45">
        <f t="shared" si="31"/>
        <v>0</v>
      </c>
      <c r="S195" s="45">
        <f t="shared" si="31"/>
        <v>0</v>
      </c>
      <c r="T195" s="45">
        <f t="shared" si="31"/>
        <v>0</v>
      </c>
      <c r="U195" s="45">
        <f t="shared" si="31"/>
        <v>0</v>
      </c>
      <c r="V195" s="45">
        <f t="shared" si="31"/>
        <v>0</v>
      </c>
      <c r="W195" s="45">
        <f t="shared" si="31"/>
        <v>0</v>
      </c>
      <c r="X195" s="45">
        <f t="shared" si="31"/>
        <v>0</v>
      </c>
      <c r="Y195" s="45">
        <f t="shared" si="31"/>
        <v>0</v>
      </c>
      <c r="Z195" s="45">
        <f t="shared" si="31"/>
        <v>0</v>
      </c>
      <c r="AA195" s="45">
        <f t="shared" si="30"/>
        <v>0</v>
      </c>
      <c r="AB195" s="45">
        <f t="shared" si="30"/>
        <v>0</v>
      </c>
      <c r="AC195" s="45">
        <f t="shared" si="30"/>
        <v>0</v>
      </c>
      <c r="AD195" s="45">
        <f t="shared" si="30"/>
        <v>0</v>
      </c>
      <c r="AE195" s="45">
        <f t="shared" si="30"/>
        <v>0</v>
      </c>
      <c r="AF195" s="45">
        <f t="shared" si="30"/>
        <v>0</v>
      </c>
      <c r="AG195" s="45">
        <f t="shared" si="30"/>
        <v>0</v>
      </c>
      <c r="AH195" s="45">
        <f t="shared" si="30"/>
        <v>0</v>
      </c>
      <c r="AI195" s="45">
        <f t="shared" si="30"/>
        <v>0</v>
      </c>
      <c r="AJ195" s="45">
        <f t="shared" si="30"/>
        <v>0</v>
      </c>
      <c r="AK195" s="45">
        <f t="shared" si="30"/>
        <v>0</v>
      </c>
      <c r="AL195" s="45">
        <f t="shared" si="30"/>
        <v>0</v>
      </c>
      <c r="AM195" s="45">
        <f t="shared" si="30"/>
        <v>0</v>
      </c>
      <c r="AN195" s="45">
        <f t="shared" si="30"/>
        <v>0</v>
      </c>
    </row>
    <row r="196" spans="1:40" x14ac:dyDescent="0.25">
      <c r="A196" s="68" t="s">
        <v>152</v>
      </c>
      <c r="B196" s="184">
        <v>46603</v>
      </c>
      <c r="C196" s="68">
        <v>10</v>
      </c>
      <c r="D196" s="1">
        <v>912</v>
      </c>
      <c r="E196" s="1">
        <v>852</v>
      </c>
      <c r="F196" s="1">
        <v>0</v>
      </c>
      <c r="G196" s="1">
        <v>1764</v>
      </c>
      <c r="H196" s="181">
        <f t="shared" si="22"/>
        <v>1764</v>
      </c>
      <c r="I196" s="176">
        <v>176.4</v>
      </c>
      <c r="J196" s="182">
        <f t="shared" si="23"/>
        <v>176.4</v>
      </c>
      <c r="K196" s="45">
        <f t="shared" si="31"/>
        <v>11</v>
      </c>
      <c r="L196" s="45">
        <f t="shared" si="31"/>
        <v>22</v>
      </c>
      <c r="M196" s="45">
        <f t="shared" si="31"/>
        <v>33</v>
      </c>
      <c r="N196" s="45">
        <f t="shared" si="31"/>
        <v>44</v>
      </c>
      <c r="O196" s="45">
        <f t="shared" si="31"/>
        <v>55</v>
      </c>
      <c r="P196" s="45">
        <f t="shared" si="31"/>
        <v>66</v>
      </c>
      <c r="Q196" s="45">
        <f t="shared" si="31"/>
        <v>77</v>
      </c>
      <c r="R196" s="45">
        <f t="shared" si="31"/>
        <v>88</v>
      </c>
      <c r="S196" s="45">
        <f t="shared" si="31"/>
        <v>99</v>
      </c>
      <c r="T196" s="45">
        <f t="shared" si="31"/>
        <v>110</v>
      </c>
      <c r="U196" s="45">
        <f t="shared" si="31"/>
        <v>121</v>
      </c>
      <c r="V196" s="45">
        <f t="shared" si="31"/>
        <v>132</v>
      </c>
      <c r="W196" s="45">
        <f t="shared" si="31"/>
        <v>143</v>
      </c>
      <c r="X196" s="45">
        <f t="shared" si="31"/>
        <v>154</v>
      </c>
      <c r="Y196" s="45">
        <f t="shared" si="31"/>
        <v>165</v>
      </c>
      <c r="Z196" s="45">
        <f t="shared" si="31"/>
        <v>176</v>
      </c>
      <c r="AA196" s="45">
        <f t="shared" si="30"/>
        <v>187</v>
      </c>
      <c r="AB196" s="45">
        <f t="shared" si="30"/>
        <v>198</v>
      </c>
      <c r="AC196" s="45">
        <f t="shared" si="30"/>
        <v>209</v>
      </c>
      <c r="AD196" s="45">
        <f t="shared" si="30"/>
        <v>221</v>
      </c>
      <c r="AE196" s="45">
        <f t="shared" si="30"/>
        <v>232</v>
      </c>
      <c r="AF196" s="45">
        <f t="shared" si="30"/>
        <v>243</v>
      </c>
      <c r="AG196" s="45">
        <f t="shared" si="30"/>
        <v>254</v>
      </c>
      <c r="AH196" s="45">
        <f t="shared" si="30"/>
        <v>265</v>
      </c>
      <c r="AI196" s="45">
        <f t="shared" si="30"/>
        <v>276</v>
      </c>
      <c r="AJ196" s="45">
        <f t="shared" si="30"/>
        <v>287</v>
      </c>
      <c r="AK196" s="45">
        <f t="shared" si="30"/>
        <v>298</v>
      </c>
      <c r="AL196" s="45">
        <f t="shared" si="30"/>
        <v>309</v>
      </c>
      <c r="AM196" s="45">
        <f t="shared" si="30"/>
        <v>320</v>
      </c>
      <c r="AN196" s="45">
        <f t="shared" si="30"/>
        <v>331</v>
      </c>
    </row>
    <row r="197" spans="1:40" x14ac:dyDescent="0.25">
      <c r="A197" s="68" t="s">
        <v>150</v>
      </c>
      <c r="B197" s="184">
        <v>30027</v>
      </c>
      <c r="C197" s="68">
        <v>1</v>
      </c>
      <c r="D197" s="1">
        <v>0</v>
      </c>
      <c r="E197" s="1">
        <v>27</v>
      </c>
      <c r="F197" s="1">
        <v>0</v>
      </c>
      <c r="G197" s="1">
        <v>27</v>
      </c>
      <c r="H197" s="181">
        <f t="shared" ref="H197:H260" si="32">G197-F197</f>
        <v>27</v>
      </c>
      <c r="I197" s="176">
        <v>27</v>
      </c>
      <c r="J197" s="182">
        <f t="shared" ref="J197:J260" si="33">IFERROR(H197/C197,0)</f>
        <v>27</v>
      </c>
      <c r="K197" s="45">
        <f t="shared" si="31"/>
        <v>2</v>
      </c>
      <c r="L197" s="45">
        <f t="shared" si="31"/>
        <v>3</v>
      </c>
      <c r="M197" s="45">
        <f t="shared" si="31"/>
        <v>5</v>
      </c>
      <c r="N197" s="45">
        <f t="shared" si="31"/>
        <v>7</v>
      </c>
      <c r="O197" s="45">
        <f t="shared" si="31"/>
        <v>8</v>
      </c>
      <c r="P197" s="45">
        <f t="shared" si="31"/>
        <v>10</v>
      </c>
      <c r="Q197" s="45">
        <f t="shared" si="31"/>
        <v>12</v>
      </c>
      <c r="R197" s="45">
        <f t="shared" si="31"/>
        <v>14</v>
      </c>
      <c r="S197" s="45">
        <f t="shared" si="31"/>
        <v>15</v>
      </c>
      <c r="T197" s="45">
        <f t="shared" si="31"/>
        <v>17</v>
      </c>
      <c r="U197" s="45">
        <f t="shared" si="31"/>
        <v>19</v>
      </c>
      <c r="V197" s="45">
        <f t="shared" si="31"/>
        <v>20</v>
      </c>
      <c r="W197" s="45">
        <f t="shared" si="31"/>
        <v>22</v>
      </c>
      <c r="X197" s="45">
        <f t="shared" si="31"/>
        <v>24</v>
      </c>
      <c r="Y197" s="45">
        <f t="shared" si="31"/>
        <v>25</v>
      </c>
      <c r="Z197" s="45">
        <f t="shared" si="31"/>
        <v>27</v>
      </c>
      <c r="AA197" s="45">
        <f t="shared" si="30"/>
        <v>29</v>
      </c>
      <c r="AB197" s="45">
        <f t="shared" si="30"/>
        <v>30</v>
      </c>
      <c r="AC197" s="45">
        <f t="shared" si="30"/>
        <v>32</v>
      </c>
      <c r="AD197" s="45">
        <f t="shared" si="30"/>
        <v>34</v>
      </c>
      <c r="AE197" s="45">
        <f t="shared" si="30"/>
        <v>35</v>
      </c>
      <c r="AF197" s="45">
        <f t="shared" si="30"/>
        <v>37</v>
      </c>
      <c r="AG197" s="45">
        <f t="shared" si="30"/>
        <v>39</v>
      </c>
      <c r="AH197" s="45">
        <f t="shared" si="30"/>
        <v>41</v>
      </c>
      <c r="AI197" s="45">
        <f t="shared" si="30"/>
        <v>42</v>
      </c>
      <c r="AJ197" s="45">
        <f t="shared" si="30"/>
        <v>44</v>
      </c>
      <c r="AK197" s="45">
        <f t="shared" si="30"/>
        <v>46</v>
      </c>
      <c r="AL197" s="45">
        <f t="shared" si="30"/>
        <v>47</v>
      </c>
      <c r="AM197" s="45">
        <f t="shared" si="30"/>
        <v>49</v>
      </c>
      <c r="AN197" s="45">
        <f t="shared" si="30"/>
        <v>51</v>
      </c>
    </row>
    <row r="198" spans="1:40" x14ac:dyDescent="0.25">
      <c r="A198" s="68" t="s">
        <v>150</v>
      </c>
      <c r="B198" s="184">
        <v>30034</v>
      </c>
      <c r="C198" s="68">
        <v>0</v>
      </c>
      <c r="D198" s="1">
        <v>0</v>
      </c>
      <c r="E198" s="1">
        <v>0</v>
      </c>
      <c r="F198" s="1">
        <v>0</v>
      </c>
      <c r="G198" s="1">
        <v>0</v>
      </c>
      <c r="H198" s="181">
        <f t="shared" si="32"/>
        <v>0</v>
      </c>
      <c r="I198" s="176">
        <v>0</v>
      </c>
      <c r="J198" s="182">
        <f t="shared" si="33"/>
        <v>0</v>
      </c>
      <c r="K198" s="45">
        <f t="shared" si="31"/>
        <v>0</v>
      </c>
      <c r="L198" s="45">
        <f t="shared" si="31"/>
        <v>0</v>
      </c>
      <c r="M198" s="45">
        <f t="shared" si="31"/>
        <v>0</v>
      </c>
      <c r="N198" s="45">
        <f t="shared" si="31"/>
        <v>0</v>
      </c>
      <c r="O198" s="45">
        <f t="shared" si="31"/>
        <v>0</v>
      </c>
      <c r="P198" s="45">
        <f t="shared" si="31"/>
        <v>0</v>
      </c>
      <c r="Q198" s="45">
        <f t="shared" si="31"/>
        <v>0</v>
      </c>
      <c r="R198" s="45">
        <f t="shared" si="31"/>
        <v>0</v>
      </c>
      <c r="S198" s="45">
        <f t="shared" si="31"/>
        <v>0</v>
      </c>
      <c r="T198" s="45">
        <f t="shared" si="31"/>
        <v>0</v>
      </c>
      <c r="U198" s="45">
        <f t="shared" si="31"/>
        <v>0</v>
      </c>
      <c r="V198" s="45">
        <f t="shared" si="31"/>
        <v>0</v>
      </c>
      <c r="W198" s="45">
        <f t="shared" si="31"/>
        <v>0</v>
      </c>
      <c r="X198" s="45">
        <f t="shared" si="31"/>
        <v>0</v>
      </c>
      <c r="Y198" s="45">
        <f t="shared" si="31"/>
        <v>0</v>
      </c>
      <c r="Z198" s="45">
        <f t="shared" ref="Z198:AN213" si="34">IF($G198&gt;0,ROUND($J198*Z$3/12*0.75,0),0)</f>
        <v>0</v>
      </c>
      <c r="AA198" s="45">
        <f t="shared" si="34"/>
        <v>0</v>
      </c>
      <c r="AB198" s="45">
        <f t="shared" si="34"/>
        <v>0</v>
      </c>
      <c r="AC198" s="45">
        <f t="shared" si="34"/>
        <v>0</v>
      </c>
      <c r="AD198" s="45">
        <f t="shared" si="34"/>
        <v>0</v>
      </c>
      <c r="AE198" s="45">
        <f t="shared" si="34"/>
        <v>0</v>
      </c>
      <c r="AF198" s="45">
        <f t="shared" si="34"/>
        <v>0</v>
      </c>
      <c r="AG198" s="45">
        <f t="shared" si="34"/>
        <v>0</v>
      </c>
      <c r="AH198" s="45">
        <f t="shared" si="34"/>
        <v>0</v>
      </c>
      <c r="AI198" s="45">
        <f t="shared" si="34"/>
        <v>0</v>
      </c>
      <c r="AJ198" s="45">
        <f t="shared" si="34"/>
        <v>0</v>
      </c>
      <c r="AK198" s="45">
        <f t="shared" si="34"/>
        <v>0</v>
      </c>
      <c r="AL198" s="45">
        <f t="shared" si="34"/>
        <v>0</v>
      </c>
      <c r="AM198" s="45">
        <f t="shared" si="34"/>
        <v>0</v>
      </c>
      <c r="AN198" s="45">
        <f t="shared" si="34"/>
        <v>0</v>
      </c>
    </row>
    <row r="199" spans="1:40" x14ac:dyDescent="0.25">
      <c r="A199" s="68" t="s">
        <v>150</v>
      </c>
      <c r="B199" s="184">
        <v>30067</v>
      </c>
      <c r="C199" s="68">
        <v>0</v>
      </c>
      <c r="D199" s="1">
        <v>0</v>
      </c>
      <c r="E199" s="1">
        <v>0</v>
      </c>
      <c r="F199" s="1">
        <v>0</v>
      </c>
      <c r="G199" s="1">
        <v>0</v>
      </c>
      <c r="H199" s="181">
        <f t="shared" si="32"/>
        <v>0</v>
      </c>
      <c r="I199" s="176">
        <v>0</v>
      </c>
      <c r="J199" s="182">
        <f t="shared" si="33"/>
        <v>0</v>
      </c>
      <c r="K199" s="45">
        <f t="shared" ref="K199:Z214" si="35">IF($G199&gt;0,ROUND($J199*K$3/12*0.75,0),0)</f>
        <v>0</v>
      </c>
      <c r="L199" s="45">
        <f t="shared" si="35"/>
        <v>0</v>
      </c>
      <c r="M199" s="45">
        <f t="shared" si="35"/>
        <v>0</v>
      </c>
      <c r="N199" s="45">
        <f t="shared" si="35"/>
        <v>0</v>
      </c>
      <c r="O199" s="45">
        <f t="shared" si="35"/>
        <v>0</v>
      </c>
      <c r="P199" s="45">
        <f t="shared" si="35"/>
        <v>0</v>
      </c>
      <c r="Q199" s="45">
        <f t="shared" si="35"/>
        <v>0</v>
      </c>
      <c r="R199" s="45">
        <f t="shared" si="35"/>
        <v>0</v>
      </c>
      <c r="S199" s="45">
        <f t="shared" si="35"/>
        <v>0</v>
      </c>
      <c r="T199" s="45">
        <f t="shared" si="35"/>
        <v>0</v>
      </c>
      <c r="U199" s="45">
        <f t="shared" si="35"/>
        <v>0</v>
      </c>
      <c r="V199" s="45">
        <f t="shared" si="35"/>
        <v>0</v>
      </c>
      <c r="W199" s="45">
        <f t="shared" si="35"/>
        <v>0</v>
      </c>
      <c r="X199" s="45">
        <f t="shared" si="35"/>
        <v>0</v>
      </c>
      <c r="Y199" s="45">
        <f t="shared" si="35"/>
        <v>0</v>
      </c>
      <c r="Z199" s="45">
        <f t="shared" si="35"/>
        <v>0</v>
      </c>
      <c r="AA199" s="45">
        <f t="shared" si="34"/>
        <v>0</v>
      </c>
      <c r="AB199" s="45">
        <f t="shared" si="34"/>
        <v>0</v>
      </c>
      <c r="AC199" s="45">
        <f t="shared" si="34"/>
        <v>0</v>
      </c>
      <c r="AD199" s="45">
        <f t="shared" si="34"/>
        <v>0</v>
      </c>
      <c r="AE199" s="45">
        <f t="shared" si="34"/>
        <v>0</v>
      </c>
      <c r="AF199" s="45">
        <f t="shared" si="34"/>
        <v>0</v>
      </c>
      <c r="AG199" s="45">
        <f t="shared" si="34"/>
        <v>0</v>
      </c>
      <c r="AH199" s="45">
        <f t="shared" si="34"/>
        <v>0</v>
      </c>
      <c r="AI199" s="45">
        <f t="shared" si="34"/>
        <v>0</v>
      </c>
      <c r="AJ199" s="45">
        <f t="shared" si="34"/>
        <v>0</v>
      </c>
      <c r="AK199" s="45">
        <f t="shared" si="34"/>
        <v>0</v>
      </c>
      <c r="AL199" s="45">
        <f t="shared" si="34"/>
        <v>0</v>
      </c>
      <c r="AM199" s="45">
        <f t="shared" si="34"/>
        <v>0</v>
      </c>
      <c r="AN199" s="45">
        <f t="shared" si="34"/>
        <v>0</v>
      </c>
    </row>
    <row r="200" spans="1:40" x14ac:dyDescent="0.25">
      <c r="A200" s="68" t="s">
        <v>150</v>
      </c>
      <c r="B200" s="184">
        <v>30076</v>
      </c>
      <c r="C200" s="68">
        <v>0</v>
      </c>
      <c r="D200" s="1">
        <v>0</v>
      </c>
      <c r="E200" s="1">
        <v>0</v>
      </c>
      <c r="F200" s="1">
        <v>0</v>
      </c>
      <c r="G200" s="1">
        <v>0</v>
      </c>
      <c r="H200" s="181">
        <f t="shared" si="32"/>
        <v>0</v>
      </c>
      <c r="I200" s="176">
        <v>0</v>
      </c>
      <c r="J200" s="182">
        <f t="shared" si="33"/>
        <v>0</v>
      </c>
      <c r="K200" s="45">
        <f t="shared" si="35"/>
        <v>0</v>
      </c>
      <c r="L200" s="45">
        <f t="shared" si="35"/>
        <v>0</v>
      </c>
      <c r="M200" s="45">
        <f t="shared" si="35"/>
        <v>0</v>
      </c>
      <c r="N200" s="45">
        <f t="shared" si="35"/>
        <v>0</v>
      </c>
      <c r="O200" s="45">
        <f t="shared" si="35"/>
        <v>0</v>
      </c>
      <c r="P200" s="45">
        <f t="shared" si="35"/>
        <v>0</v>
      </c>
      <c r="Q200" s="45">
        <f t="shared" si="35"/>
        <v>0</v>
      </c>
      <c r="R200" s="45">
        <f t="shared" si="35"/>
        <v>0</v>
      </c>
      <c r="S200" s="45">
        <f t="shared" si="35"/>
        <v>0</v>
      </c>
      <c r="T200" s="45">
        <f t="shared" si="35"/>
        <v>0</v>
      </c>
      <c r="U200" s="45">
        <f t="shared" si="35"/>
        <v>0</v>
      </c>
      <c r="V200" s="45">
        <f t="shared" si="35"/>
        <v>0</v>
      </c>
      <c r="W200" s="45">
        <f t="shared" si="35"/>
        <v>0</v>
      </c>
      <c r="X200" s="45">
        <f t="shared" si="35"/>
        <v>0</v>
      </c>
      <c r="Y200" s="45">
        <f t="shared" si="35"/>
        <v>0</v>
      </c>
      <c r="Z200" s="45">
        <f t="shared" si="35"/>
        <v>0</v>
      </c>
      <c r="AA200" s="45">
        <f t="shared" si="34"/>
        <v>0</v>
      </c>
      <c r="AB200" s="45">
        <f t="shared" si="34"/>
        <v>0</v>
      </c>
      <c r="AC200" s="45">
        <f t="shared" si="34"/>
        <v>0</v>
      </c>
      <c r="AD200" s="45">
        <f t="shared" si="34"/>
        <v>0</v>
      </c>
      <c r="AE200" s="45">
        <f t="shared" si="34"/>
        <v>0</v>
      </c>
      <c r="AF200" s="45">
        <f t="shared" si="34"/>
        <v>0</v>
      </c>
      <c r="AG200" s="45">
        <f t="shared" si="34"/>
        <v>0</v>
      </c>
      <c r="AH200" s="45">
        <f t="shared" si="34"/>
        <v>0</v>
      </c>
      <c r="AI200" s="45">
        <f t="shared" si="34"/>
        <v>0</v>
      </c>
      <c r="AJ200" s="45">
        <f t="shared" si="34"/>
        <v>0</v>
      </c>
      <c r="AK200" s="45">
        <f t="shared" si="34"/>
        <v>0</v>
      </c>
      <c r="AL200" s="45">
        <f t="shared" si="34"/>
        <v>0</v>
      </c>
      <c r="AM200" s="45">
        <f t="shared" si="34"/>
        <v>0</v>
      </c>
      <c r="AN200" s="45">
        <f t="shared" si="34"/>
        <v>0</v>
      </c>
    </row>
    <row r="201" spans="1:40" x14ac:dyDescent="0.25">
      <c r="A201" s="68" t="s">
        <v>150</v>
      </c>
      <c r="B201" s="184">
        <v>30102</v>
      </c>
      <c r="C201" s="68">
        <v>3</v>
      </c>
      <c r="D201" s="1">
        <v>168</v>
      </c>
      <c r="E201" s="1">
        <v>2</v>
      </c>
      <c r="F201" s="1">
        <v>0</v>
      </c>
      <c r="G201" s="1">
        <v>170</v>
      </c>
      <c r="H201" s="181">
        <f t="shared" si="32"/>
        <v>170</v>
      </c>
      <c r="I201" s="176">
        <v>56.666699999999999</v>
      </c>
      <c r="J201" s="182">
        <f t="shared" si="33"/>
        <v>56.666666666666664</v>
      </c>
      <c r="K201" s="45">
        <f t="shared" si="35"/>
        <v>4</v>
      </c>
      <c r="L201" s="45">
        <f t="shared" si="35"/>
        <v>7</v>
      </c>
      <c r="M201" s="45">
        <f t="shared" si="35"/>
        <v>11</v>
      </c>
      <c r="N201" s="45">
        <f t="shared" si="35"/>
        <v>14</v>
      </c>
      <c r="O201" s="45">
        <f t="shared" si="35"/>
        <v>18</v>
      </c>
      <c r="P201" s="45">
        <f t="shared" si="35"/>
        <v>21</v>
      </c>
      <c r="Q201" s="45">
        <f t="shared" si="35"/>
        <v>25</v>
      </c>
      <c r="R201" s="45">
        <f t="shared" si="35"/>
        <v>28</v>
      </c>
      <c r="S201" s="45">
        <f t="shared" si="35"/>
        <v>32</v>
      </c>
      <c r="T201" s="45">
        <f t="shared" si="35"/>
        <v>35</v>
      </c>
      <c r="U201" s="45">
        <f t="shared" si="35"/>
        <v>39</v>
      </c>
      <c r="V201" s="45">
        <f t="shared" si="35"/>
        <v>43</v>
      </c>
      <c r="W201" s="45">
        <f t="shared" si="35"/>
        <v>46</v>
      </c>
      <c r="X201" s="45">
        <f t="shared" si="35"/>
        <v>50</v>
      </c>
      <c r="Y201" s="45">
        <f t="shared" si="35"/>
        <v>53</v>
      </c>
      <c r="Z201" s="45">
        <f t="shared" si="35"/>
        <v>57</v>
      </c>
      <c r="AA201" s="45">
        <f t="shared" si="34"/>
        <v>60</v>
      </c>
      <c r="AB201" s="45">
        <f t="shared" si="34"/>
        <v>64</v>
      </c>
      <c r="AC201" s="45">
        <f t="shared" si="34"/>
        <v>67</v>
      </c>
      <c r="AD201" s="45">
        <f t="shared" si="34"/>
        <v>71</v>
      </c>
      <c r="AE201" s="45">
        <f t="shared" si="34"/>
        <v>74</v>
      </c>
      <c r="AF201" s="45">
        <f t="shared" si="34"/>
        <v>78</v>
      </c>
      <c r="AG201" s="45">
        <f t="shared" si="34"/>
        <v>81</v>
      </c>
      <c r="AH201" s="45">
        <f t="shared" si="34"/>
        <v>85</v>
      </c>
      <c r="AI201" s="45">
        <f t="shared" si="34"/>
        <v>89</v>
      </c>
      <c r="AJ201" s="45">
        <f t="shared" si="34"/>
        <v>92</v>
      </c>
      <c r="AK201" s="45">
        <f t="shared" si="34"/>
        <v>96</v>
      </c>
      <c r="AL201" s="45">
        <f t="shared" si="34"/>
        <v>99</v>
      </c>
      <c r="AM201" s="45">
        <f t="shared" si="34"/>
        <v>103</v>
      </c>
      <c r="AN201" s="45">
        <f t="shared" si="34"/>
        <v>106</v>
      </c>
    </row>
    <row r="202" spans="1:40" x14ac:dyDescent="0.25">
      <c r="A202" s="68" t="s">
        <v>150</v>
      </c>
      <c r="B202" s="184">
        <v>30118</v>
      </c>
      <c r="C202" s="68">
        <v>0</v>
      </c>
      <c r="D202" s="1">
        <v>0</v>
      </c>
      <c r="E202" s="1">
        <v>0</v>
      </c>
      <c r="F202" s="1">
        <v>0</v>
      </c>
      <c r="G202" s="1">
        <v>0</v>
      </c>
      <c r="H202" s="181">
        <f t="shared" si="32"/>
        <v>0</v>
      </c>
      <c r="I202" s="176">
        <v>0</v>
      </c>
      <c r="J202" s="182">
        <f t="shared" si="33"/>
        <v>0</v>
      </c>
      <c r="K202" s="45">
        <f t="shared" si="35"/>
        <v>0</v>
      </c>
      <c r="L202" s="45">
        <f t="shared" si="35"/>
        <v>0</v>
      </c>
      <c r="M202" s="45">
        <f t="shared" si="35"/>
        <v>0</v>
      </c>
      <c r="N202" s="45">
        <f t="shared" si="35"/>
        <v>0</v>
      </c>
      <c r="O202" s="45">
        <f t="shared" si="35"/>
        <v>0</v>
      </c>
      <c r="P202" s="45">
        <f t="shared" si="35"/>
        <v>0</v>
      </c>
      <c r="Q202" s="45">
        <f t="shared" si="35"/>
        <v>0</v>
      </c>
      <c r="R202" s="45">
        <f t="shared" si="35"/>
        <v>0</v>
      </c>
      <c r="S202" s="45">
        <f t="shared" si="35"/>
        <v>0</v>
      </c>
      <c r="T202" s="45">
        <f t="shared" si="35"/>
        <v>0</v>
      </c>
      <c r="U202" s="45">
        <f t="shared" si="35"/>
        <v>0</v>
      </c>
      <c r="V202" s="45">
        <f t="shared" si="35"/>
        <v>0</v>
      </c>
      <c r="W202" s="45">
        <f t="shared" si="35"/>
        <v>0</v>
      </c>
      <c r="X202" s="45">
        <f t="shared" si="35"/>
        <v>0</v>
      </c>
      <c r="Y202" s="45">
        <f t="shared" si="35"/>
        <v>0</v>
      </c>
      <c r="Z202" s="45">
        <f t="shared" si="35"/>
        <v>0</v>
      </c>
      <c r="AA202" s="45">
        <f t="shared" si="34"/>
        <v>0</v>
      </c>
      <c r="AB202" s="45">
        <f t="shared" si="34"/>
        <v>0</v>
      </c>
      <c r="AC202" s="45">
        <f t="shared" si="34"/>
        <v>0</v>
      </c>
      <c r="AD202" s="45">
        <f t="shared" si="34"/>
        <v>0</v>
      </c>
      <c r="AE202" s="45">
        <f t="shared" si="34"/>
        <v>0</v>
      </c>
      <c r="AF202" s="45">
        <f t="shared" si="34"/>
        <v>0</v>
      </c>
      <c r="AG202" s="45">
        <f t="shared" si="34"/>
        <v>0</v>
      </c>
      <c r="AH202" s="45">
        <f t="shared" si="34"/>
        <v>0</v>
      </c>
      <c r="AI202" s="45">
        <f t="shared" si="34"/>
        <v>0</v>
      </c>
      <c r="AJ202" s="45">
        <f t="shared" si="34"/>
        <v>0</v>
      </c>
      <c r="AK202" s="45">
        <f t="shared" si="34"/>
        <v>0</v>
      </c>
      <c r="AL202" s="45">
        <f t="shared" si="34"/>
        <v>0</v>
      </c>
      <c r="AM202" s="45">
        <f t="shared" si="34"/>
        <v>0</v>
      </c>
      <c r="AN202" s="45">
        <f t="shared" si="34"/>
        <v>0</v>
      </c>
    </row>
    <row r="203" spans="1:40" x14ac:dyDescent="0.25">
      <c r="A203" s="68" t="s">
        <v>150</v>
      </c>
      <c r="B203" s="184">
        <v>30202</v>
      </c>
      <c r="C203" s="68">
        <v>0</v>
      </c>
      <c r="D203" s="1">
        <v>0</v>
      </c>
      <c r="E203" s="1">
        <v>0</v>
      </c>
      <c r="F203" s="1">
        <v>0</v>
      </c>
      <c r="G203" s="1">
        <v>0</v>
      </c>
      <c r="H203" s="181">
        <f t="shared" si="32"/>
        <v>0</v>
      </c>
      <c r="I203" s="176">
        <v>0</v>
      </c>
      <c r="J203" s="182">
        <f t="shared" si="33"/>
        <v>0</v>
      </c>
      <c r="K203" s="45">
        <f t="shared" si="35"/>
        <v>0</v>
      </c>
      <c r="L203" s="45">
        <f t="shared" si="35"/>
        <v>0</v>
      </c>
      <c r="M203" s="45">
        <f t="shared" si="35"/>
        <v>0</v>
      </c>
      <c r="N203" s="45">
        <f t="shared" si="35"/>
        <v>0</v>
      </c>
      <c r="O203" s="45">
        <f t="shared" si="35"/>
        <v>0</v>
      </c>
      <c r="P203" s="45">
        <f t="shared" si="35"/>
        <v>0</v>
      </c>
      <c r="Q203" s="45">
        <f t="shared" si="35"/>
        <v>0</v>
      </c>
      <c r="R203" s="45">
        <f t="shared" si="35"/>
        <v>0</v>
      </c>
      <c r="S203" s="45">
        <f t="shared" si="35"/>
        <v>0</v>
      </c>
      <c r="T203" s="45">
        <f t="shared" si="35"/>
        <v>0</v>
      </c>
      <c r="U203" s="45">
        <f t="shared" si="35"/>
        <v>0</v>
      </c>
      <c r="V203" s="45">
        <f t="shared" si="35"/>
        <v>0</v>
      </c>
      <c r="W203" s="45">
        <f t="shared" si="35"/>
        <v>0</v>
      </c>
      <c r="X203" s="45">
        <f t="shared" si="35"/>
        <v>0</v>
      </c>
      <c r="Y203" s="45">
        <f t="shared" si="35"/>
        <v>0</v>
      </c>
      <c r="Z203" s="45">
        <f t="shared" si="35"/>
        <v>0</v>
      </c>
      <c r="AA203" s="45">
        <f t="shared" si="34"/>
        <v>0</v>
      </c>
      <c r="AB203" s="45">
        <f t="shared" si="34"/>
        <v>0</v>
      </c>
      <c r="AC203" s="45">
        <f t="shared" si="34"/>
        <v>0</v>
      </c>
      <c r="AD203" s="45">
        <f t="shared" si="34"/>
        <v>0</v>
      </c>
      <c r="AE203" s="45">
        <f t="shared" si="34"/>
        <v>0</v>
      </c>
      <c r="AF203" s="45">
        <f t="shared" si="34"/>
        <v>0</v>
      </c>
      <c r="AG203" s="45">
        <f t="shared" si="34"/>
        <v>0</v>
      </c>
      <c r="AH203" s="45">
        <f t="shared" si="34"/>
        <v>0</v>
      </c>
      <c r="AI203" s="45">
        <f t="shared" si="34"/>
        <v>0</v>
      </c>
      <c r="AJ203" s="45">
        <f t="shared" si="34"/>
        <v>0</v>
      </c>
      <c r="AK203" s="45">
        <f t="shared" si="34"/>
        <v>0</v>
      </c>
      <c r="AL203" s="45">
        <f t="shared" si="34"/>
        <v>0</v>
      </c>
      <c r="AM203" s="45">
        <f t="shared" si="34"/>
        <v>0</v>
      </c>
      <c r="AN203" s="45">
        <f t="shared" si="34"/>
        <v>0</v>
      </c>
    </row>
    <row r="204" spans="1:40" x14ac:dyDescent="0.25">
      <c r="A204" s="68" t="s">
        <v>150</v>
      </c>
      <c r="B204" s="184">
        <v>30210</v>
      </c>
      <c r="C204" s="68">
        <v>8</v>
      </c>
      <c r="D204" s="1">
        <v>0</v>
      </c>
      <c r="E204" s="1">
        <v>1612</v>
      </c>
      <c r="F204" s="1">
        <v>0</v>
      </c>
      <c r="G204" s="1">
        <v>1612</v>
      </c>
      <c r="H204" s="181">
        <f t="shared" si="32"/>
        <v>1612</v>
      </c>
      <c r="I204" s="176">
        <v>201.5</v>
      </c>
      <c r="J204" s="182">
        <f t="shared" si="33"/>
        <v>201.5</v>
      </c>
      <c r="K204" s="45">
        <f t="shared" si="35"/>
        <v>13</v>
      </c>
      <c r="L204" s="45">
        <f t="shared" si="35"/>
        <v>25</v>
      </c>
      <c r="M204" s="45">
        <f t="shared" si="35"/>
        <v>38</v>
      </c>
      <c r="N204" s="45">
        <f t="shared" si="35"/>
        <v>50</v>
      </c>
      <c r="O204" s="45">
        <f t="shared" si="35"/>
        <v>63</v>
      </c>
      <c r="P204" s="45">
        <f t="shared" si="35"/>
        <v>76</v>
      </c>
      <c r="Q204" s="45">
        <f t="shared" si="35"/>
        <v>88</v>
      </c>
      <c r="R204" s="45">
        <f t="shared" si="35"/>
        <v>101</v>
      </c>
      <c r="S204" s="45">
        <f t="shared" si="35"/>
        <v>113</v>
      </c>
      <c r="T204" s="45">
        <f t="shared" si="35"/>
        <v>126</v>
      </c>
      <c r="U204" s="45">
        <f t="shared" si="35"/>
        <v>139</v>
      </c>
      <c r="V204" s="45">
        <f t="shared" si="35"/>
        <v>151</v>
      </c>
      <c r="W204" s="45">
        <f t="shared" si="35"/>
        <v>164</v>
      </c>
      <c r="X204" s="45">
        <f t="shared" si="35"/>
        <v>176</v>
      </c>
      <c r="Y204" s="45">
        <f t="shared" si="35"/>
        <v>189</v>
      </c>
      <c r="Z204" s="45">
        <f t="shared" si="35"/>
        <v>202</v>
      </c>
      <c r="AA204" s="45">
        <f t="shared" si="34"/>
        <v>214</v>
      </c>
      <c r="AB204" s="45">
        <f t="shared" si="34"/>
        <v>227</v>
      </c>
      <c r="AC204" s="45">
        <f t="shared" si="34"/>
        <v>239</v>
      </c>
      <c r="AD204" s="45">
        <f t="shared" si="34"/>
        <v>252</v>
      </c>
      <c r="AE204" s="45">
        <f t="shared" si="34"/>
        <v>264</v>
      </c>
      <c r="AF204" s="45">
        <f t="shared" si="34"/>
        <v>277</v>
      </c>
      <c r="AG204" s="45">
        <f t="shared" si="34"/>
        <v>290</v>
      </c>
      <c r="AH204" s="45">
        <f t="shared" si="34"/>
        <v>302</v>
      </c>
      <c r="AI204" s="45">
        <f t="shared" si="34"/>
        <v>315</v>
      </c>
      <c r="AJ204" s="45">
        <f t="shared" si="34"/>
        <v>327</v>
      </c>
      <c r="AK204" s="45">
        <f t="shared" si="34"/>
        <v>340</v>
      </c>
      <c r="AL204" s="45">
        <f t="shared" si="34"/>
        <v>353</v>
      </c>
      <c r="AM204" s="45">
        <f t="shared" si="34"/>
        <v>365</v>
      </c>
      <c r="AN204" s="45">
        <f t="shared" si="34"/>
        <v>378</v>
      </c>
    </row>
    <row r="205" spans="1:40" x14ac:dyDescent="0.25">
      <c r="A205" s="68" t="s">
        <v>150</v>
      </c>
      <c r="B205" s="184">
        <v>30298</v>
      </c>
      <c r="C205" s="68">
        <v>4</v>
      </c>
      <c r="D205" s="1">
        <v>528</v>
      </c>
      <c r="E205" s="1">
        <v>408</v>
      </c>
      <c r="F205" s="1">
        <v>0</v>
      </c>
      <c r="G205" s="1">
        <v>936</v>
      </c>
      <c r="H205" s="181">
        <f t="shared" si="32"/>
        <v>936</v>
      </c>
      <c r="I205" s="176">
        <v>234</v>
      </c>
      <c r="J205" s="182">
        <f t="shared" si="33"/>
        <v>234</v>
      </c>
      <c r="K205" s="45">
        <f t="shared" si="35"/>
        <v>15</v>
      </c>
      <c r="L205" s="45">
        <f t="shared" si="35"/>
        <v>29</v>
      </c>
      <c r="M205" s="45">
        <f t="shared" si="35"/>
        <v>44</v>
      </c>
      <c r="N205" s="45">
        <f t="shared" si="35"/>
        <v>59</v>
      </c>
      <c r="O205" s="45">
        <f t="shared" si="35"/>
        <v>73</v>
      </c>
      <c r="P205" s="45">
        <f t="shared" si="35"/>
        <v>88</v>
      </c>
      <c r="Q205" s="45">
        <f t="shared" si="35"/>
        <v>102</v>
      </c>
      <c r="R205" s="45">
        <f t="shared" si="35"/>
        <v>117</v>
      </c>
      <c r="S205" s="45">
        <f t="shared" si="35"/>
        <v>132</v>
      </c>
      <c r="T205" s="45">
        <f t="shared" si="35"/>
        <v>146</v>
      </c>
      <c r="U205" s="45">
        <f t="shared" si="35"/>
        <v>161</v>
      </c>
      <c r="V205" s="45">
        <f t="shared" si="35"/>
        <v>176</v>
      </c>
      <c r="W205" s="45">
        <f t="shared" si="35"/>
        <v>190</v>
      </c>
      <c r="X205" s="45">
        <f t="shared" si="35"/>
        <v>205</v>
      </c>
      <c r="Y205" s="45">
        <f t="shared" si="35"/>
        <v>219</v>
      </c>
      <c r="Z205" s="45">
        <f t="shared" si="35"/>
        <v>234</v>
      </c>
      <c r="AA205" s="45">
        <f t="shared" si="34"/>
        <v>249</v>
      </c>
      <c r="AB205" s="45">
        <f t="shared" si="34"/>
        <v>263</v>
      </c>
      <c r="AC205" s="45">
        <f t="shared" si="34"/>
        <v>278</v>
      </c>
      <c r="AD205" s="45">
        <f t="shared" si="34"/>
        <v>293</v>
      </c>
      <c r="AE205" s="45">
        <f t="shared" si="34"/>
        <v>307</v>
      </c>
      <c r="AF205" s="45">
        <f t="shared" si="34"/>
        <v>322</v>
      </c>
      <c r="AG205" s="45">
        <f t="shared" si="34"/>
        <v>336</v>
      </c>
      <c r="AH205" s="45">
        <f t="shared" si="34"/>
        <v>351</v>
      </c>
      <c r="AI205" s="45">
        <f t="shared" si="34"/>
        <v>366</v>
      </c>
      <c r="AJ205" s="45">
        <f t="shared" si="34"/>
        <v>380</v>
      </c>
      <c r="AK205" s="45">
        <f t="shared" si="34"/>
        <v>395</v>
      </c>
      <c r="AL205" s="45">
        <f t="shared" si="34"/>
        <v>410</v>
      </c>
      <c r="AM205" s="45">
        <f t="shared" si="34"/>
        <v>424</v>
      </c>
      <c r="AN205" s="45">
        <f t="shared" si="34"/>
        <v>439</v>
      </c>
    </row>
    <row r="206" spans="1:40" x14ac:dyDescent="0.25">
      <c r="A206" s="68" t="s">
        <v>150</v>
      </c>
      <c r="B206" s="184">
        <v>30314</v>
      </c>
      <c r="C206" s="68">
        <v>6</v>
      </c>
      <c r="D206" s="1">
        <v>552</v>
      </c>
      <c r="E206" s="1">
        <v>5</v>
      </c>
      <c r="F206" s="1">
        <v>0</v>
      </c>
      <c r="G206" s="1">
        <v>557</v>
      </c>
      <c r="H206" s="181">
        <f t="shared" si="32"/>
        <v>557</v>
      </c>
      <c r="I206" s="176">
        <v>92.833299999999994</v>
      </c>
      <c r="J206" s="182">
        <f t="shared" si="33"/>
        <v>92.833333333333329</v>
      </c>
      <c r="K206" s="45">
        <f t="shared" si="35"/>
        <v>6</v>
      </c>
      <c r="L206" s="45">
        <f t="shared" si="35"/>
        <v>12</v>
      </c>
      <c r="M206" s="45">
        <f t="shared" si="35"/>
        <v>17</v>
      </c>
      <c r="N206" s="45">
        <f t="shared" si="35"/>
        <v>23</v>
      </c>
      <c r="O206" s="45">
        <f t="shared" si="35"/>
        <v>29</v>
      </c>
      <c r="P206" s="45">
        <f t="shared" si="35"/>
        <v>35</v>
      </c>
      <c r="Q206" s="45">
        <f t="shared" si="35"/>
        <v>41</v>
      </c>
      <c r="R206" s="45">
        <f t="shared" si="35"/>
        <v>46</v>
      </c>
      <c r="S206" s="45">
        <f t="shared" si="35"/>
        <v>52</v>
      </c>
      <c r="T206" s="45">
        <f t="shared" si="35"/>
        <v>58</v>
      </c>
      <c r="U206" s="45">
        <f t="shared" si="35"/>
        <v>64</v>
      </c>
      <c r="V206" s="45">
        <f t="shared" si="35"/>
        <v>70</v>
      </c>
      <c r="W206" s="45">
        <f t="shared" si="35"/>
        <v>75</v>
      </c>
      <c r="X206" s="45">
        <f t="shared" si="35"/>
        <v>81</v>
      </c>
      <c r="Y206" s="45">
        <f t="shared" si="35"/>
        <v>87</v>
      </c>
      <c r="Z206" s="45">
        <f t="shared" si="35"/>
        <v>93</v>
      </c>
      <c r="AA206" s="45">
        <f t="shared" si="34"/>
        <v>99</v>
      </c>
      <c r="AB206" s="45">
        <f t="shared" si="34"/>
        <v>104</v>
      </c>
      <c r="AC206" s="45">
        <f t="shared" si="34"/>
        <v>110</v>
      </c>
      <c r="AD206" s="45">
        <f t="shared" si="34"/>
        <v>116</v>
      </c>
      <c r="AE206" s="45">
        <f t="shared" si="34"/>
        <v>122</v>
      </c>
      <c r="AF206" s="45">
        <f t="shared" si="34"/>
        <v>128</v>
      </c>
      <c r="AG206" s="45">
        <f t="shared" si="34"/>
        <v>133</v>
      </c>
      <c r="AH206" s="45">
        <f t="shared" si="34"/>
        <v>139</v>
      </c>
      <c r="AI206" s="45">
        <f t="shared" si="34"/>
        <v>145</v>
      </c>
      <c r="AJ206" s="45">
        <f t="shared" si="34"/>
        <v>151</v>
      </c>
      <c r="AK206" s="45">
        <f t="shared" si="34"/>
        <v>157</v>
      </c>
      <c r="AL206" s="45">
        <f t="shared" si="34"/>
        <v>162</v>
      </c>
      <c r="AM206" s="45">
        <f t="shared" si="34"/>
        <v>168</v>
      </c>
      <c r="AN206" s="45">
        <f t="shared" si="34"/>
        <v>174</v>
      </c>
    </row>
    <row r="207" spans="1:40" x14ac:dyDescent="0.25">
      <c r="A207" s="68" t="s">
        <v>150</v>
      </c>
      <c r="B207" s="184">
        <v>30347</v>
      </c>
      <c r="C207" s="68">
        <v>0</v>
      </c>
      <c r="D207" s="1">
        <v>0</v>
      </c>
      <c r="E207" s="1">
        <v>0</v>
      </c>
      <c r="F207" s="1">
        <v>0</v>
      </c>
      <c r="G207" s="1">
        <v>0</v>
      </c>
      <c r="H207" s="181">
        <f t="shared" si="32"/>
        <v>0</v>
      </c>
      <c r="I207" s="176">
        <v>0</v>
      </c>
      <c r="J207" s="182">
        <f t="shared" si="33"/>
        <v>0</v>
      </c>
      <c r="K207" s="45">
        <f t="shared" si="35"/>
        <v>0</v>
      </c>
      <c r="L207" s="45">
        <f t="shared" si="35"/>
        <v>0</v>
      </c>
      <c r="M207" s="45">
        <f t="shared" si="35"/>
        <v>0</v>
      </c>
      <c r="N207" s="45">
        <f t="shared" si="35"/>
        <v>0</v>
      </c>
      <c r="O207" s="45">
        <f t="shared" si="35"/>
        <v>0</v>
      </c>
      <c r="P207" s="45">
        <f t="shared" si="35"/>
        <v>0</v>
      </c>
      <c r="Q207" s="45">
        <f t="shared" si="35"/>
        <v>0</v>
      </c>
      <c r="R207" s="45">
        <f t="shared" si="35"/>
        <v>0</v>
      </c>
      <c r="S207" s="45">
        <f t="shared" si="35"/>
        <v>0</v>
      </c>
      <c r="T207" s="45">
        <f t="shared" si="35"/>
        <v>0</v>
      </c>
      <c r="U207" s="45">
        <f t="shared" si="35"/>
        <v>0</v>
      </c>
      <c r="V207" s="45">
        <f t="shared" si="35"/>
        <v>0</v>
      </c>
      <c r="W207" s="45">
        <f t="shared" si="35"/>
        <v>0</v>
      </c>
      <c r="X207" s="45">
        <f t="shared" si="35"/>
        <v>0</v>
      </c>
      <c r="Y207" s="45">
        <f t="shared" si="35"/>
        <v>0</v>
      </c>
      <c r="Z207" s="45">
        <f t="shared" si="35"/>
        <v>0</v>
      </c>
      <c r="AA207" s="45">
        <f t="shared" si="34"/>
        <v>0</v>
      </c>
      <c r="AB207" s="45">
        <f t="shared" si="34"/>
        <v>0</v>
      </c>
      <c r="AC207" s="45">
        <f t="shared" si="34"/>
        <v>0</v>
      </c>
      <c r="AD207" s="45">
        <f t="shared" si="34"/>
        <v>0</v>
      </c>
      <c r="AE207" s="45">
        <f t="shared" si="34"/>
        <v>0</v>
      </c>
      <c r="AF207" s="45">
        <f t="shared" si="34"/>
        <v>0</v>
      </c>
      <c r="AG207" s="45">
        <f t="shared" si="34"/>
        <v>0</v>
      </c>
      <c r="AH207" s="45">
        <f t="shared" si="34"/>
        <v>0</v>
      </c>
      <c r="AI207" s="45">
        <f t="shared" si="34"/>
        <v>0</v>
      </c>
      <c r="AJ207" s="45">
        <f t="shared" si="34"/>
        <v>0</v>
      </c>
      <c r="AK207" s="45">
        <f t="shared" si="34"/>
        <v>0</v>
      </c>
      <c r="AL207" s="45">
        <f t="shared" si="34"/>
        <v>0</v>
      </c>
      <c r="AM207" s="45">
        <f t="shared" si="34"/>
        <v>0</v>
      </c>
      <c r="AN207" s="45">
        <f t="shared" si="34"/>
        <v>0</v>
      </c>
    </row>
    <row r="208" spans="1:40" x14ac:dyDescent="0.25">
      <c r="A208" s="68" t="s">
        <v>150</v>
      </c>
      <c r="B208" s="184">
        <v>30456</v>
      </c>
      <c r="C208" s="68">
        <v>6</v>
      </c>
      <c r="D208" s="1">
        <v>480</v>
      </c>
      <c r="E208" s="1">
        <v>0</v>
      </c>
      <c r="F208" s="1">
        <v>0</v>
      </c>
      <c r="G208" s="1">
        <v>480</v>
      </c>
      <c r="H208" s="181">
        <f t="shared" si="32"/>
        <v>480</v>
      </c>
      <c r="I208" s="176">
        <v>80</v>
      </c>
      <c r="J208" s="182">
        <f t="shared" si="33"/>
        <v>80</v>
      </c>
      <c r="K208" s="45">
        <f t="shared" si="35"/>
        <v>5</v>
      </c>
      <c r="L208" s="45">
        <f t="shared" si="35"/>
        <v>10</v>
      </c>
      <c r="M208" s="45">
        <f t="shared" si="35"/>
        <v>15</v>
      </c>
      <c r="N208" s="45">
        <f t="shared" si="35"/>
        <v>20</v>
      </c>
      <c r="O208" s="45">
        <f t="shared" si="35"/>
        <v>25</v>
      </c>
      <c r="P208" s="45">
        <f t="shared" si="35"/>
        <v>30</v>
      </c>
      <c r="Q208" s="45">
        <f t="shared" si="35"/>
        <v>35</v>
      </c>
      <c r="R208" s="45">
        <f t="shared" si="35"/>
        <v>40</v>
      </c>
      <c r="S208" s="45">
        <f t="shared" si="35"/>
        <v>45</v>
      </c>
      <c r="T208" s="45">
        <f t="shared" si="35"/>
        <v>50</v>
      </c>
      <c r="U208" s="45">
        <f t="shared" si="35"/>
        <v>55</v>
      </c>
      <c r="V208" s="45">
        <f t="shared" si="35"/>
        <v>60</v>
      </c>
      <c r="W208" s="45">
        <f t="shared" si="35"/>
        <v>65</v>
      </c>
      <c r="X208" s="45">
        <f t="shared" si="35"/>
        <v>70</v>
      </c>
      <c r="Y208" s="45">
        <f t="shared" si="35"/>
        <v>75</v>
      </c>
      <c r="Z208" s="45">
        <f t="shared" si="35"/>
        <v>80</v>
      </c>
      <c r="AA208" s="45">
        <f t="shared" si="34"/>
        <v>85</v>
      </c>
      <c r="AB208" s="45">
        <f t="shared" si="34"/>
        <v>90</v>
      </c>
      <c r="AC208" s="45">
        <f t="shared" si="34"/>
        <v>95</v>
      </c>
      <c r="AD208" s="45">
        <f t="shared" si="34"/>
        <v>100</v>
      </c>
      <c r="AE208" s="45">
        <f t="shared" si="34"/>
        <v>105</v>
      </c>
      <c r="AF208" s="45">
        <f t="shared" si="34"/>
        <v>110</v>
      </c>
      <c r="AG208" s="45">
        <f t="shared" si="34"/>
        <v>115</v>
      </c>
      <c r="AH208" s="45">
        <f t="shared" si="34"/>
        <v>120</v>
      </c>
      <c r="AI208" s="45">
        <f t="shared" si="34"/>
        <v>125</v>
      </c>
      <c r="AJ208" s="45">
        <f t="shared" si="34"/>
        <v>130</v>
      </c>
      <c r="AK208" s="45">
        <f t="shared" si="34"/>
        <v>135</v>
      </c>
      <c r="AL208" s="45">
        <f t="shared" si="34"/>
        <v>140</v>
      </c>
      <c r="AM208" s="45">
        <f t="shared" si="34"/>
        <v>145</v>
      </c>
      <c r="AN208" s="45">
        <f t="shared" si="34"/>
        <v>150</v>
      </c>
    </row>
    <row r="209" spans="1:40" x14ac:dyDescent="0.25">
      <c r="A209" s="68" t="s">
        <v>150</v>
      </c>
      <c r="B209" s="184">
        <v>30459</v>
      </c>
      <c r="C209" s="68">
        <v>8</v>
      </c>
      <c r="D209" s="1">
        <v>600</v>
      </c>
      <c r="E209" s="1">
        <v>275</v>
      </c>
      <c r="F209" s="1">
        <v>31</v>
      </c>
      <c r="G209" s="1">
        <v>906</v>
      </c>
      <c r="H209" s="181">
        <f t="shared" si="32"/>
        <v>875</v>
      </c>
      <c r="I209" s="176">
        <v>113.25</v>
      </c>
      <c r="J209" s="182">
        <f t="shared" si="33"/>
        <v>109.375</v>
      </c>
      <c r="K209" s="45">
        <f t="shared" si="35"/>
        <v>7</v>
      </c>
      <c r="L209" s="45">
        <f t="shared" si="35"/>
        <v>14</v>
      </c>
      <c r="M209" s="45">
        <f t="shared" si="35"/>
        <v>21</v>
      </c>
      <c r="N209" s="45">
        <f t="shared" si="35"/>
        <v>27</v>
      </c>
      <c r="O209" s="45">
        <f t="shared" si="35"/>
        <v>34</v>
      </c>
      <c r="P209" s="45">
        <f t="shared" si="35"/>
        <v>41</v>
      </c>
      <c r="Q209" s="45">
        <f t="shared" si="35"/>
        <v>48</v>
      </c>
      <c r="R209" s="45">
        <f t="shared" si="35"/>
        <v>55</v>
      </c>
      <c r="S209" s="45">
        <f t="shared" si="35"/>
        <v>62</v>
      </c>
      <c r="T209" s="45">
        <f t="shared" si="35"/>
        <v>68</v>
      </c>
      <c r="U209" s="45">
        <f t="shared" si="35"/>
        <v>75</v>
      </c>
      <c r="V209" s="45">
        <f t="shared" si="35"/>
        <v>82</v>
      </c>
      <c r="W209" s="45">
        <f t="shared" si="35"/>
        <v>89</v>
      </c>
      <c r="X209" s="45">
        <f t="shared" si="35"/>
        <v>96</v>
      </c>
      <c r="Y209" s="45">
        <f t="shared" si="35"/>
        <v>103</v>
      </c>
      <c r="Z209" s="45">
        <f t="shared" si="35"/>
        <v>109</v>
      </c>
      <c r="AA209" s="45">
        <f t="shared" si="34"/>
        <v>116</v>
      </c>
      <c r="AB209" s="45">
        <f t="shared" si="34"/>
        <v>123</v>
      </c>
      <c r="AC209" s="45">
        <f t="shared" si="34"/>
        <v>130</v>
      </c>
      <c r="AD209" s="45">
        <f t="shared" si="34"/>
        <v>137</v>
      </c>
      <c r="AE209" s="45">
        <f t="shared" si="34"/>
        <v>144</v>
      </c>
      <c r="AF209" s="45">
        <f t="shared" si="34"/>
        <v>150</v>
      </c>
      <c r="AG209" s="45">
        <f t="shared" si="34"/>
        <v>157</v>
      </c>
      <c r="AH209" s="45">
        <f t="shared" si="34"/>
        <v>164</v>
      </c>
      <c r="AI209" s="45">
        <f t="shared" si="34"/>
        <v>171</v>
      </c>
      <c r="AJ209" s="45">
        <f t="shared" si="34"/>
        <v>178</v>
      </c>
      <c r="AK209" s="45">
        <f t="shared" si="34"/>
        <v>185</v>
      </c>
      <c r="AL209" s="45">
        <f t="shared" si="34"/>
        <v>191</v>
      </c>
      <c r="AM209" s="45">
        <f t="shared" si="34"/>
        <v>198</v>
      </c>
      <c r="AN209" s="45">
        <f t="shared" si="34"/>
        <v>205</v>
      </c>
    </row>
    <row r="210" spans="1:40" x14ac:dyDescent="0.25">
      <c r="A210" s="68" t="s">
        <v>150</v>
      </c>
      <c r="B210" s="184">
        <v>30493</v>
      </c>
      <c r="C210" s="68">
        <v>8</v>
      </c>
      <c r="D210" s="1">
        <v>276</v>
      </c>
      <c r="E210" s="1">
        <v>613</v>
      </c>
      <c r="F210" s="1">
        <v>4</v>
      </c>
      <c r="G210" s="1">
        <v>893</v>
      </c>
      <c r="H210" s="181">
        <f t="shared" si="32"/>
        <v>889</v>
      </c>
      <c r="I210" s="176">
        <v>111.625</v>
      </c>
      <c r="J210" s="182">
        <f t="shared" si="33"/>
        <v>111.125</v>
      </c>
      <c r="K210" s="45">
        <f t="shared" si="35"/>
        <v>7</v>
      </c>
      <c r="L210" s="45">
        <f t="shared" si="35"/>
        <v>14</v>
      </c>
      <c r="M210" s="45">
        <f t="shared" si="35"/>
        <v>21</v>
      </c>
      <c r="N210" s="45">
        <f t="shared" si="35"/>
        <v>28</v>
      </c>
      <c r="O210" s="45">
        <f t="shared" si="35"/>
        <v>35</v>
      </c>
      <c r="P210" s="45">
        <f t="shared" si="35"/>
        <v>42</v>
      </c>
      <c r="Q210" s="45">
        <f t="shared" si="35"/>
        <v>49</v>
      </c>
      <c r="R210" s="45">
        <f t="shared" si="35"/>
        <v>56</v>
      </c>
      <c r="S210" s="45">
        <f t="shared" si="35"/>
        <v>63</v>
      </c>
      <c r="T210" s="45">
        <f t="shared" si="35"/>
        <v>69</v>
      </c>
      <c r="U210" s="45">
        <f t="shared" si="35"/>
        <v>76</v>
      </c>
      <c r="V210" s="45">
        <f t="shared" si="35"/>
        <v>83</v>
      </c>
      <c r="W210" s="45">
        <f t="shared" si="35"/>
        <v>90</v>
      </c>
      <c r="X210" s="45">
        <f t="shared" si="35"/>
        <v>97</v>
      </c>
      <c r="Y210" s="45">
        <f t="shared" si="35"/>
        <v>104</v>
      </c>
      <c r="Z210" s="45">
        <f t="shared" si="35"/>
        <v>111</v>
      </c>
      <c r="AA210" s="45">
        <f t="shared" si="34"/>
        <v>118</v>
      </c>
      <c r="AB210" s="45">
        <f t="shared" si="34"/>
        <v>125</v>
      </c>
      <c r="AC210" s="45">
        <f t="shared" si="34"/>
        <v>132</v>
      </c>
      <c r="AD210" s="45">
        <f t="shared" si="34"/>
        <v>139</v>
      </c>
      <c r="AE210" s="45">
        <f t="shared" si="34"/>
        <v>146</v>
      </c>
      <c r="AF210" s="45">
        <f t="shared" si="34"/>
        <v>153</v>
      </c>
      <c r="AG210" s="45">
        <f t="shared" si="34"/>
        <v>160</v>
      </c>
      <c r="AH210" s="45">
        <f t="shared" si="34"/>
        <v>167</v>
      </c>
      <c r="AI210" s="45">
        <f t="shared" si="34"/>
        <v>174</v>
      </c>
      <c r="AJ210" s="45">
        <f t="shared" si="34"/>
        <v>181</v>
      </c>
      <c r="AK210" s="45">
        <f t="shared" si="34"/>
        <v>188</v>
      </c>
      <c r="AL210" s="45">
        <f t="shared" si="34"/>
        <v>194</v>
      </c>
      <c r="AM210" s="45">
        <f t="shared" si="34"/>
        <v>201</v>
      </c>
      <c r="AN210" s="45">
        <f t="shared" si="34"/>
        <v>208</v>
      </c>
    </row>
    <row r="211" spans="1:40" x14ac:dyDescent="0.25">
      <c r="A211" s="68" t="s">
        <v>150</v>
      </c>
      <c r="B211" s="184">
        <v>30494</v>
      </c>
      <c r="C211" s="68">
        <v>2</v>
      </c>
      <c r="D211" s="1">
        <v>132</v>
      </c>
      <c r="E211" s="1">
        <v>-2</v>
      </c>
      <c r="F211" s="1">
        <v>0</v>
      </c>
      <c r="G211" s="1">
        <v>130</v>
      </c>
      <c r="H211" s="181">
        <f t="shared" si="32"/>
        <v>130</v>
      </c>
      <c r="I211" s="176">
        <v>65</v>
      </c>
      <c r="J211" s="182">
        <f t="shared" si="33"/>
        <v>65</v>
      </c>
      <c r="K211" s="45">
        <f t="shared" si="35"/>
        <v>4</v>
      </c>
      <c r="L211" s="45">
        <f t="shared" si="35"/>
        <v>8</v>
      </c>
      <c r="M211" s="45">
        <f t="shared" si="35"/>
        <v>12</v>
      </c>
      <c r="N211" s="45">
        <f t="shared" si="35"/>
        <v>16</v>
      </c>
      <c r="O211" s="45">
        <f t="shared" si="35"/>
        <v>20</v>
      </c>
      <c r="P211" s="45">
        <f t="shared" si="35"/>
        <v>24</v>
      </c>
      <c r="Q211" s="45">
        <f t="shared" si="35"/>
        <v>28</v>
      </c>
      <c r="R211" s="45">
        <f t="shared" si="35"/>
        <v>33</v>
      </c>
      <c r="S211" s="45">
        <f t="shared" si="35"/>
        <v>37</v>
      </c>
      <c r="T211" s="45">
        <f t="shared" si="35"/>
        <v>41</v>
      </c>
      <c r="U211" s="45">
        <f t="shared" si="35"/>
        <v>45</v>
      </c>
      <c r="V211" s="45">
        <f t="shared" si="35"/>
        <v>49</v>
      </c>
      <c r="W211" s="45">
        <f t="shared" si="35"/>
        <v>53</v>
      </c>
      <c r="X211" s="45">
        <f t="shared" si="35"/>
        <v>57</v>
      </c>
      <c r="Y211" s="45">
        <f t="shared" si="35"/>
        <v>61</v>
      </c>
      <c r="Z211" s="45">
        <f t="shared" si="35"/>
        <v>65</v>
      </c>
      <c r="AA211" s="45">
        <f t="shared" si="34"/>
        <v>69</v>
      </c>
      <c r="AB211" s="45">
        <f t="shared" si="34"/>
        <v>73</v>
      </c>
      <c r="AC211" s="45">
        <f t="shared" si="34"/>
        <v>77</v>
      </c>
      <c r="AD211" s="45">
        <f t="shared" si="34"/>
        <v>81</v>
      </c>
      <c r="AE211" s="45">
        <f t="shared" si="34"/>
        <v>85</v>
      </c>
      <c r="AF211" s="45">
        <f t="shared" si="34"/>
        <v>89</v>
      </c>
      <c r="AG211" s="45">
        <f t="shared" si="34"/>
        <v>93</v>
      </c>
      <c r="AH211" s="45">
        <f t="shared" si="34"/>
        <v>98</v>
      </c>
      <c r="AI211" s="45">
        <f t="shared" si="34"/>
        <v>102</v>
      </c>
      <c r="AJ211" s="45">
        <f t="shared" si="34"/>
        <v>106</v>
      </c>
      <c r="AK211" s="45">
        <f t="shared" si="34"/>
        <v>110</v>
      </c>
      <c r="AL211" s="45">
        <f t="shared" si="34"/>
        <v>114</v>
      </c>
      <c r="AM211" s="45">
        <f t="shared" si="34"/>
        <v>118</v>
      </c>
      <c r="AN211" s="45">
        <f t="shared" si="34"/>
        <v>122</v>
      </c>
    </row>
    <row r="212" spans="1:40" x14ac:dyDescent="0.25">
      <c r="A212" s="68" t="s">
        <v>150</v>
      </c>
      <c r="B212" s="184">
        <v>30657</v>
      </c>
      <c r="C212" s="68">
        <v>2</v>
      </c>
      <c r="D212" s="1">
        <v>240</v>
      </c>
      <c r="E212" s="1">
        <v>7</v>
      </c>
      <c r="F212" s="1">
        <v>0</v>
      </c>
      <c r="G212" s="1">
        <v>247</v>
      </c>
      <c r="H212" s="181">
        <f t="shared" si="32"/>
        <v>247</v>
      </c>
      <c r="I212" s="176">
        <v>123.5</v>
      </c>
      <c r="J212" s="182">
        <f t="shared" si="33"/>
        <v>123.5</v>
      </c>
      <c r="K212" s="45">
        <f t="shared" si="35"/>
        <v>8</v>
      </c>
      <c r="L212" s="45">
        <f t="shared" si="35"/>
        <v>15</v>
      </c>
      <c r="M212" s="45">
        <f t="shared" si="35"/>
        <v>23</v>
      </c>
      <c r="N212" s="45">
        <f t="shared" si="35"/>
        <v>31</v>
      </c>
      <c r="O212" s="45">
        <f t="shared" si="35"/>
        <v>39</v>
      </c>
      <c r="P212" s="45">
        <f t="shared" si="35"/>
        <v>46</v>
      </c>
      <c r="Q212" s="45">
        <f t="shared" si="35"/>
        <v>54</v>
      </c>
      <c r="R212" s="45">
        <f t="shared" si="35"/>
        <v>62</v>
      </c>
      <c r="S212" s="45">
        <f t="shared" si="35"/>
        <v>69</v>
      </c>
      <c r="T212" s="45">
        <f t="shared" si="35"/>
        <v>77</v>
      </c>
      <c r="U212" s="45">
        <f t="shared" si="35"/>
        <v>85</v>
      </c>
      <c r="V212" s="45">
        <f t="shared" si="35"/>
        <v>93</v>
      </c>
      <c r="W212" s="45">
        <f t="shared" si="35"/>
        <v>100</v>
      </c>
      <c r="X212" s="45">
        <f t="shared" si="35"/>
        <v>108</v>
      </c>
      <c r="Y212" s="45">
        <f t="shared" si="35"/>
        <v>116</v>
      </c>
      <c r="Z212" s="45">
        <f t="shared" si="35"/>
        <v>124</v>
      </c>
      <c r="AA212" s="45">
        <f t="shared" si="34"/>
        <v>131</v>
      </c>
      <c r="AB212" s="45">
        <f t="shared" si="34"/>
        <v>139</v>
      </c>
      <c r="AC212" s="45">
        <f t="shared" si="34"/>
        <v>147</v>
      </c>
      <c r="AD212" s="45">
        <f t="shared" si="34"/>
        <v>154</v>
      </c>
      <c r="AE212" s="45">
        <f t="shared" si="34"/>
        <v>162</v>
      </c>
      <c r="AF212" s="45">
        <f t="shared" si="34"/>
        <v>170</v>
      </c>
      <c r="AG212" s="45">
        <f t="shared" si="34"/>
        <v>178</v>
      </c>
      <c r="AH212" s="45">
        <f t="shared" si="34"/>
        <v>185</v>
      </c>
      <c r="AI212" s="45">
        <f t="shared" si="34"/>
        <v>193</v>
      </c>
      <c r="AJ212" s="45">
        <f t="shared" si="34"/>
        <v>201</v>
      </c>
      <c r="AK212" s="45">
        <f t="shared" si="34"/>
        <v>208</v>
      </c>
      <c r="AL212" s="45">
        <f t="shared" si="34"/>
        <v>216</v>
      </c>
      <c r="AM212" s="45">
        <f t="shared" si="34"/>
        <v>224</v>
      </c>
      <c r="AN212" s="45">
        <f t="shared" si="34"/>
        <v>232</v>
      </c>
    </row>
    <row r="213" spans="1:40" x14ac:dyDescent="0.25">
      <c r="A213" s="68" t="s">
        <v>150</v>
      </c>
      <c r="B213" s="184">
        <v>30691</v>
      </c>
      <c r="C213" s="68">
        <v>0</v>
      </c>
      <c r="D213" s="1">
        <v>0</v>
      </c>
      <c r="E213" s="1">
        <v>0</v>
      </c>
      <c r="F213" s="1">
        <v>0</v>
      </c>
      <c r="G213" s="1">
        <v>0</v>
      </c>
      <c r="H213" s="181">
        <f t="shared" si="32"/>
        <v>0</v>
      </c>
      <c r="I213" s="176">
        <v>0</v>
      </c>
      <c r="J213" s="182">
        <f t="shared" si="33"/>
        <v>0</v>
      </c>
      <c r="K213" s="45">
        <f t="shared" si="35"/>
        <v>0</v>
      </c>
      <c r="L213" s="45">
        <f t="shared" si="35"/>
        <v>0</v>
      </c>
      <c r="M213" s="45">
        <f t="shared" si="35"/>
        <v>0</v>
      </c>
      <c r="N213" s="45">
        <f t="shared" si="35"/>
        <v>0</v>
      </c>
      <c r="O213" s="45">
        <f t="shared" si="35"/>
        <v>0</v>
      </c>
      <c r="P213" s="45">
        <f t="shared" si="35"/>
        <v>0</v>
      </c>
      <c r="Q213" s="45">
        <f t="shared" si="35"/>
        <v>0</v>
      </c>
      <c r="R213" s="45">
        <f t="shared" si="35"/>
        <v>0</v>
      </c>
      <c r="S213" s="45">
        <f t="shared" si="35"/>
        <v>0</v>
      </c>
      <c r="T213" s="45">
        <f t="shared" si="35"/>
        <v>0</v>
      </c>
      <c r="U213" s="45">
        <f t="shared" si="35"/>
        <v>0</v>
      </c>
      <c r="V213" s="45">
        <f t="shared" si="35"/>
        <v>0</v>
      </c>
      <c r="W213" s="45">
        <f t="shared" si="35"/>
        <v>0</v>
      </c>
      <c r="X213" s="45">
        <f t="shared" si="35"/>
        <v>0</v>
      </c>
      <c r="Y213" s="45">
        <f t="shared" si="35"/>
        <v>0</v>
      </c>
      <c r="Z213" s="45">
        <f t="shared" si="35"/>
        <v>0</v>
      </c>
      <c r="AA213" s="45">
        <f t="shared" si="34"/>
        <v>0</v>
      </c>
      <c r="AB213" s="45">
        <f t="shared" si="34"/>
        <v>0</v>
      </c>
      <c r="AC213" s="45">
        <f t="shared" si="34"/>
        <v>0</v>
      </c>
      <c r="AD213" s="45">
        <f t="shared" si="34"/>
        <v>0</v>
      </c>
      <c r="AE213" s="45">
        <f t="shared" si="34"/>
        <v>0</v>
      </c>
      <c r="AF213" s="45">
        <f t="shared" si="34"/>
        <v>0</v>
      </c>
      <c r="AG213" s="45">
        <f t="shared" si="34"/>
        <v>0</v>
      </c>
      <c r="AH213" s="45">
        <f t="shared" si="34"/>
        <v>0</v>
      </c>
      <c r="AI213" s="45">
        <f t="shared" si="34"/>
        <v>0</v>
      </c>
      <c r="AJ213" s="45">
        <f t="shared" si="34"/>
        <v>0</v>
      </c>
      <c r="AK213" s="45">
        <f t="shared" si="34"/>
        <v>0</v>
      </c>
      <c r="AL213" s="45">
        <f t="shared" si="34"/>
        <v>0</v>
      </c>
      <c r="AM213" s="45">
        <f t="shared" si="34"/>
        <v>0</v>
      </c>
      <c r="AN213" s="45">
        <f t="shared" si="34"/>
        <v>0</v>
      </c>
    </row>
    <row r="214" spans="1:40" x14ac:dyDescent="0.25">
      <c r="A214" s="68" t="s">
        <v>150</v>
      </c>
      <c r="B214" s="184">
        <v>30924</v>
      </c>
      <c r="C214" s="68">
        <v>5</v>
      </c>
      <c r="D214" s="1">
        <v>768</v>
      </c>
      <c r="E214" s="1">
        <v>781</v>
      </c>
      <c r="F214" s="1">
        <v>0</v>
      </c>
      <c r="G214" s="1">
        <v>1549</v>
      </c>
      <c r="H214" s="181">
        <f t="shared" si="32"/>
        <v>1549</v>
      </c>
      <c r="I214" s="176">
        <v>309.8</v>
      </c>
      <c r="J214" s="182">
        <f t="shared" si="33"/>
        <v>309.8</v>
      </c>
      <c r="K214" s="45">
        <f t="shared" si="35"/>
        <v>19</v>
      </c>
      <c r="L214" s="45">
        <f t="shared" si="35"/>
        <v>39</v>
      </c>
      <c r="M214" s="45">
        <f t="shared" si="35"/>
        <v>58</v>
      </c>
      <c r="N214" s="45">
        <f t="shared" si="35"/>
        <v>77</v>
      </c>
      <c r="O214" s="45">
        <f t="shared" si="35"/>
        <v>97</v>
      </c>
      <c r="P214" s="45">
        <f t="shared" si="35"/>
        <v>116</v>
      </c>
      <c r="Q214" s="45">
        <f t="shared" si="35"/>
        <v>136</v>
      </c>
      <c r="R214" s="45">
        <f t="shared" si="35"/>
        <v>155</v>
      </c>
      <c r="S214" s="45">
        <f t="shared" si="35"/>
        <v>174</v>
      </c>
      <c r="T214" s="45">
        <f t="shared" si="35"/>
        <v>194</v>
      </c>
      <c r="U214" s="45">
        <f t="shared" si="35"/>
        <v>213</v>
      </c>
      <c r="V214" s="45">
        <f t="shared" si="35"/>
        <v>232</v>
      </c>
      <c r="W214" s="45">
        <f t="shared" si="35"/>
        <v>252</v>
      </c>
      <c r="X214" s="45">
        <f t="shared" si="35"/>
        <v>271</v>
      </c>
      <c r="Y214" s="45">
        <f t="shared" si="35"/>
        <v>290</v>
      </c>
      <c r="Z214" s="45">
        <f t="shared" ref="Z214:AN229" si="36">IF($G214&gt;0,ROUND($J214*Z$3/12*0.75,0),0)</f>
        <v>310</v>
      </c>
      <c r="AA214" s="45">
        <f t="shared" si="36"/>
        <v>329</v>
      </c>
      <c r="AB214" s="45">
        <f t="shared" si="36"/>
        <v>349</v>
      </c>
      <c r="AC214" s="45">
        <f t="shared" si="36"/>
        <v>368</v>
      </c>
      <c r="AD214" s="45">
        <f t="shared" si="36"/>
        <v>387</v>
      </c>
      <c r="AE214" s="45">
        <f t="shared" si="36"/>
        <v>407</v>
      </c>
      <c r="AF214" s="45">
        <f t="shared" si="36"/>
        <v>426</v>
      </c>
      <c r="AG214" s="45">
        <f t="shared" si="36"/>
        <v>445</v>
      </c>
      <c r="AH214" s="45">
        <f t="shared" si="36"/>
        <v>465</v>
      </c>
      <c r="AI214" s="45">
        <f t="shared" si="36"/>
        <v>484</v>
      </c>
      <c r="AJ214" s="45">
        <f t="shared" si="36"/>
        <v>503</v>
      </c>
      <c r="AK214" s="45">
        <f t="shared" si="36"/>
        <v>523</v>
      </c>
      <c r="AL214" s="45">
        <f t="shared" si="36"/>
        <v>542</v>
      </c>
      <c r="AM214" s="45">
        <f t="shared" si="36"/>
        <v>562</v>
      </c>
      <c r="AN214" s="45">
        <f t="shared" si="36"/>
        <v>581</v>
      </c>
    </row>
    <row r="215" spans="1:40" x14ac:dyDescent="0.25">
      <c r="A215" s="68" t="s">
        <v>150</v>
      </c>
      <c r="B215" s="184">
        <v>31009</v>
      </c>
      <c r="C215" s="68">
        <v>7</v>
      </c>
      <c r="D215" s="1">
        <v>156</v>
      </c>
      <c r="E215" s="1">
        <v>476</v>
      </c>
      <c r="F215" s="1">
        <v>17</v>
      </c>
      <c r="G215" s="1">
        <v>649</v>
      </c>
      <c r="H215" s="181">
        <f t="shared" si="32"/>
        <v>632</v>
      </c>
      <c r="I215" s="176">
        <v>92.714299999999994</v>
      </c>
      <c r="J215" s="182">
        <f t="shared" si="33"/>
        <v>90.285714285714292</v>
      </c>
      <c r="K215" s="45">
        <f t="shared" ref="K215:Z230" si="37">IF($G215&gt;0,ROUND($J215*K$3/12*0.75,0),0)</f>
        <v>6</v>
      </c>
      <c r="L215" s="45">
        <f t="shared" si="37"/>
        <v>11</v>
      </c>
      <c r="M215" s="45">
        <f t="shared" si="37"/>
        <v>17</v>
      </c>
      <c r="N215" s="45">
        <f t="shared" si="37"/>
        <v>23</v>
      </c>
      <c r="O215" s="45">
        <f t="shared" si="37"/>
        <v>28</v>
      </c>
      <c r="P215" s="45">
        <f t="shared" si="37"/>
        <v>34</v>
      </c>
      <c r="Q215" s="45">
        <f t="shared" si="37"/>
        <v>40</v>
      </c>
      <c r="R215" s="45">
        <f t="shared" si="37"/>
        <v>45</v>
      </c>
      <c r="S215" s="45">
        <f t="shared" si="37"/>
        <v>51</v>
      </c>
      <c r="T215" s="45">
        <f t="shared" si="37"/>
        <v>56</v>
      </c>
      <c r="U215" s="45">
        <f t="shared" si="37"/>
        <v>62</v>
      </c>
      <c r="V215" s="45">
        <f t="shared" si="37"/>
        <v>68</v>
      </c>
      <c r="W215" s="45">
        <f t="shared" si="37"/>
        <v>73</v>
      </c>
      <c r="X215" s="45">
        <f t="shared" si="37"/>
        <v>79</v>
      </c>
      <c r="Y215" s="45">
        <f t="shared" si="37"/>
        <v>85</v>
      </c>
      <c r="Z215" s="45">
        <f t="shared" si="37"/>
        <v>90</v>
      </c>
      <c r="AA215" s="45">
        <f t="shared" si="36"/>
        <v>96</v>
      </c>
      <c r="AB215" s="45">
        <f t="shared" si="36"/>
        <v>102</v>
      </c>
      <c r="AC215" s="45">
        <f t="shared" si="36"/>
        <v>107</v>
      </c>
      <c r="AD215" s="45">
        <f t="shared" si="36"/>
        <v>113</v>
      </c>
      <c r="AE215" s="45">
        <f t="shared" si="36"/>
        <v>119</v>
      </c>
      <c r="AF215" s="45">
        <f t="shared" si="36"/>
        <v>124</v>
      </c>
      <c r="AG215" s="45">
        <f t="shared" si="36"/>
        <v>130</v>
      </c>
      <c r="AH215" s="45">
        <f t="shared" si="36"/>
        <v>135</v>
      </c>
      <c r="AI215" s="45">
        <f t="shared" si="36"/>
        <v>141</v>
      </c>
      <c r="AJ215" s="45">
        <f t="shared" si="36"/>
        <v>147</v>
      </c>
      <c r="AK215" s="45">
        <f t="shared" si="36"/>
        <v>152</v>
      </c>
      <c r="AL215" s="45">
        <f t="shared" si="36"/>
        <v>158</v>
      </c>
      <c r="AM215" s="45">
        <f t="shared" si="36"/>
        <v>164</v>
      </c>
      <c r="AN215" s="45">
        <f t="shared" si="36"/>
        <v>169</v>
      </c>
    </row>
    <row r="216" spans="1:40" x14ac:dyDescent="0.25">
      <c r="A216" s="68" t="s">
        <v>150</v>
      </c>
      <c r="B216" s="184">
        <v>31022</v>
      </c>
      <c r="C216" s="68">
        <v>1</v>
      </c>
      <c r="D216" s="1">
        <v>0</v>
      </c>
      <c r="E216" s="1">
        <v>129</v>
      </c>
      <c r="F216" s="1">
        <v>0</v>
      </c>
      <c r="G216" s="1">
        <v>129</v>
      </c>
      <c r="H216" s="181">
        <f t="shared" si="32"/>
        <v>129</v>
      </c>
      <c r="I216" s="176">
        <v>129</v>
      </c>
      <c r="J216" s="182">
        <f t="shared" si="33"/>
        <v>129</v>
      </c>
      <c r="K216" s="45">
        <f t="shared" si="37"/>
        <v>8</v>
      </c>
      <c r="L216" s="45">
        <f t="shared" si="37"/>
        <v>16</v>
      </c>
      <c r="M216" s="45">
        <f t="shared" si="37"/>
        <v>24</v>
      </c>
      <c r="N216" s="45">
        <f t="shared" si="37"/>
        <v>32</v>
      </c>
      <c r="O216" s="45">
        <f t="shared" si="37"/>
        <v>40</v>
      </c>
      <c r="P216" s="45">
        <f t="shared" si="37"/>
        <v>48</v>
      </c>
      <c r="Q216" s="45">
        <f t="shared" si="37"/>
        <v>56</v>
      </c>
      <c r="R216" s="45">
        <f t="shared" si="37"/>
        <v>65</v>
      </c>
      <c r="S216" s="45">
        <f t="shared" si="37"/>
        <v>73</v>
      </c>
      <c r="T216" s="45">
        <f t="shared" si="37"/>
        <v>81</v>
      </c>
      <c r="U216" s="45">
        <f t="shared" si="37"/>
        <v>89</v>
      </c>
      <c r="V216" s="45">
        <f t="shared" si="37"/>
        <v>97</v>
      </c>
      <c r="W216" s="45">
        <f t="shared" si="37"/>
        <v>105</v>
      </c>
      <c r="X216" s="45">
        <f t="shared" si="37"/>
        <v>113</v>
      </c>
      <c r="Y216" s="45">
        <f t="shared" si="37"/>
        <v>121</v>
      </c>
      <c r="Z216" s="45">
        <f t="shared" si="37"/>
        <v>129</v>
      </c>
      <c r="AA216" s="45">
        <f t="shared" si="36"/>
        <v>137</v>
      </c>
      <c r="AB216" s="45">
        <f t="shared" si="36"/>
        <v>145</v>
      </c>
      <c r="AC216" s="45">
        <f t="shared" si="36"/>
        <v>153</v>
      </c>
      <c r="AD216" s="45">
        <f t="shared" si="36"/>
        <v>161</v>
      </c>
      <c r="AE216" s="45">
        <f t="shared" si="36"/>
        <v>169</v>
      </c>
      <c r="AF216" s="45">
        <f t="shared" si="36"/>
        <v>177</v>
      </c>
      <c r="AG216" s="45">
        <f t="shared" si="36"/>
        <v>185</v>
      </c>
      <c r="AH216" s="45">
        <f t="shared" si="36"/>
        <v>194</v>
      </c>
      <c r="AI216" s="45">
        <f t="shared" si="36"/>
        <v>202</v>
      </c>
      <c r="AJ216" s="45">
        <f t="shared" si="36"/>
        <v>210</v>
      </c>
      <c r="AK216" s="45">
        <f t="shared" si="36"/>
        <v>218</v>
      </c>
      <c r="AL216" s="45">
        <f t="shared" si="36"/>
        <v>226</v>
      </c>
      <c r="AM216" s="45">
        <f t="shared" si="36"/>
        <v>234</v>
      </c>
      <c r="AN216" s="45">
        <f t="shared" si="36"/>
        <v>242</v>
      </c>
    </row>
    <row r="217" spans="1:40" x14ac:dyDescent="0.25">
      <c r="A217" s="68" t="s">
        <v>150</v>
      </c>
      <c r="B217" s="184">
        <v>90315</v>
      </c>
      <c r="C217" s="68">
        <v>1</v>
      </c>
      <c r="D217" s="1">
        <v>0</v>
      </c>
      <c r="E217" s="1">
        <v>396</v>
      </c>
      <c r="F217" s="1">
        <v>0</v>
      </c>
      <c r="G217" s="1">
        <v>396</v>
      </c>
      <c r="H217" s="181">
        <f t="shared" si="32"/>
        <v>396</v>
      </c>
      <c r="I217" s="176">
        <v>396</v>
      </c>
      <c r="J217" s="182">
        <f t="shared" si="33"/>
        <v>396</v>
      </c>
      <c r="K217" s="45">
        <f t="shared" si="37"/>
        <v>25</v>
      </c>
      <c r="L217" s="45">
        <f t="shared" si="37"/>
        <v>50</v>
      </c>
      <c r="M217" s="45">
        <f t="shared" si="37"/>
        <v>74</v>
      </c>
      <c r="N217" s="45">
        <f t="shared" si="37"/>
        <v>99</v>
      </c>
      <c r="O217" s="45">
        <f t="shared" si="37"/>
        <v>124</v>
      </c>
      <c r="P217" s="45">
        <f t="shared" si="37"/>
        <v>149</v>
      </c>
      <c r="Q217" s="45">
        <f t="shared" si="37"/>
        <v>173</v>
      </c>
      <c r="R217" s="45">
        <f t="shared" si="37"/>
        <v>198</v>
      </c>
      <c r="S217" s="45">
        <f t="shared" si="37"/>
        <v>223</v>
      </c>
      <c r="T217" s="45">
        <f t="shared" si="37"/>
        <v>248</v>
      </c>
      <c r="U217" s="45">
        <f t="shared" si="37"/>
        <v>272</v>
      </c>
      <c r="V217" s="45">
        <f t="shared" si="37"/>
        <v>297</v>
      </c>
      <c r="W217" s="45">
        <f t="shared" si="37"/>
        <v>322</v>
      </c>
      <c r="X217" s="45">
        <f t="shared" si="37"/>
        <v>347</v>
      </c>
      <c r="Y217" s="45">
        <f t="shared" si="37"/>
        <v>371</v>
      </c>
      <c r="Z217" s="45">
        <f t="shared" si="37"/>
        <v>396</v>
      </c>
      <c r="AA217" s="45">
        <f t="shared" si="36"/>
        <v>421</v>
      </c>
      <c r="AB217" s="45">
        <f t="shared" si="36"/>
        <v>446</v>
      </c>
      <c r="AC217" s="45">
        <f t="shared" si="36"/>
        <v>470</v>
      </c>
      <c r="AD217" s="45">
        <f t="shared" si="36"/>
        <v>495</v>
      </c>
      <c r="AE217" s="45">
        <f t="shared" si="36"/>
        <v>520</v>
      </c>
      <c r="AF217" s="45">
        <f t="shared" si="36"/>
        <v>545</v>
      </c>
      <c r="AG217" s="45">
        <f t="shared" si="36"/>
        <v>569</v>
      </c>
      <c r="AH217" s="45">
        <f t="shared" si="36"/>
        <v>594</v>
      </c>
      <c r="AI217" s="45">
        <f t="shared" si="36"/>
        <v>619</v>
      </c>
      <c r="AJ217" s="45">
        <f t="shared" si="36"/>
        <v>644</v>
      </c>
      <c r="AK217" s="45">
        <f t="shared" si="36"/>
        <v>668</v>
      </c>
      <c r="AL217" s="45">
        <f t="shared" si="36"/>
        <v>693</v>
      </c>
      <c r="AM217" s="45">
        <f t="shared" si="36"/>
        <v>718</v>
      </c>
      <c r="AN217" s="45">
        <f t="shared" si="36"/>
        <v>743</v>
      </c>
    </row>
    <row r="218" spans="1:40" x14ac:dyDescent="0.25">
      <c r="A218" s="68" t="s">
        <v>148</v>
      </c>
      <c r="B218" s="184">
        <v>71138</v>
      </c>
      <c r="C218" s="68">
        <v>23</v>
      </c>
      <c r="D218" s="1">
        <v>2808</v>
      </c>
      <c r="E218" s="1">
        <v>1197</v>
      </c>
      <c r="F218" s="1">
        <v>33</v>
      </c>
      <c r="G218" s="1">
        <v>4038</v>
      </c>
      <c r="H218" s="181">
        <f t="shared" si="32"/>
        <v>4005</v>
      </c>
      <c r="I218" s="176">
        <v>175.5652</v>
      </c>
      <c r="J218" s="182">
        <f t="shared" si="33"/>
        <v>174.13043478260869</v>
      </c>
      <c r="K218" s="45">
        <f t="shared" si="37"/>
        <v>11</v>
      </c>
      <c r="L218" s="45">
        <f t="shared" si="37"/>
        <v>22</v>
      </c>
      <c r="M218" s="45">
        <f t="shared" si="37"/>
        <v>33</v>
      </c>
      <c r="N218" s="45">
        <f t="shared" si="37"/>
        <v>44</v>
      </c>
      <c r="O218" s="45">
        <f t="shared" si="37"/>
        <v>54</v>
      </c>
      <c r="P218" s="45">
        <f t="shared" si="37"/>
        <v>65</v>
      </c>
      <c r="Q218" s="45">
        <f t="shared" si="37"/>
        <v>76</v>
      </c>
      <c r="R218" s="45">
        <f t="shared" si="37"/>
        <v>87</v>
      </c>
      <c r="S218" s="45">
        <f t="shared" si="37"/>
        <v>98</v>
      </c>
      <c r="T218" s="45">
        <f t="shared" si="37"/>
        <v>109</v>
      </c>
      <c r="U218" s="45">
        <f t="shared" si="37"/>
        <v>120</v>
      </c>
      <c r="V218" s="45">
        <f t="shared" si="37"/>
        <v>131</v>
      </c>
      <c r="W218" s="45">
        <f t="shared" si="37"/>
        <v>141</v>
      </c>
      <c r="X218" s="45">
        <f t="shared" si="37"/>
        <v>152</v>
      </c>
      <c r="Y218" s="45">
        <f t="shared" si="37"/>
        <v>163</v>
      </c>
      <c r="Z218" s="45">
        <f t="shared" si="37"/>
        <v>174</v>
      </c>
      <c r="AA218" s="45">
        <f t="shared" si="36"/>
        <v>185</v>
      </c>
      <c r="AB218" s="45">
        <f t="shared" si="36"/>
        <v>196</v>
      </c>
      <c r="AC218" s="45">
        <f t="shared" si="36"/>
        <v>207</v>
      </c>
      <c r="AD218" s="45">
        <f t="shared" si="36"/>
        <v>218</v>
      </c>
      <c r="AE218" s="45">
        <f t="shared" si="36"/>
        <v>229</v>
      </c>
      <c r="AF218" s="45">
        <f t="shared" si="36"/>
        <v>239</v>
      </c>
      <c r="AG218" s="45">
        <f t="shared" si="36"/>
        <v>250</v>
      </c>
      <c r="AH218" s="45">
        <f t="shared" si="36"/>
        <v>261</v>
      </c>
      <c r="AI218" s="45">
        <f t="shared" si="36"/>
        <v>272</v>
      </c>
      <c r="AJ218" s="45">
        <f t="shared" si="36"/>
        <v>283</v>
      </c>
      <c r="AK218" s="45">
        <f t="shared" si="36"/>
        <v>294</v>
      </c>
      <c r="AL218" s="45">
        <f t="shared" si="36"/>
        <v>305</v>
      </c>
      <c r="AM218" s="45">
        <f t="shared" si="36"/>
        <v>316</v>
      </c>
      <c r="AN218" s="45">
        <f t="shared" si="36"/>
        <v>326</v>
      </c>
    </row>
    <row r="219" spans="1:40" x14ac:dyDescent="0.25">
      <c r="A219" s="68" t="s">
        <v>148</v>
      </c>
      <c r="B219" s="184">
        <v>71139</v>
      </c>
      <c r="C219" s="68">
        <v>3</v>
      </c>
      <c r="D219" s="1">
        <v>1308</v>
      </c>
      <c r="E219" s="1">
        <v>-170</v>
      </c>
      <c r="F219" s="1">
        <v>0</v>
      </c>
      <c r="G219" s="1">
        <v>1138</v>
      </c>
      <c r="H219" s="181">
        <f t="shared" si="32"/>
        <v>1138</v>
      </c>
      <c r="I219" s="176">
        <v>379.33330000000001</v>
      </c>
      <c r="J219" s="182">
        <f t="shared" si="33"/>
        <v>379.33333333333331</v>
      </c>
      <c r="K219" s="45">
        <f t="shared" si="37"/>
        <v>24</v>
      </c>
      <c r="L219" s="45">
        <f t="shared" si="37"/>
        <v>47</v>
      </c>
      <c r="M219" s="45">
        <f t="shared" si="37"/>
        <v>71</v>
      </c>
      <c r="N219" s="45">
        <f t="shared" si="37"/>
        <v>95</v>
      </c>
      <c r="O219" s="45">
        <f t="shared" si="37"/>
        <v>119</v>
      </c>
      <c r="P219" s="45">
        <f t="shared" si="37"/>
        <v>142</v>
      </c>
      <c r="Q219" s="45">
        <f t="shared" si="37"/>
        <v>166</v>
      </c>
      <c r="R219" s="45">
        <f t="shared" si="37"/>
        <v>190</v>
      </c>
      <c r="S219" s="45">
        <f t="shared" si="37"/>
        <v>213</v>
      </c>
      <c r="T219" s="45">
        <f t="shared" si="37"/>
        <v>237</v>
      </c>
      <c r="U219" s="45">
        <f t="shared" si="37"/>
        <v>261</v>
      </c>
      <c r="V219" s="45">
        <f t="shared" si="37"/>
        <v>285</v>
      </c>
      <c r="W219" s="45">
        <f t="shared" si="37"/>
        <v>308</v>
      </c>
      <c r="X219" s="45">
        <f t="shared" si="37"/>
        <v>332</v>
      </c>
      <c r="Y219" s="45">
        <f t="shared" si="37"/>
        <v>356</v>
      </c>
      <c r="Z219" s="45">
        <f t="shared" si="37"/>
        <v>379</v>
      </c>
      <c r="AA219" s="45">
        <f t="shared" si="36"/>
        <v>403</v>
      </c>
      <c r="AB219" s="45">
        <f t="shared" si="36"/>
        <v>427</v>
      </c>
      <c r="AC219" s="45">
        <f t="shared" si="36"/>
        <v>450</v>
      </c>
      <c r="AD219" s="45">
        <f t="shared" si="36"/>
        <v>474</v>
      </c>
      <c r="AE219" s="45">
        <f t="shared" si="36"/>
        <v>498</v>
      </c>
      <c r="AF219" s="45">
        <f t="shared" si="36"/>
        <v>522</v>
      </c>
      <c r="AG219" s="45">
        <f t="shared" si="36"/>
        <v>545</v>
      </c>
      <c r="AH219" s="45">
        <f t="shared" si="36"/>
        <v>569</v>
      </c>
      <c r="AI219" s="45">
        <f t="shared" si="36"/>
        <v>593</v>
      </c>
      <c r="AJ219" s="45">
        <f t="shared" si="36"/>
        <v>616</v>
      </c>
      <c r="AK219" s="45">
        <f t="shared" si="36"/>
        <v>640</v>
      </c>
      <c r="AL219" s="45">
        <f t="shared" si="36"/>
        <v>664</v>
      </c>
      <c r="AM219" s="45">
        <f t="shared" si="36"/>
        <v>688</v>
      </c>
      <c r="AN219" s="45">
        <f t="shared" si="36"/>
        <v>711</v>
      </c>
    </row>
    <row r="220" spans="1:40" x14ac:dyDescent="0.25">
      <c r="A220" s="68" t="s">
        <v>148</v>
      </c>
      <c r="B220" s="184">
        <v>72802</v>
      </c>
      <c r="C220" s="68">
        <v>3</v>
      </c>
      <c r="D220" s="1">
        <v>780</v>
      </c>
      <c r="E220" s="1">
        <v>170</v>
      </c>
      <c r="F220" s="1">
        <v>0</v>
      </c>
      <c r="G220" s="1">
        <v>950</v>
      </c>
      <c r="H220" s="181">
        <f t="shared" si="32"/>
        <v>950</v>
      </c>
      <c r="I220" s="176">
        <v>316.66669999999999</v>
      </c>
      <c r="J220" s="182">
        <f t="shared" si="33"/>
        <v>316.66666666666669</v>
      </c>
      <c r="K220" s="45">
        <f t="shared" si="37"/>
        <v>20</v>
      </c>
      <c r="L220" s="45">
        <f t="shared" si="37"/>
        <v>40</v>
      </c>
      <c r="M220" s="45">
        <f t="shared" si="37"/>
        <v>59</v>
      </c>
      <c r="N220" s="45">
        <f t="shared" si="37"/>
        <v>79</v>
      </c>
      <c r="O220" s="45">
        <f t="shared" si="37"/>
        <v>99</v>
      </c>
      <c r="P220" s="45">
        <f t="shared" si="37"/>
        <v>119</v>
      </c>
      <c r="Q220" s="45">
        <f t="shared" si="37"/>
        <v>139</v>
      </c>
      <c r="R220" s="45">
        <f t="shared" si="37"/>
        <v>158</v>
      </c>
      <c r="S220" s="45">
        <f t="shared" si="37"/>
        <v>178</v>
      </c>
      <c r="T220" s="45">
        <f t="shared" si="37"/>
        <v>198</v>
      </c>
      <c r="U220" s="45">
        <f t="shared" si="37"/>
        <v>218</v>
      </c>
      <c r="V220" s="45">
        <f t="shared" si="37"/>
        <v>238</v>
      </c>
      <c r="W220" s="45">
        <f t="shared" si="37"/>
        <v>257</v>
      </c>
      <c r="X220" s="45">
        <f t="shared" si="37"/>
        <v>277</v>
      </c>
      <c r="Y220" s="45">
        <f t="shared" si="37"/>
        <v>297</v>
      </c>
      <c r="Z220" s="45">
        <f t="shared" si="37"/>
        <v>317</v>
      </c>
      <c r="AA220" s="45">
        <f t="shared" si="36"/>
        <v>336</v>
      </c>
      <c r="AB220" s="45">
        <f t="shared" si="36"/>
        <v>356</v>
      </c>
      <c r="AC220" s="45">
        <f t="shared" si="36"/>
        <v>376</v>
      </c>
      <c r="AD220" s="45">
        <f t="shared" si="36"/>
        <v>396</v>
      </c>
      <c r="AE220" s="45">
        <f t="shared" si="36"/>
        <v>416</v>
      </c>
      <c r="AF220" s="45">
        <f t="shared" si="36"/>
        <v>435</v>
      </c>
      <c r="AG220" s="45">
        <f t="shared" si="36"/>
        <v>455</v>
      </c>
      <c r="AH220" s="45">
        <f t="shared" si="36"/>
        <v>475</v>
      </c>
      <c r="AI220" s="45">
        <f t="shared" si="36"/>
        <v>495</v>
      </c>
      <c r="AJ220" s="45">
        <f t="shared" si="36"/>
        <v>515</v>
      </c>
      <c r="AK220" s="45">
        <f t="shared" si="36"/>
        <v>534</v>
      </c>
      <c r="AL220" s="45">
        <f t="shared" si="36"/>
        <v>554</v>
      </c>
      <c r="AM220" s="45">
        <f t="shared" si="36"/>
        <v>574</v>
      </c>
      <c r="AN220" s="45">
        <f t="shared" si="36"/>
        <v>594</v>
      </c>
    </row>
    <row r="221" spans="1:40" x14ac:dyDescent="0.25">
      <c r="A221" s="68" t="s">
        <v>148</v>
      </c>
      <c r="B221" s="184">
        <v>72804</v>
      </c>
      <c r="C221" s="68">
        <v>8</v>
      </c>
      <c r="D221" s="1">
        <v>432</v>
      </c>
      <c r="E221" s="1">
        <v>1212</v>
      </c>
      <c r="F221" s="1">
        <v>25</v>
      </c>
      <c r="G221" s="1">
        <v>1669</v>
      </c>
      <c r="H221" s="181">
        <f t="shared" si="32"/>
        <v>1644</v>
      </c>
      <c r="I221" s="176">
        <v>208.625</v>
      </c>
      <c r="J221" s="182">
        <f t="shared" si="33"/>
        <v>205.5</v>
      </c>
      <c r="K221" s="45">
        <f t="shared" si="37"/>
        <v>13</v>
      </c>
      <c r="L221" s="45">
        <f t="shared" si="37"/>
        <v>26</v>
      </c>
      <c r="M221" s="45">
        <f t="shared" si="37"/>
        <v>39</v>
      </c>
      <c r="N221" s="45">
        <f t="shared" si="37"/>
        <v>51</v>
      </c>
      <c r="O221" s="45">
        <f t="shared" si="37"/>
        <v>64</v>
      </c>
      <c r="P221" s="45">
        <f t="shared" si="37"/>
        <v>77</v>
      </c>
      <c r="Q221" s="45">
        <f t="shared" si="37"/>
        <v>90</v>
      </c>
      <c r="R221" s="45">
        <f t="shared" si="37"/>
        <v>103</v>
      </c>
      <c r="S221" s="45">
        <f t="shared" si="37"/>
        <v>116</v>
      </c>
      <c r="T221" s="45">
        <f t="shared" si="37"/>
        <v>128</v>
      </c>
      <c r="U221" s="45">
        <f t="shared" si="37"/>
        <v>141</v>
      </c>
      <c r="V221" s="45">
        <f t="shared" si="37"/>
        <v>154</v>
      </c>
      <c r="W221" s="45">
        <f t="shared" si="37"/>
        <v>167</v>
      </c>
      <c r="X221" s="45">
        <f t="shared" si="37"/>
        <v>180</v>
      </c>
      <c r="Y221" s="45">
        <f t="shared" si="37"/>
        <v>193</v>
      </c>
      <c r="Z221" s="45">
        <f t="shared" si="37"/>
        <v>206</v>
      </c>
      <c r="AA221" s="45">
        <f t="shared" si="36"/>
        <v>218</v>
      </c>
      <c r="AB221" s="45">
        <f t="shared" si="36"/>
        <v>231</v>
      </c>
      <c r="AC221" s="45">
        <f t="shared" si="36"/>
        <v>244</v>
      </c>
      <c r="AD221" s="45">
        <f t="shared" si="36"/>
        <v>257</v>
      </c>
      <c r="AE221" s="45">
        <f t="shared" si="36"/>
        <v>270</v>
      </c>
      <c r="AF221" s="45">
        <f t="shared" si="36"/>
        <v>283</v>
      </c>
      <c r="AG221" s="45">
        <f t="shared" si="36"/>
        <v>295</v>
      </c>
      <c r="AH221" s="45">
        <f t="shared" si="36"/>
        <v>308</v>
      </c>
      <c r="AI221" s="45">
        <f t="shared" si="36"/>
        <v>321</v>
      </c>
      <c r="AJ221" s="45">
        <f t="shared" si="36"/>
        <v>334</v>
      </c>
      <c r="AK221" s="45">
        <f t="shared" si="36"/>
        <v>347</v>
      </c>
      <c r="AL221" s="45">
        <f t="shared" si="36"/>
        <v>360</v>
      </c>
      <c r="AM221" s="45">
        <f t="shared" si="36"/>
        <v>372</v>
      </c>
      <c r="AN221" s="45">
        <f t="shared" si="36"/>
        <v>385</v>
      </c>
    </row>
    <row r="222" spans="1:40" x14ac:dyDescent="0.25">
      <c r="A222" s="68" t="s">
        <v>148</v>
      </c>
      <c r="B222" s="184">
        <v>72807</v>
      </c>
      <c r="C222" s="68">
        <v>3</v>
      </c>
      <c r="D222" s="1">
        <v>0</v>
      </c>
      <c r="E222" s="1">
        <v>701</v>
      </c>
      <c r="F222" s="1">
        <v>0</v>
      </c>
      <c r="G222" s="1">
        <v>701</v>
      </c>
      <c r="H222" s="181">
        <f t="shared" si="32"/>
        <v>701</v>
      </c>
      <c r="I222" s="176">
        <v>233.66669999999999</v>
      </c>
      <c r="J222" s="182">
        <f t="shared" si="33"/>
        <v>233.66666666666666</v>
      </c>
      <c r="K222" s="45">
        <f t="shared" si="37"/>
        <v>15</v>
      </c>
      <c r="L222" s="45">
        <f t="shared" si="37"/>
        <v>29</v>
      </c>
      <c r="M222" s="45">
        <f t="shared" si="37"/>
        <v>44</v>
      </c>
      <c r="N222" s="45">
        <f t="shared" si="37"/>
        <v>58</v>
      </c>
      <c r="O222" s="45">
        <f t="shared" si="37"/>
        <v>73</v>
      </c>
      <c r="P222" s="45">
        <f t="shared" si="37"/>
        <v>88</v>
      </c>
      <c r="Q222" s="45">
        <f t="shared" si="37"/>
        <v>102</v>
      </c>
      <c r="R222" s="45">
        <f t="shared" si="37"/>
        <v>117</v>
      </c>
      <c r="S222" s="45">
        <f t="shared" si="37"/>
        <v>131</v>
      </c>
      <c r="T222" s="45">
        <f t="shared" si="37"/>
        <v>146</v>
      </c>
      <c r="U222" s="45">
        <f t="shared" si="37"/>
        <v>161</v>
      </c>
      <c r="V222" s="45">
        <f t="shared" si="37"/>
        <v>175</v>
      </c>
      <c r="W222" s="45">
        <f t="shared" si="37"/>
        <v>190</v>
      </c>
      <c r="X222" s="45">
        <f t="shared" si="37"/>
        <v>204</v>
      </c>
      <c r="Y222" s="45">
        <f t="shared" si="37"/>
        <v>219</v>
      </c>
      <c r="Z222" s="45">
        <f t="shared" si="37"/>
        <v>234</v>
      </c>
      <c r="AA222" s="45">
        <f t="shared" si="36"/>
        <v>248</v>
      </c>
      <c r="AB222" s="45">
        <f t="shared" si="36"/>
        <v>263</v>
      </c>
      <c r="AC222" s="45">
        <f t="shared" si="36"/>
        <v>277</v>
      </c>
      <c r="AD222" s="45">
        <f t="shared" si="36"/>
        <v>292</v>
      </c>
      <c r="AE222" s="45">
        <f t="shared" si="36"/>
        <v>307</v>
      </c>
      <c r="AF222" s="45">
        <f t="shared" si="36"/>
        <v>321</v>
      </c>
      <c r="AG222" s="45">
        <f t="shared" si="36"/>
        <v>336</v>
      </c>
      <c r="AH222" s="45">
        <f t="shared" si="36"/>
        <v>351</v>
      </c>
      <c r="AI222" s="45">
        <f t="shared" si="36"/>
        <v>365</v>
      </c>
      <c r="AJ222" s="45">
        <f t="shared" si="36"/>
        <v>380</v>
      </c>
      <c r="AK222" s="45">
        <f t="shared" si="36"/>
        <v>394</v>
      </c>
      <c r="AL222" s="45">
        <f t="shared" si="36"/>
        <v>409</v>
      </c>
      <c r="AM222" s="45">
        <f t="shared" si="36"/>
        <v>424</v>
      </c>
      <c r="AN222" s="45">
        <f t="shared" si="36"/>
        <v>438</v>
      </c>
    </row>
    <row r="223" spans="1:40" x14ac:dyDescent="0.25">
      <c r="A223" s="68" t="s">
        <v>148</v>
      </c>
      <c r="B223" s="184">
        <v>72842</v>
      </c>
      <c r="C223" s="68">
        <v>0</v>
      </c>
      <c r="D223" s="1">
        <v>0</v>
      </c>
      <c r="E223" s="1">
        <v>0</v>
      </c>
      <c r="F223" s="1">
        <v>0</v>
      </c>
      <c r="G223" s="1">
        <v>0</v>
      </c>
      <c r="H223" s="181">
        <f t="shared" si="32"/>
        <v>0</v>
      </c>
      <c r="I223" s="176">
        <v>0</v>
      </c>
      <c r="J223" s="182">
        <f t="shared" si="33"/>
        <v>0</v>
      </c>
      <c r="K223" s="45">
        <f t="shared" si="37"/>
        <v>0</v>
      </c>
      <c r="L223" s="45">
        <f t="shared" si="37"/>
        <v>0</v>
      </c>
      <c r="M223" s="45">
        <f t="shared" si="37"/>
        <v>0</v>
      </c>
      <c r="N223" s="45">
        <f t="shared" si="37"/>
        <v>0</v>
      </c>
      <c r="O223" s="45">
        <f t="shared" si="37"/>
        <v>0</v>
      </c>
      <c r="P223" s="45">
        <f t="shared" si="37"/>
        <v>0</v>
      </c>
      <c r="Q223" s="45">
        <f t="shared" si="37"/>
        <v>0</v>
      </c>
      <c r="R223" s="45">
        <f t="shared" si="37"/>
        <v>0</v>
      </c>
      <c r="S223" s="45">
        <f t="shared" si="37"/>
        <v>0</v>
      </c>
      <c r="T223" s="45">
        <f t="shared" si="37"/>
        <v>0</v>
      </c>
      <c r="U223" s="45">
        <f t="shared" si="37"/>
        <v>0</v>
      </c>
      <c r="V223" s="45">
        <f t="shared" si="37"/>
        <v>0</v>
      </c>
      <c r="W223" s="45">
        <f t="shared" si="37"/>
        <v>0</v>
      </c>
      <c r="X223" s="45">
        <f t="shared" si="37"/>
        <v>0</v>
      </c>
      <c r="Y223" s="45">
        <f t="shared" si="37"/>
        <v>0</v>
      </c>
      <c r="Z223" s="45">
        <f t="shared" si="37"/>
        <v>0</v>
      </c>
      <c r="AA223" s="45">
        <f t="shared" si="36"/>
        <v>0</v>
      </c>
      <c r="AB223" s="45">
        <f t="shared" si="36"/>
        <v>0</v>
      </c>
      <c r="AC223" s="45">
        <f t="shared" si="36"/>
        <v>0</v>
      </c>
      <c r="AD223" s="45">
        <f t="shared" si="36"/>
        <v>0</v>
      </c>
      <c r="AE223" s="45">
        <f t="shared" si="36"/>
        <v>0</v>
      </c>
      <c r="AF223" s="45">
        <f t="shared" si="36"/>
        <v>0</v>
      </c>
      <c r="AG223" s="45">
        <f t="shared" si="36"/>
        <v>0</v>
      </c>
      <c r="AH223" s="45">
        <f t="shared" si="36"/>
        <v>0</v>
      </c>
      <c r="AI223" s="45">
        <f t="shared" si="36"/>
        <v>0</v>
      </c>
      <c r="AJ223" s="45">
        <f t="shared" si="36"/>
        <v>0</v>
      </c>
      <c r="AK223" s="45">
        <f t="shared" si="36"/>
        <v>0</v>
      </c>
      <c r="AL223" s="45">
        <f t="shared" si="36"/>
        <v>0</v>
      </c>
      <c r="AM223" s="45">
        <f t="shared" si="36"/>
        <v>0</v>
      </c>
      <c r="AN223" s="45">
        <f t="shared" si="36"/>
        <v>0</v>
      </c>
    </row>
    <row r="224" spans="1:40" x14ac:dyDescent="0.25">
      <c r="A224" s="68" t="s">
        <v>147</v>
      </c>
      <c r="B224" s="184">
        <v>20013</v>
      </c>
      <c r="C224" s="68">
        <v>3</v>
      </c>
      <c r="D224" s="1">
        <v>1272</v>
      </c>
      <c r="E224" s="1">
        <v>26</v>
      </c>
      <c r="F224" s="1">
        <v>26</v>
      </c>
      <c r="G224" s="1">
        <v>1324</v>
      </c>
      <c r="H224" s="181">
        <f t="shared" si="32"/>
        <v>1298</v>
      </c>
      <c r="I224" s="176">
        <v>441.33330000000001</v>
      </c>
      <c r="J224" s="182">
        <f t="shared" si="33"/>
        <v>432.66666666666669</v>
      </c>
      <c r="K224" s="45">
        <f t="shared" si="37"/>
        <v>27</v>
      </c>
      <c r="L224" s="45">
        <f t="shared" si="37"/>
        <v>54</v>
      </c>
      <c r="M224" s="45">
        <f t="shared" si="37"/>
        <v>81</v>
      </c>
      <c r="N224" s="45">
        <f t="shared" si="37"/>
        <v>108</v>
      </c>
      <c r="O224" s="45">
        <f t="shared" si="37"/>
        <v>135</v>
      </c>
      <c r="P224" s="45">
        <f t="shared" si="37"/>
        <v>162</v>
      </c>
      <c r="Q224" s="45">
        <f t="shared" si="37"/>
        <v>189</v>
      </c>
      <c r="R224" s="45">
        <f t="shared" si="37"/>
        <v>216</v>
      </c>
      <c r="S224" s="45">
        <f t="shared" si="37"/>
        <v>243</v>
      </c>
      <c r="T224" s="45">
        <f t="shared" si="37"/>
        <v>270</v>
      </c>
      <c r="U224" s="45">
        <f t="shared" si="37"/>
        <v>297</v>
      </c>
      <c r="V224" s="45">
        <f t="shared" si="37"/>
        <v>325</v>
      </c>
      <c r="W224" s="45">
        <f t="shared" si="37"/>
        <v>352</v>
      </c>
      <c r="X224" s="45">
        <f t="shared" si="37"/>
        <v>379</v>
      </c>
      <c r="Y224" s="45">
        <f t="shared" si="37"/>
        <v>406</v>
      </c>
      <c r="Z224" s="45">
        <f t="shared" si="37"/>
        <v>433</v>
      </c>
      <c r="AA224" s="45">
        <f t="shared" si="36"/>
        <v>460</v>
      </c>
      <c r="AB224" s="45">
        <f t="shared" si="36"/>
        <v>487</v>
      </c>
      <c r="AC224" s="45">
        <f t="shared" si="36"/>
        <v>514</v>
      </c>
      <c r="AD224" s="45">
        <f t="shared" si="36"/>
        <v>541</v>
      </c>
      <c r="AE224" s="45">
        <f t="shared" si="36"/>
        <v>568</v>
      </c>
      <c r="AF224" s="45">
        <f t="shared" si="36"/>
        <v>595</v>
      </c>
      <c r="AG224" s="45">
        <f t="shared" si="36"/>
        <v>622</v>
      </c>
      <c r="AH224" s="45">
        <f t="shared" si="36"/>
        <v>649</v>
      </c>
      <c r="AI224" s="45">
        <f t="shared" si="36"/>
        <v>676</v>
      </c>
      <c r="AJ224" s="45">
        <f t="shared" si="36"/>
        <v>703</v>
      </c>
      <c r="AK224" s="45">
        <f t="shared" si="36"/>
        <v>730</v>
      </c>
      <c r="AL224" s="45">
        <f t="shared" si="36"/>
        <v>757</v>
      </c>
      <c r="AM224" s="45">
        <f t="shared" si="36"/>
        <v>784</v>
      </c>
      <c r="AN224" s="45">
        <f t="shared" si="36"/>
        <v>811</v>
      </c>
    </row>
    <row r="225" spans="1:40" x14ac:dyDescent="0.25">
      <c r="A225" s="68" t="s">
        <v>147</v>
      </c>
      <c r="B225" s="184">
        <v>20094</v>
      </c>
      <c r="C225" s="68">
        <v>3</v>
      </c>
      <c r="D225" s="1">
        <v>2112</v>
      </c>
      <c r="E225" s="1">
        <v>1125</v>
      </c>
      <c r="F225" s="1">
        <v>25</v>
      </c>
      <c r="G225" s="1">
        <v>3262</v>
      </c>
      <c r="H225" s="181">
        <f t="shared" si="32"/>
        <v>3237</v>
      </c>
      <c r="I225" s="176">
        <v>1087.3333</v>
      </c>
      <c r="J225" s="182">
        <f t="shared" si="33"/>
        <v>1079</v>
      </c>
      <c r="K225" s="45">
        <f t="shared" si="37"/>
        <v>67</v>
      </c>
      <c r="L225" s="45">
        <f t="shared" si="37"/>
        <v>135</v>
      </c>
      <c r="M225" s="45">
        <f t="shared" si="37"/>
        <v>202</v>
      </c>
      <c r="N225" s="45">
        <f t="shared" si="37"/>
        <v>270</v>
      </c>
      <c r="O225" s="45">
        <f t="shared" si="37"/>
        <v>337</v>
      </c>
      <c r="P225" s="45">
        <f t="shared" si="37"/>
        <v>405</v>
      </c>
      <c r="Q225" s="45">
        <f t="shared" si="37"/>
        <v>472</v>
      </c>
      <c r="R225" s="45">
        <f t="shared" si="37"/>
        <v>540</v>
      </c>
      <c r="S225" s="45">
        <f t="shared" si="37"/>
        <v>607</v>
      </c>
      <c r="T225" s="45">
        <f t="shared" si="37"/>
        <v>674</v>
      </c>
      <c r="U225" s="45">
        <f t="shared" si="37"/>
        <v>742</v>
      </c>
      <c r="V225" s="45">
        <f t="shared" si="37"/>
        <v>809</v>
      </c>
      <c r="W225" s="45">
        <f t="shared" si="37"/>
        <v>877</v>
      </c>
      <c r="X225" s="45">
        <f t="shared" si="37"/>
        <v>944</v>
      </c>
      <c r="Y225" s="45">
        <f t="shared" si="37"/>
        <v>1012</v>
      </c>
      <c r="Z225" s="45">
        <f t="shared" si="37"/>
        <v>1079</v>
      </c>
      <c r="AA225" s="45">
        <f t="shared" si="36"/>
        <v>1146</v>
      </c>
      <c r="AB225" s="45">
        <f t="shared" si="36"/>
        <v>1214</v>
      </c>
      <c r="AC225" s="45">
        <f t="shared" si="36"/>
        <v>1281</v>
      </c>
      <c r="AD225" s="45">
        <f t="shared" si="36"/>
        <v>1349</v>
      </c>
      <c r="AE225" s="45">
        <f t="shared" si="36"/>
        <v>1416</v>
      </c>
      <c r="AF225" s="45">
        <f t="shared" si="36"/>
        <v>1484</v>
      </c>
      <c r="AG225" s="45">
        <f t="shared" si="36"/>
        <v>1551</v>
      </c>
      <c r="AH225" s="45">
        <f t="shared" si="36"/>
        <v>1619</v>
      </c>
      <c r="AI225" s="45">
        <f t="shared" si="36"/>
        <v>1686</v>
      </c>
      <c r="AJ225" s="45">
        <f t="shared" si="36"/>
        <v>1753</v>
      </c>
      <c r="AK225" s="45">
        <f t="shared" si="36"/>
        <v>1821</v>
      </c>
      <c r="AL225" s="45">
        <f t="shared" si="36"/>
        <v>1888</v>
      </c>
      <c r="AM225" s="45">
        <f t="shared" si="36"/>
        <v>1956</v>
      </c>
      <c r="AN225" s="45">
        <f t="shared" si="36"/>
        <v>2023</v>
      </c>
    </row>
    <row r="226" spans="1:40" x14ac:dyDescent="0.25">
      <c r="A226" s="68" t="s">
        <v>147</v>
      </c>
      <c r="B226" s="184">
        <v>20324</v>
      </c>
      <c r="C226" s="68">
        <v>15</v>
      </c>
      <c r="D226" s="1">
        <v>2904</v>
      </c>
      <c r="E226" s="1">
        <v>1333</v>
      </c>
      <c r="F226" s="1">
        <v>39</v>
      </c>
      <c r="G226" s="1">
        <v>4276</v>
      </c>
      <c r="H226" s="181">
        <f t="shared" si="32"/>
        <v>4237</v>
      </c>
      <c r="I226" s="176">
        <v>285.06670000000003</v>
      </c>
      <c r="J226" s="182">
        <f t="shared" si="33"/>
        <v>282.46666666666664</v>
      </c>
      <c r="K226" s="45">
        <f t="shared" si="37"/>
        <v>18</v>
      </c>
      <c r="L226" s="45">
        <f t="shared" si="37"/>
        <v>35</v>
      </c>
      <c r="M226" s="45">
        <f t="shared" si="37"/>
        <v>53</v>
      </c>
      <c r="N226" s="45">
        <f t="shared" si="37"/>
        <v>71</v>
      </c>
      <c r="O226" s="45">
        <f t="shared" si="37"/>
        <v>88</v>
      </c>
      <c r="P226" s="45">
        <f t="shared" si="37"/>
        <v>106</v>
      </c>
      <c r="Q226" s="45">
        <f t="shared" si="37"/>
        <v>124</v>
      </c>
      <c r="R226" s="45">
        <f t="shared" si="37"/>
        <v>141</v>
      </c>
      <c r="S226" s="45">
        <f t="shared" si="37"/>
        <v>159</v>
      </c>
      <c r="T226" s="45">
        <f t="shared" si="37"/>
        <v>177</v>
      </c>
      <c r="U226" s="45">
        <f t="shared" si="37"/>
        <v>194</v>
      </c>
      <c r="V226" s="45">
        <f t="shared" si="37"/>
        <v>212</v>
      </c>
      <c r="W226" s="45">
        <f t="shared" si="37"/>
        <v>230</v>
      </c>
      <c r="X226" s="45">
        <f t="shared" si="37"/>
        <v>247</v>
      </c>
      <c r="Y226" s="45">
        <f t="shared" si="37"/>
        <v>265</v>
      </c>
      <c r="Z226" s="45">
        <f t="shared" si="37"/>
        <v>282</v>
      </c>
      <c r="AA226" s="45">
        <f t="shared" si="36"/>
        <v>300</v>
      </c>
      <c r="AB226" s="45">
        <f t="shared" si="36"/>
        <v>318</v>
      </c>
      <c r="AC226" s="45">
        <f t="shared" si="36"/>
        <v>335</v>
      </c>
      <c r="AD226" s="45">
        <f t="shared" si="36"/>
        <v>353</v>
      </c>
      <c r="AE226" s="45">
        <f t="shared" si="36"/>
        <v>371</v>
      </c>
      <c r="AF226" s="45">
        <f t="shared" si="36"/>
        <v>388</v>
      </c>
      <c r="AG226" s="45">
        <f t="shared" si="36"/>
        <v>406</v>
      </c>
      <c r="AH226" s="45">
        <f t="shared" si="36"/>
        <v>424</v>
      </c>
      <c r="AI226" s="45">
        <f t="shared" si="36"/>
        <v>441</v>
      </c>
      <c r="AJ226" s="45">
        <f t="shared" si="36"/>
        <v>459</v>
      </c>
      <c r="AK226" s="45">
        <f t="shared" si="36"/>
        <v>477</v>
      </c>
      <c r="AL226" s="45">
        <f t="shared" si="36"/>
        <v>494</v>
      </c>
      <c r="AM226" s="45">
        <f t="shared" si="36"/>
        <v>512</v>
      </c>
      <c r="AN226" s="45">
        <f t="shared" si="36"/>
        <v>530</v>
      </c>
    </row>
    <row r="227" spans="1:40" x14ac:dyDescent="0.25">
      <c r="A227" s="68" t="s">
        <v>147</v>
      </c>
      <c r="B227" s="184">
        <v>20715</v>
      </c>
      <c r="C227" s="68">
        <v>5</v>
      </c>
      <c r="D227" s="1">
        <v>600</v>
      </c>
      <c r="E227" s="1">
        <v>1011</v>
      </c>
      <c r="F227" s="1">
        <v>0</v>
      </c>
      <c r="G227" s="1">
        <v>1611</v>
      </c>
      <c r="H227" s="181">
        <f t="shared" si="32"/>
        <v>1611</v>
      </c>
      <c r="I227" s="176">
        <v>322.2</v>
      </c>
      <c r="J227" s="182">
        <f t="shared" si="33"/>
        <v>322.2</v>
      </c>
      <c r="K227" s="45">
        <f t="shared" si="37"/>
        <v>20</v>
      </c>
      <c r="L227" s="45">
        <f t="shared" si="37"/>
        <v>40</v>
      </c>
      <c r="M227" s="45">
        <f t="shared" si="37"/>
        <v>60</v>
      </c>
      <c r="N227" s="45">
        <f t="shared" si="37"/>
        <v>81</v>
      </c>
      <c r="O227" s="45">
        <f t="shared" si="37"/>
        <v>101</v>
      </c>
      <c r="P227" s="45">
        <f t="shared" si="37"/>
        <v>121</v>
      </c>
      <c r="Q227" s="45">
        <f t="shared" si="37"/>
        <v>141</v>
      </c>
      <c r="R227" s="45">
        <f t="shared" si="37"/>
        <v>161</v>
      </c>
      <c r="S227" s="45">
        <f t="shared" si="37"/>
        <v>181</v>
      </c>
      <c r="T227" s="45">
        <f t="shared" si="37"/>
        <v>201</v>
      </c>
      <c r="U227" s="45">
        <f t="shared" si="37"/>
        <v>222</v>
      </c>
      <c r="V227" s="45">
        <f t="shared" si="37"/>
        <v>242</v>
      </c>
      <c r="W227" s="45">
        <f t="shared" si="37"/>
        <v>262</v>
      </c>
      <c r="X227" s="45">
        <f t="shared" si="37"/>
        <v>282</v>
      </c>
      <c r="Y227" s="45">
        <f t="shared" si="37"/>
        <v>302</v>
      </c>
      <c r="Z227" s="45">
        <f t="shared" si="37"/>
        <v>322</v>
      </c>
      <c r="AA227" s="45">
        <f t="shared" si="36"/>
        <v>342</v>
      </c>
      <c r="AB227" s="45">
        <f t="shared" si="36"/>
        <v>362</v>
      </c>
      <c r="AC227" s="45">
        <f t="shared" si="36"/>
        <v>383</v>
      </c>
      <c r="AD227" s="45">
        <f t="shared" si="36"/>
        <v>403</v>
      </c>
      <c r="AE227" s="45">
        <f t="shared" si="36"/>
        <v>423</v>
      </c>
      <c r="AF227" s="45">
        <f t="shared" si="36"/>
        <v>443</v>
      </c>
      <c r="AG227" s="45">
        <f t="shared" si="36"/>
        <v>463</v>
      </c>
      <c r="AH227" s="45">
        <f t="shared" si="36"/>
        <v>483</v>
      </c>
      <c r="AI227" s="45">
        <f t="shared" si="36"/>
        <v>503</v>
      </c>
      <c r="AJ227" s="45">
        <f t="shared" si="36"/>
        <v>524</v>
      </c>
      <c r="AK227" s="45">
        <f t="shared" si="36"/>
        <v>544</v>
      </c>
      <c r="AL227" s="45">
        <f t="shared" si="36"/>
        <v>564</v>
      </c>
      <c r="AM227" s="45">
        <f t="shared" si="36"/>
        <v>584</v>
      </c>
      <c r="AN227" s="45">
        <f t="shared" si="36"/>
        <v>604</v>
      </c>
    </row>
    <row r="228" spans="1:40" x14ac:dyDescent="0.25">
      <c r="A228" s="68" t="s">
        <v>147</v>
      </c>
      <c r="B228" s="184">
        <v>20730</v>
      </c>
      <c r="C228" s="68">
        <v>17</v>
      </c>
      <c r="D228" s="1">
        <v>3300</v>
      </c>
      <c r="E228" s="1">
        <v>767</v>
      </c>
      <c r="F228" s="1">
        <v>18</v>
      </c>
      <c r="G228" s="1">
        <v>4085</v>
      </c>
      <c r="H228" s="181">
        <f t="shared" si="32"/>
        <v>4067</v>
      </c>
      <c r="I228" s="176">
        <v>240.29409999999999</v>
      </c>
      <c r="J228" s="182">
        <f t="shared" si="33"/>
        <v>239.23529411764707</v>
      </c>
      <c r="K228" s="45">
        <f t="shared" si="37"/>
        <v>15</v>
      </c>
      <c r="L228" s="45">
        <f t="shared" si="37"/>
        <v>30</v>
      </c>
      <c r="M228" s="45">
        <f t="shared" si="37"/>
        <v>45</v>
      </c>
      <c r="N228" s="45">
        <f t="shared" si="37"/>
        <v>60</v>
      </c>
      <c r="O228" s="45">
        <f t="shared" si="37"/>
        <v>75</v>
      </c>
      <c r="P228" s="45">
        <f t="shared" si="37"/>
        <v>90</v>
      </c>
      <c r="Q228" s="45">
        <f t="shared" si="37"/>
        <v>105</v>
      </c>
      <c r="R228" s="45">
        <f t="shared" si="37"/>
        <v>120</v>
      </c>
      <c r="S228" s="45">
        <f t="shared" si="37"/>
        <v>135</v>
      </c>
      <c r="T228" s="45">
        <f t="shared" si="37"/>
        <v>150</v>
      </c>
      <c r="U228" s="45">
        <f t="shared" si="37"/>
        <v>164</v>
      </c>
      <c r="V228" s="45">
        <f t="shared" si="37"/>
        <v>179</v>
      </c>
      <c r="W228" s="45">
        <f t="shared" si="37"/>
        <v>194</v>
      </c>
      <c r="X228" s="45">
        <f t="shared" si="37"/>
        <v>209</v>
      </c>
      <c r="Y228" s="45">
        <f t="shared" si="37"/>
        <v>224</v>
      </c>
      <c r="Z228" s="45">
        <f t="shared" si="37"/>
        <v>239</v>
      </c>
      <c r="AA228" s="45">
        <f t="shared" si="36"/>
        <v>254</v>
      </c>
      <c r="AB228" s="45">
        <f t="shared" si="36"/>
        <v>269</v>
      </c>
      <c r="AC228" s="45">
        <f t="shared" si="36"/>
        <v>284</v>
      </c>
      <c r="AD228" s="45">
        <f t="shared" si="36"/>
        <v>299</v>
      </c>
      <c r="AE228" s="45">
        <f t="shared" si="36"/>
        <v>314</v>
      </c>
      <c r="AF228" s="45">
        <f t="shared" si="36"/>
        <v>329</v>
      </c>
      <c r="AG228" s="45">
        <f t="shared" si="36"/>
        <v>344</v>
      </c>
      <c r="AH228" s="45">
        <f t="shared" si="36"/>
        <v>359</v>
      </c>
      <c r="AI228" s="45">
        <f t="shared" si="36"/>
        <v>374</v>
      </c>
      <c r="AJ228" s="45">
        <f t="shared" si="36"/>
        <v>389</v>
      </c>
      <c r="AK228" s="45">
        <f t="shared" si="36"/>
        <v>404</v>
      </c>
      <c r="AL228" s="45">
        <f t="shared" si="36"/>
        <v>419</v>
      </c>
      <c r="AM228" s="45">
        <f t="shared" si="36"/>
        <v>434</v>
      </c>
      <c r="AN228" s="45">
        <f t="shared" si="36"/>
        <v>449</v>
      </c>
    </row>
    <row r="229" spans="1:40" x14ac:dyDescent="0.25">
      <c r="A229" s="68" t="s">
        <v>147</v>
      </c>
      <c r="B229" s="184">
        <v>20733</v>
      </c>
      <c r="C229" s="68">
        <v>0</v>
      </c>
      <c r="D229" s="1">
        <v>0</v>
      </c>
      <c r="E229" s="1">
        <v>0</v>
      </c>
      <c r="F229" s="1">
        <v>0</v>
      </c>
      <c r="G229" s="1">
        <v>0</v>
      </c>
      <c r="H229" s="181">
        <f t="shared" si="32"/>
        <v>0</v>
      </c>
      <c r="I229" s="176">
        <v>0</v>
      </c>
      <c r="J229" s="182">
        <f t="shared" si="33"/>
        <v>0</v>
      </c>
      <c r="K229" s="45">
        <f t="shared" si="37"/>
        <v>0</v>
      </c>
      <c r="L229" s="45">
        <f t="shared" si="37"/>
        <v>0</v>
      </c>
      <c r="M229" s="45">
        <f t="shared" si="37"/>
        <v>0</v>
      </c>
      <c r="N229" s="45">
        <f t="shared" si="37"/>
        <v>0</v>
      </c>
      <c r="O229" s="45">
        <f t="shared" si="37"/>
        <v>0</v>
      </c>
      <c r="P229" s="45">
        <f t="shared" si="37"/>
        <v>0</v>
      </c>
      <c r="Q229" s="45">
        <f t="shared" si="37"/>
        <v>0</v>
      </c>
      <c r="R229" s="45">
        <f t="shared" si="37"/>
        <v>0</v>
      </c>
      <c r="S229" s="45">
        <f t="shared" si="37"/>
        <v>0</v>
      </c>
      <c r="T229" s="45">
        <f t="shared" si="37"/>
        <v>0</v>
      </c>
      <c r="U229" s="45">
        <f t="shared" si="37"/>
        <v>0</v>
      </c>
      <c r="V229" s="45">
        <f t="shared" si="37"/>
        <v>0</v>
      </c>
      <c r="W229" s="45">
        <f t="shared" si="37"/>
        <v>0</v>
      </c>
      <c r="X229" s="45">
        <f t="shared" si="37"/>
        <v>0</v>
      </c>
      <c r="Y229" s="45">
        <f t="shared" si="37"/>
        <v>0</v>
      </c>
      <c r="Z229" s="45">
        <f t="shared" si="37"/>
        <v>0</v>
      </c>
      <c r="AA229" s="45">
        <f t="shared" si="36"/>
        <v>0</v>
      </c>
      <c r="AB229" s="45">
        <f t="shared" si="36"/>
        <v>0</v>
      </c>
      <c r="AC229" s="45">
        <f t="shared" si="36"/>
        <v>0</v>
      </c>
      <c r="AD229" s="45">
        <f t="shared" si="36"/>
        <v>0</v>
      </c>
      <c r="AE229" s="45">
        <f t="shared" si="36"/>
        <v>0</v>
      </c>
      <c r="AF229" s="45">
        <f t="shared" si="36"/>
        <v>0</v>
      </c>
      <c r="AG229" s="45">
        <f t="shared" si="36"/>
        <v>0</v>
      </c>
      <c r="AH229" s="45">
        <f t="shared" si="36"/>
        <v>0</v>
      </c>
      <c r="AI229" s="45">
        <f t="shared" si="36"/>
        <v>0</v>
      </c>
      <c r="AJ229" s="45">
        <f t="shared" si="36"/>
        <v>0</v>
      </c>
      <c r="AK229" s="45">
        <f t="shared" si="36"/>
        <v>0</v>
      </c>
      <c r="AL229" s="45">
        <f t="shared" si="36"/>
        <v>0</v>
      </c>
      <c r="AM229" s="45">
        <f t="shared" si="36"/>
        <v>0</v>
      </c>
      <c r="AN229" s="45">
        <f t="shared" si="36"/>
        <v>0</v>
      </c>
    </row>
    <row r="230" spans="1:40" x14ac:dyDescent="0.25">
      <c r="A230" s="68" t="s">
        <v>147</v>
      </c>
      <c r="B230" s="184">
        <v>30135</v>
      </c>
      <c r="C230" s="68">
        <v>7</v>
      </c>
      <c r="D230" s="1">
        <v>1812</v>
      </c>
      <c r="E230" s="1">
        <v>780</v>
      </c>
      <c r="F230" s="1">
        <v>60</v>
      </c>
      <c r="G230" s="1">
        <v>2652</v>
      </c>
      <c r="H230" s="181">
        <f t="shared" si="32"/>
        <v>2592</v>
      </c>
      <c r="I230" s="176">
        <v>378.8571</v>
      </c>
      <c r="J230" s="182">
        <f t="shared" si="33"/>
        <v>370.28571428571428</v>
      </c>
      <c r="K230" s="45">
        <f t="shared" si="37"/>
        <v>23</v>
      </c>
      <c r="L230" s="45">
        <f t="shared" si="37"/>
        <v>46</v>
      </c>
      <c r="M230" s="45">
        <f t="shared" si="37"/>
        <v>69</v>
      </c>
      <c r="N230" s="45">
        <f t="shared" si="37"/>
        <v>93</v>
      </c>
      <c r="O230" s="45">
        <f t="shared" si="37"/>
        <v>116</v>
      </c>
      <c r="P230" s="45">
        <f t="shared" si="37"/>
        <v>139</v>
      </c>
      <c r="Q230" s="45">
        <f t="shared" si="37"/>
        <v>162</v>
      </c>
      <c r="R230" s="45">
        <f t="shared" si="37"/>
        <v>185</v>
      </c>
      <c r="S230" s="45">
        <f t="shared" si="37"/>
        <v>208</v>
      </c>
      <c r="T230" s="45">
        <f t="shared" si="37"/>
        <v>231</v>
      </c>
      <c r="U230" s="45">
        <f t="shared" si="37"/>
        <v>255</v>
      </c>
      <c r="V230" s="45">
        <f t="shared" si="37"/>
        <v>278</v>
      </c>
      <c r="W230" s="45">
        <f t="shared" si="37"/>
        <v>301</v>
      </c>
      <c r="X230" s="45">
        <f t="shared" si="37"/>
        <v>324</v>
      </c>
      <c r="Y230" s="45">
        <f t="shared" si="37"/>
        <v>347</v>
      </c>
      <c r="Z230" s="45">
        <f t="shared" ref="Z230:AN245" si="38">IF($G230&gt;0,ROUND($J230*Z$3/12*0.75,0),0)</f>
        <v>370</v>
      </c>
      <c r="AA230" s="45">
        <f t="shared" si="38"/>
        <v>393</v>
      </c>
      <c r="AB230" s="45">
        <f t="shared" si="38"/>
        <v>417</v>
      </c>
      <c r="AC230" s="45">
        <f t="shared" si="38"/>
        <v>440</v>
      </c>
      <c r="AD230" s="45">
        <f t="shared" si="38"/>
        <v>463</v>
      </c>
      <c r="AE230" s="45">
        <f t="shared" si="38"/>
        <v>486</v>
      </c>
      <c r="AF230" s="45">
        <f t="shared" si="38"/>
        <v>509</v>
      </c>
      <c r="AG230" s="45">
        <f t="shared" si="38"/>
        <v>532</v>
      </c>
      <c r="AH230" s="45">
        <f t="shared" si="38"/>
        <v>555</v>
      </c>
      <c r="AI230" s="45">
        <f t="shared" si="38"/>
        <v>579</v>
      </c>
      <c r="AJ230" s="45">
        <f t="shared" si="38"/>
        <v>602</v>
      </c>
      <c r="AK230" s="45">
        <f t="shared" si="38"/>
        <v>625</v>
      </c>
      <c r="AL230" s="45">
        <f t="shared" si="38"/>
        <v>648</v>
      </c>
      <c r="AM230" s="45">
        <f t="shared" si="38"/>
        <v>671</v>
      </c>
      <c r="AN230" s="45">
        <f t="shared" si="38"/>
        <v>694</v>
      </c>
    </row>
    <row r="231" spans="1:40" x14ac:dyDescent="0.25">
      <c r="A231" s="68" t="s">
        <v>145</v>
      </c>
      <c r="B231" s="184">
        <v>20002</v>
      </c>
      <c r="C231" s="68">
        <v>3</v>
      </c>
      <c r="D231" s="1">
        <v>2064</v>
      </c>
      <c r="E231" s="1">
        <v>1397</v>
      </c>
      <c r="F231" s="1">
        <v>53</v>
      </c>
      <c r="G231" s="1">
        <v>3514</v>
      </c>
      <c r="H231" s="181">
        <f t="shared" si="32"/>
        <v>3461</v>
      </c>
      <c r="I231" s="176">
        <v>1171.3333</v>
      </c>
      <c r="J231" s="182">
        <f t="shared" si="33"/>
        <v>1153.6666666666667</v>
      </c>
      <c r="K231" s="45">
        <f t="shared" ref="K231:Z246" si="39">IF($G231&gt;0,ROUND($J231*K$3/12*0.75,0),0)</f>
        <v>72</v>
      </c>
      <c r="L231" s="45">
        <f t="shared" si="39"/>
        <v>144</v>
      </c>
      <c r="M231" s="45">
        <f t="shared" si="39"/>
        <v>216</v>
      </c>
      <c r="N231" s="45">
        <f t="shared" si="39"/>
        <v>288</v>
      </c>
      <c r="O231" s="45">
        <f t="shared" si="39"/>
        <v>361</v>
      </c>
      <c r="P231" s="45">
        <f t="shared" si="39"/>
        <v>433</v>
      </c>
      <c r="Q231" s="45">
        <f t="shared" si="39"/>
        <v>505</v>
      </c>
      <c r="R231" s="45">
        <f t="shared" si="39"/>
        <v>577</v>
      </c>
      <c r="S231" s="45">
        <f t="shared" si="39"/>
        <v>649</v>
      </c>
      <c r="T231" s="45">
        <f t="shared" si="39"/>
        <v>721</v>
      </c>
      <c r="U231" s="45">
        <f t="shared" si="39"/>
        <v>793</v>
      </c>
      <c r="V231" s="45">
        <f t="shared" si="39"/>
        <v>865</v>
      </c>
      <c r="W231" s="45">
        <f t="shared" si="39"/>
        <v>937</v>
      </c>
      <c r="X231" s="45">
        <f t="shared" si="39"/>
        <v>1009</v>
      </c>
      <c r="Y231" s="45">
        <f t="shared" si="39"/>
        <v>1082</v>
      </c>
      <c r="Z231" s="45">
        <f t="shared" si="39"/>
        <v>1154</v>
      </c>
      <c r="AA231" s="45">
        <f t="shared" si="38"/>
        <v>1226</v>
      </c>
      <c r="AB231" s="45">
        <f t="shared" si="38"/>
        <v>1298</v>
      </c>
      <c r="AC231" s="45">
        <f t="shared" si="38"/>
        <v>1370</v>
      </c>
      <c r="AD231" s="45">
        <f t="shared" si="38"/>
        <v>1442</v>
      </c>
      <c r="AE231" s="45">
        <f t="shared" si="38"/>
        <v>1514</v>
      </c>
      <c r="AF231" s="45">
        <f t="shared" si="38"/>
        <v>1586</v>
      </c>
      <c r="AG231" s="45">
        <f t="shared" si="38"/>
        <v>1658</v>
      </c>
      <c r="AH231" s="45">
        <f t="shared" si="38"/>
        <v>1731</v>
      </c>
      <c r="AI231" s="45">
        <f t="shared" si="38"/>
        <v>1803</v>
      </c>
      <c r="AJ231" s="45">
        <f t="shared" si="38"/>
        <v>1875</v>
      </c>
      <c r="AK231" s="45">
        <f t="shared" si="38"/>
        <v>1947</v>
      </c>
      <c r="AL231" s="45">
        <f t="shared" si="38"/>
        <v>2019</v>
      </c>
      <c r="AM231" s="45">
        <f t="shared" si="38"/>
        <v>2091</v>
      </c>
      <c r="AN231" s="45">
        <f t="shared" si="38"/>
        <v>2163</v>
      </c>
    </row>
    <row r="232" spans="1:40" x14ac:dyDescent="0.25">
      <c r="A232" s="68" t="s">
        <v>145</v>
      </c>
      <c r="B232" s="184">
        <v>20019</v>
      </c>
      <c r="C232" s="68">
        <v>4</v>
      </c>
      <c r="D232" s="1">
        <v>936</v>
      </c>
      <c r="E232" s="1">
        <v>236</v>
      </c>
      <c r="F232" s="1">
        <v>0</v>
      </c>
      <c r="G232" s="1">
        <v>1172</v>
      </c>
      <c r="H232" s="181">
        <f t="shared" si="32"/>
        <v>1172</v>
      </c>
      <c r="I232" s="176">
        <v>293</v>
      </c>
      <c r="J232" s="182">
        <f t="shared" si="33"/>
        <v>293</v>
      </c>
      <c r="K232" s="45">
        <f t="shared" si="39"/>
        <v>18</v>
      </c>
      <c r="L232" s="45">
        <f t="shared" si="39"/>
        <v>37</v>
      </c>
      <c r="M232" s="45">
        <f t="shared" si="39"/>
        <v>55</v>
      </c>
      <c r="N232" s="45">
        <f t="shared" si="39"/>
        <v>73</v>
      </c>
      <c r="O232" s="45">
        <f t="shared" si="39"/>
        <v>92</v>
      </c>
      <c r="P232" s="45">
        <f t="shared" si="39"/>
        <v>110</v>
      </c>
      <c r="Q232" s="45">
        <f t="shared" si="39"/>
        <v>128</v>
      </c>
      <c r="R232" s="45">
        <f t="shared" si="39"/>
        <v>147</v>
      </c>
      <c r="S232" s="45">
        <f t="shared" si="39"/>
        <v>165</v>
      </c>
      <c r="T232" s="45">
        <f t="shared" si="39"/>
        <v>183</v>
      </c>
      <c r="U232" s="45">
        <f t="shared" si="39"/>
        <v>201</v>
      </c>
      <c r="V232" s="45">
        <f t="shared" si="39"/>
        <v>220</v>
      </c>
      <c r="W232" s="45">
        <f t="shared" si="39"/>
        <v>238</v>
      </c>
      <c r="X232" s="45">
        <f t="shared" si="39"/>
        <v>256</v>
      </c>
      <c r="Y232" s="45">
        <f t="shared" si="39"/>
        <v>275</v>
      </c>
      <c r="Z232" s="45">
        <f t="shared" si="39"/>
        <v>293</v>
      </c>
      <c r="AA232" s="45">
        <f t="shared" si="38"/>
        <v>311</v>
      </c>
      <c r="AB232" s="45">
        <f t="shared" si="38"/>
        <v>330</v>
      </c>
      <c r="AC232" s="45">
        <f t="shared" si="38"/>
        <v>348</v>
      </c>
      <c r="AD232" s="45">
        <f t="shared" si="38"/>
        <v>366</v>
      </c>
      <c r="AE232" s="45">
        <f t="shared" si="38"/>
        <v>385</v>
      </c>
      <c r="AF232" s="45">
        <f t="shared" si="38"/>
        <v>403</v>
      </c>
      <c r="AG232" s="45">
        <f t="shared" si="38"/>
        <v>421</v>
      </c>
      <c r="AH232" s="45">
        <f t="shared" si="38"/>
        <v>440</v>
      </c>
      <c r="AI232" s="45">
        <f t="shared" si="38"/>
        <v>458</v>
      </c>
      <c r="AJ232" s="45">
        <f t="shared" si="38"/>
        <v>476</v>
      </c>
      <c r="AK232" s="45">
        <f t="shared" si="38"/>
        <v>494</v>
      </c>
      <c r="AL232" s="45">
        <f t="shared" si="38"/>
        <v>513</v>
      </c>
      <c r="AM232" s="45">
        <f t="shared" si="38"/>
        <v>531</v>
      </c>
      <c r="AN232" s="45">
        <f t="shared" si="38"/>
        <v>549</v>
      </c>
    </row>
    <row r="233" spans="1:40" x14ac:dyDescent="0.25">
      <c r="A233" s="68" t="s">
        <v>145</v>
      </c>
      <c r="B233" s="184">
        <v>20053</v>
      </c>
      <c r="C233" s="68">
        <v>3</v>
      </c>
      <c r="D233" s="1">
        <v>372</v>
      </c>
      <c r="E233" s="1">
        <v>591</v>
      </c>
      <c r="F233" s="1">
        <v>3</v>
      </c>
      <c r="G233" s="1">
        <v>966</v>
      </c>
      <c r="H233" s="181">
        <f t="shared" si="32"/>
        <v>963</v>
      </c>
      <c r="I233" s="176">
        <v>322</v>
      </c>
      <c r="J233" s="182">
        <f t="shared" si="33"/>
        <v>321</v>
      </c>
      <c r="K233" s="45">
        <f t="shared" si="39"/>
        <v>20</v>
      </c>
      <c r="L233" s="45">
        <f t="shared" si="39"/>
        <v>40</v>
      </c>
      <c r="M233" s="45">
        <f t="shared" si="39"/>
        <v>60</v>
      </c>
      <c r="N233" s="45">
        <f t="shared" si="39"/>
        <v>80</v>
      </c>
      <c r="O233" s="45">
        <f t="shared" si="39"/>
        <v>100</v>
      </c>
      <c r="P233" s="45">
        <f t="shared" si="39"/>
        <v>120</v>
      </c>
      <c r="Q233" s="45">
        <f t="shared" si="39"/>
        <v>140</v>
      </c>
      <c r="R233" s="45">
        <f t="shared" si="39"/>
        <v>161</v>
      </c>
      <c r="S233" s="45">
        <f t="shared" si="39"/>
        <v>181</v>
      </c>
      <c r="T233" s="45">
        <f t="shared" si="39"/>
        <v>201</v>
      </c>
      <c r="U233" s="45">
        <f t="shared" si="39"/>
        <v>221</v>
      </c>
      <c r="V233" s="45">
        <f t="shared" si="39"/>
        <v>241</v>
      </c>
      <c r="W233" s="45">
        <f t="shared" si="39"/>
        <v>261</v>
      </c>
      <c r="X233" s="45">
        <f t="shared" si="39"/>
        <v>281</v>
      </c>
      <c r="Y233" s="45">
        <f t="shared" si="39"/>
        <v>301</v>
      </c>
      <c r="Z233" s="45">
        <f t="shared" si="39"/>
        <v>321</v>
      </c>
      <c r="AA233" s="45">
        <f t="shared" si="38"/>
        <v>341</v>
      </c>
      <c r="AB233" s="45">
        <f t="shared" si="38"/>
        <v>361</v>
      </c>
      <c r="AC233" s="45">
        <f t="shared" si="38"/>
        <v>381</v>
      </c>
      <c r="AD233" s="45">
        <f t="shared" si="38"/>
        <v>401</v>
      </c>
      <c r="AE233" s="45">
        <f t="shared" si="38"/>
        <v>421</v>
      </c>
      <c r="AF233" s="45">
        <f t="shared" si="38"/>
        <v>441</v>
      </c>
      <c r="AG233" s="45">
        <f t="shared" si="38"/>
        <v>461</v>
      </c>
      <c r="AH233" s="45">
        <f t="shared" si="38"/>
        <v>482</v>
      </c>
      <c r="AI233" s="45">
        <f t="shared" si="38"/>
        <v>502</v>
      </c>
      <c r="AJ233" s="45">
        <f t="shared" si="38"/>
        <v>522</v>
      </c>
      <c r="AK233" s="45">
        <f t="shared" si="38"/>
        <v>542</v>
      </c>
      <c r="AL233" s="45">
        <f t="shared" si="38"/>
        <v>562</v>
      </c>
      <c r="AM233" s="45">
        <f t="shared" si="38"/>
        <v>582</v>
      </c>
      <c r="AN233" s="45">
        <f t="shared" si="38"/>
        <v>602</v>
      </c>
    </row>
    <row r="234" spans="1:40" x14ac:dyDescent="0.25">
      <c r="A234" s="68" t="s">
        <v>145</v>
      </c>
      <c r="B234" s="184">
        <v>20083</v>
      </c>
      <c r="C234" s="68">
        <v>0</v>
      </c>
      <c r="D234" s="1">
        <v>0</v>
      </c>
      <c r="E234" s="1">
        <v>0</v>
      </c>
      <c r="F234" s="1">
        <v>0</v>
      </c>
      <c r="G234" s="1">
        <v>0</v>
      </c>
      <c r="H234" s="181">
        <f t="shared" si="32"/>
        <v>0</v>
      </c>
      <c r="I234" s="176">
        <v>0</v>
      </c>
      <c r="J234" s="182">
        <f t="shared" si="33"/>
        <v>0</v>
      </c>
      <c r="K234" s="45">
        <f t="shared" si="39"/>
        <v>0</v>
      </c>
      <c r="L234" s="45">
        <f t="shared" si="39"/>
        <v>0</v>
      </c>
      <c r="M234" s="45">
        <f t="shared" si="39"/>
        <v>0</v>
      </c>
      <c r="N234" s="45">
        <f t="shared" si="39"/>
        <v>0</v>
      </c>
      <c r="O234" s="45">
        <f t="shared" si="39"/>
        <v>0</v>
      </c>
      <c r="P234" s="45">
        <f t="shared" si="39"/>
        <v>0</v>
      </c>
      <c r="Q234" s="45">
        <f t="shared" si="39"/>
        <v>0</v>
      </c>
      <c r="R234" s="45">
        <f t="shared" si="39"/>
        <v>0</v>
      </c>
      <c r="S234" s="45">
        <f t="shared" si="39"/>
        <v>0</v>
      </c>
      <c r="T234" s="45">
        <f t="shared" si="39"/>
        <v>0</v>
      </c>
      <c r="U234" s="45">
        <f t="shared" si="39"/>
        <v>0</v>
      </c>
      <c r="V234" s="45">
        <f t="shared" si="39"/>
        <v>0</v>
      </c>
      <c r="W234" s="45">
        <f t="shared" si="39"/>
        <v>0</v>
      </c>
      <c r="X234" s="45">
        <f t="shared" si="39"/>
        <v>0</v>
      </c>
      <c r="Y234" s="45">
        <f t="shared" si="39"/>
        <v>0</v>
      </c>
      <c r="Z234" s="45">
        <f t="shared" si="39"/>
        <v>0</v>
      </c>
      <c r="AA234" s="45">
        <f t="shared" si="38"/>
        <v>0</v>
      </c>
      <c r="AB234" s="45">
        <f t="shared" si="38"/>
        <v>0</v>
      </c>
      <c r="AC234" s="45">
        <f t="shared" si="38"/>
        <v>0</v>
      </c>
      <c r="AD234" s="45">
        <f t="shared" si="38"/>
        <v>0</v>
      </c>
      <c r="AE234" s="45">
        <f t="shared" si="38"/>
        <v>0</v>
      </c>
      <c r="AF234" s="45">
        <f t="shared" si="38"/>
        <v>0</v>
      </c>
      <c r="AG234" s="45">
        <f t="shared" si="38"/>
        <v>0</v>
      </c>
      <c r="AH234" s="45">
        <f t="shared" si="38"/>
        <v>0</v>
      </c>
      <c r="AI234" s="45">
        <f t="shared" si="38"/>
        <v>0</v>
      </c>
      <c r="AJ234" s="45">
        <f t="shared" si="38"/>
        <v>0</v>
      </c>
      <c r="AK234" s="45">
        <f t="shared" si="38"/>
        <v>0</v>
      </c>
      <c r="AL234" s="45">
        <f t="shared" si="38"/>
        <v>0</v>
      </c>
      <c r="AM234" s="45">
        <f t="shared" si="38"/>
        <v>0</v>
      </c>
      <c r="AN234" s="45">
        <f t="shared" si="38"/>
        <v>0</v>
      </c>
    </row>
    <row r="235" spans="1:40" x14ac:dyDescent="0.25">
      <c r="A235" s="68" t="s">
        <v>145</v>
      </c>
      <c r="B235" s="184">
        <v>20098</v>
      </c>
      <c r="C235" s="68">
        <v>6</v>
      </c>
      <c r="D235" s="1">
        <v>1152</v>
      </c>
      <c r="E235" s="1">
        <v>460</v>
      </c>
      <c r="F235" s="1">
        <v>21</v>
      </c>
      <c r="G235" s="1">
        <v>1633</v>
      </c>
      <c r="H235" s="181">
        <f t="shared" si="32"/>
        <v>1612</v>
      </c>
      <c r="I235" s="176">
        <v>272.16669999999999</v>
      </c>
      <c r="J235" s="182">
        <f t="shared" si="33"/>
        <v>268.66666666666669</v>
      </c>
      <c r="K235" s="45">
        <f t="shared" si="39"/>
        <v>17</v>
      </c>
      <c r="L235" s="45">
        <f t="shared" si="39"/>
        <v>34</v>
      </c>
      <c r="M235" s="45">
        <f t="shared" si="39"/>
        <v>50</v>
      </c>
      <c r="N235" s="45">
        <f t="shared" si="39"/>
        <v>67</v>
      </c>
      <c r="O235" s="45">
        <f t="shared" si="39"/>
        <v>84</v>
      </c>
      <c r="P235" s="45">
        <f t="shared" si="39"/>
        <v>101</v>
      </c>
      <c r="Q235" s="45">
        <f t="shared" si="39"/>
        <v>118</v>
      </c>
      <c r="R235" s="45">
        <f t="shared" si="39"/>
        <v>134</v>
      </c>
      <c r="S235" s="45">
        <f t="shared" si="39"/>
        <v>151</v>
      </c>
      <c r="T235" s="45">
        <f t="shared" si="39"/>
        <v>168</v>
      </c>
      <c r="U235" s="45">
        <f t="shared" si="39"/>
        <v>185</v>
      </c>
      <c r="V235" s="45">
        <f t="shared" si="39"/>
        <v>202</v>
      </c>
      <c r="W235" s="45">
        <f t="shared" si="39"/>
        <v>218</v>
      </c>
      <c r="X235" s="45">
        <f t="shared" si="39"/>
        <v>235</v>
      </c>
      <c r="Y235" s="45">
        <f t="shared" si="39"/>
        <v>252</v>
      </c>
      <c r="Z235" s="45">
        <f t="shared" si="39"/>
        <v>269</v>
      </c>
      <c r="AA235" s="45">
        <f t="shared" si="38"/>
        <v>285</v>
      </c>
      <c r="AB235" s="45">
        <f t="shared" si="38"/>
        <v>302</v>
      </c>
      <c r="AC235" s="45">
        <f t="shared" si="38"/>
        <v>319</v>
      </c>
      <c r="AD235" s="45">
        <f t="shared" si="38"/>
        <v>336</v>
      </c>
      <c r="AE235" s="45">
        <f t="shared" si="38"/>
        <v>353</v>
      </c>
      <c r="AF235" s="45">
        <f t="shared" si="38"/>
        <v>369</v>
      </c>
      <c r="AG235" s="45">
        <f t="shared" si="38"/>
        <v>386</v>
      </c>
      <c r="AH235" s="45">
        <f t="shared" si="38"/>
        <v>403</v>
      </c>
      <c r="AI235" s="45">
        <f t="shared" si="38"/>
        <v>420</v>
      </c>
      <c r="AJ235" s="45">
        <f t="shared" si="38"/>
        <v>437</v>
      </c>
      <c r="AK235" s="45">
        <f t="shared" si="38"/>
        <v>453</v>
      </c>
      <c r="AL235" s="45">
        <f t="shared" si="38"/>
        <v>470</v>
      </c>
      <c r="AM235" s="45">
        <f t="shared" si="38"/>
        <v>487</v>
      </c>
      <c r="AN235" s="45">
        <f t="shared" si="38"/>
        <v>504</v>
      </c>
    </row>
    <row r="236" spans="1:40" x14ac:dyDescent="0.25">
      <c r="A236" s="68" t="s">
        <v>145</v>
      </c>
      <c r="B236" s="184">
        <v>20169</v>
      </c>
      <c r="C236" s="68">
        <v>0</v>
      </c>
      <c r="D236" s="1">
        <v>0</v>
      </c>
      <c r="E236" s="1">
        <v>0</v>
      </c>
      <c r="F236" s="1">
        <v>0</v>
      </c>
      <c r="G236" s="1">
        <v>0</v>
      </c>
      <c r="H236" s="181">
        <f t="shared" si="32"/>
        <v>0</v>
      </c>
      <c r="I236" s="176">
        <v>0</v>
      </c>
      <c r="J236" s="182">
        <f t="shared" si="33"/>
        <v>0</v>
      </c>
      <c r="K236" s="45">
        <f t="shared" si="39"/>
        <v>0</v>
      </c>
      <c r="L236" s="45">
        <f t="shared" si="39"/>
        <v>0</v>
      </c>
      <c r="M236" s="45">
        <f t="shared" si="39"/>
        <v>0</v>
      </c>
      <c r="N236" s="45">
        <f t="shared" si="39"/>
        <v>0</v>
      </c>
      <c r="O236" s="45">
        <f t="shared" si="39"/>
        <v>0</v>
      </c>
      <c r="P236" s="45">
        <f t="shared" si="39"/>
        <v>0</v>
      </c>
      <c r="Q236" s="45">
        <f t="shared" si="39"/>
        <v>0</v>
      </c>
      <c r="R236" s="45">
        <f t="shared" si="39"/>
        <v>0</v>
      </c>
      <c r="S236" s="45">
        <f t="shared" si="39"/>
        <v>0</v>
      </c>
      <c r="T236" s="45">
        <f t="shared" si="39"/>
        <v>0</v>
      </c>
      <c r="U236" s="45">
        <f t="shared" si="39"/>
        <v>0</v>
      </c>
      <c r="V236" s="45">
        <f t="shared" si="39"/>
        <v>0</v>
      </c>
      <c r="W236" s="45">
        <f t="shared" si="39"/>
        <v>0</v>
      </c>
      <c r="X236" s="45">
        <f t="shared" si="39"/>
        <v>0</v>
      </c>
      <c r="Y236" s="45">
        <f t="shared" si="39"/>
        <v>0</v>
      </c>
      <c r="Z236" s="45">
        <f t="shared" si="39"/>
        <v>0</v>
      </c>
      <c r="AA236" s="45">
        <f t="shared" si="38"/>
        <v>0</v>
      </c>
      <c r="AB236" s="45">
        <f t="shared" si="38"/>
        <v>0</v>
      </c>
      <c r="AC236" s="45">
        <f t="shared" si="38"/>
        <v>0</v>
      </c>
      <c r="AD236" s="45">
        <f t="shared" si="38"/>
        <v>0</v>
      </c>
      <c r="AE236" s="45">
        <f t="shared" si="38"/>
        <v>0</v>
      </c>
      <c r="AF236" s="45">
        <f t="shared" si="38"/>
        <v>0</v>
      </c>
      <c r="AG236" s="45">
        <f t="shared" si="38"/>
        <v>0</v>
      </c>
      <c r="AH236" s="45">
        <f t="shared" si="38"/>
        <v>0</v>
      </c>
      <c r="AI236" s="45">
        <f t="shared" si="38"/>
        <v>0</v>
      </c>
      <c r="AJ236" s="45">
        <f t="shared" si="38"/>
        <v>0</v>
      </c>
      <c r="AK236" s="45">
        <f t="shared" si="38"/>
        <v>0</v>
      </c>
      <c r="AL236" s="45">
        <f t="shared" si="38"/>
        <v>0</v>
      </c>
      <c r="AM236" s="45">
        <f t="shared" si="38"/>
        <v>0</v>
      </c>
      <c r="AN236" s="45">
        <f t="shared" si="38"/>
        <v>0</v>
      </c>
    </row>
    <row r="237" spans="1:40" x14ac:dyDescent="0.25">
      <c r="A237" s="68" t="s">
        <v>145</v>
      </c>
      <c r="B237" s="184">
        <v>20176</v>
      </c>
      <c r="C237" s="68">
        <v>3</v>
      </c>
      <c r="D237" s="1">
        <v>24</v>
      </c>
      <c r="E237" s="1">
        <v>389</v>
      </c>
      <c r="F237" s="1">
        <v>1</v>
      </c>
      <c r="G237" s="1">
        <v>414</v>
      </c>
      <c r="H237" s="181">
        <f t="shared" si="32"/>
        <v>413</v>
      </c>
      <c r="I237" s="176">
        <v>138</v>
      </c>
      <c r="J237" s="182">
        <f t="shared" si="33"/>
        <v>137.66666666666666</v>
      </c>
      <c r="K237" s="45">
        <f t="shared" si="39"/>
        <v>9</v>
      </c>
      <c r="L237" s="45">
        <f t="shared" si="39"/>
        <v>17</v>
      </c>
      <c r="M237" s="45">
        <f t="shared" si="39"/>
        <v>26</v>
      </c>
      <c r="N237" s="45">
        <f t="shared" si="39"/>
        <v>34</v>
      </c>
      <c r="O237" s="45">
        <f t="shared" si="39"/>
        <v>43</v>
      </c>
      <c r="P237" s="45">
        <f t="shared" si="39"/>
        <v>52</v>
      </c>
      <c r="Q237" s="45">
        <f t="shared" si="39"/>
        <v>60</v>
      </c>
      <c r="R237" s="45">
        <f t="shared" si="39"/>
        <v>69</v>
      </c>
      <c r="S237" s="45">
        <f t="shared" si="39"/>
        <v>77</v>
      </c>
      <c r="T237" s="45">
        <f t="shared" si="39"/>
        <v>86</v>
      </c>
      <c r="U237" s="45">
        <f t="shared" si="39"/>
        <v>95</v>
      </c>
      <c r="V237" s="45">
        <f t="shared" si="39"/>
        <v>103</v>
      </c>
      <c r="W237" s="45">
        <f t="shared" si="39"/>
        <v>112</v>
      </c>
      <c r="X237" s="45">
        <f t="shared" si="39"/>
        <v>120</v>
      </c>
      <c r="Y237" s="45">
        <f t="shared" si="39"/>
        <v>129</v>
      </c>
      <c r="Z237" s="45">
        <f t="shared" si="39"/>
        <v>138</v>
      </c>
      <c r="AA237" s="45">
        <f t="shared" si="38"/>
        <v>146</v>
      </c>
      <c r="AB237" s="45">
        <f t="shared" si="38"/>
        <v>155</v>
      </c>
      <c r="AC237" s="45">
        <f t="shared" si="38"/>
        <v>163</v>
      </c>
      <c r="AD237" s="45">
        <f t="shared" si="38"/>
        <v>172</v>
      </c>
      <c r="AE237" s="45">
        <f t="shared" si="38"/>
        <v>181</v>
      </c>
      <c r="AF237" s="45">
        <f t="shared" si="38"/>
        <v>189</v>
      </c>
      <c r="AG237" s="45">
        <f t="shared" si="38"/>
        <v>198</v>
      </c>
      <c r="AH237" s="45">
        <f t="shared" si="38"/>
        <v>207</v>
      </c>
      <c r="AI237" s="45">
        <f t="shared" si="38"/>
        <v>215</v>
      </c>
      <c r="AJ237" s="45">
        <f t="shared" si="38"/>
        <v>224</v>
      </c>
      <c r="AK237" s="45">
        <f t="shared" si="38"/>
        <v>232</v>
      </c>
      <c r="AL237" s="45">
        <f t="shared" si="38"/>
        <v>241</v>
      </c>
      <c r="AM237" s="45">
        <f t="shared" si="38"/>
        <v>250</v>
      </c>
      <c r="AN237" s="45">
        <f t="shared" si="38"/>
        <v>258</v>
      </c>
    </row>
    <row r="238" spans="1:40" x14ac:dyDescent="0.25">
      <c r="A238" s="68" t="s">
        <v>145</v>
      </c>
      <c r="B238" s="184">
        <v>20228</v>
      </c>
      <c r="C238" s="68">
        <v>8</v>
      </c>
      <c r="D238" s="1">
        <v>1344</v>
      </c>
      <c r="E238" s="1">
        <v>1590</v>
      </c>
      <c r="F238" s="1">
        <v>49</v>
      </c>
      <c r="G238" s="1">
        <v>2983</v>
      </c>
      <c r="H238" s="181">
        <f t="shared" si="32"/>
        <v>2934</v>
      </c>
      <c r="I238" s="176">
        <v>372.875</v>
      </c>
      <c r="J238" s="182">
        <f t="shared" si="33"/>
        <v>366.75</v>
      </c>
      <c r="K238" s="45">
        <f t="shared" si="39"/>
        <v>23</v>
      </c>
      <c r="L238" s="45">
        <f t="shared" si="39"/>
        <v>46</v>
      </c>
      <c r="M238" s="45">
        <f t="shared" si="39"/>
        <v>69</v>
      </c>
      <c r="N238" s="45">
        <f t="shared" si="39"/>
        <v>92</v>
      </c>
      <c r="O238" s="45">
        <f t="shared" si="39"/>
        <v>115</v>
      </c>
      <c r="P238" s="45">
        <f t="shared" si="39"/>
        <v>138</v>
      </c>
      <c r="Q238" s="45">
        <f t="shared" si="39"/>
        <v>160</v>
      </c>
      <c r="R238" s="45">
        <f t="shared" si="39"/>
        <v>183</v>
      </c>
      <c r="S238" s="45">
        <f t="shared" si="39"/>
        <v>206</v>
      </c>
      <c r="T238" s="45">
        <f t="shared" si="39"/>
        <v>229</v>
      </c>
      <c r="U238" s="45">
        <f t="shared" si="39"/>
        <v>252</v>
      </c>
      <c r="V238" s="45">
        <f t="shared" si="39"/>
        <v>275</v>
      </c>
      <c r="W238" s="45">
        <f t="shared" si="39"/>
        <v>298</v>
      </c>
      <c r="X238" s="45">
        <f t="shared" si="39"/>
        <v>321</v>
      </c>
      <c r="Y238" s="45">
        <f t="shared" si="39"/>
        <v>344</v>
      </c>
      <c r="Z238" s="45">
        <f t="shared" si="39"/>
        <v>367</v>
      </c>
      <c r="AA238" s="45">
        <f t="shared" si="38"/>
        <v>390</v>
      </c>
      <c r="AB238" s="45">
        <f t="shared" si="38"/>
        <v>413</v>
      </c>
      <c r="AC238" s="45">
        <f t="shared" si="38"/>
        <v>436</v>
      </c>
      <c r="AD238" s="45">
        <f t="shared" si="38"/>
        <v>458</v>
      </c>
      <c r="AE238" s="45">
        <f t="shared" si="38"/>
        <v>481</v>
      </c>
      <c r="AF238" s="45">
        <f t="shared" si="38"/>
        <v>504</v>
      </c>
      <c r="AG238" s="45">
        <f t="shared" si="38"/>
        <v>527</v>
      </c>
      <c r="AH238" s="45">
        <f t="shared" si="38"/>
        <v>550</v>
      </c>
      <c r="AI238" s="45">
        <f t="shared" si="38"/>
        <v>573</v>
      </c>
      <c r="AJ238" s="45">
        <f t="shared" si="38"/>
        <v>596</v>
      </c>
      <c r="AK238" s="45">
        <f t="shared" si="38"/>
        <v>619</v>
      </c>
      <c r="AL238" s="45">
        <f t="shared" si="38"/>
        <v>642</v>
      </c>
      <c r="AM238" s="45">
        <f t="shared" si="38"/>
        <v>665</v>
      </c>
      <c r="AN238" s="45">
        <f t="shared" si="38"/>
        <v>688</v>
      </c>
    </row>
    <row r="239" spans="1:40" x14ac:dyDescent="0.25">
      <c r="A239" s="68" t="s">
        <v>145</v>
      </c>
      <c r="B239" s="184">
        <v>20231</v>
      </c>
      <c r="C239" s="68">
        <v>16</v>
      </c>
      <c r="D239" s="1">
        <v>3168</v>
      </c>
      <c r="E239" s="1">
        <v>3644</v>
      </c>
      <c r="F239" s="1">
        <v>176</v>
      </c>
      <c r="G239" s="1">
        <v>6988</v>
      </c>
      <c r="H239" s="181">
        <f t="shared" si="32"/>
        <v>6812</v>
      </c>
      <c r="I239" s="176">
        <v>436.75</v>
      </c>
      <c r="J239" s="182">
        <f t="shared" si="33"/>
        <v>425.75</v>
      </c>
      <c r="K239" s="45">
        <f t="shared" si="39"/>
        <v>27</v>
      </c>
      <c r="L239" s="45">
        <f t="shared" si="39"/>
        <v>53</v>
      </c>
      <c r="M239" s="45">
        <f t="shared" si="39"/>
        <v>80</v>
      </c>
      <c r="N239" s="45">
        <f t="shared" si="39"/>
        <v>106</v>
      </c>
      <c r="O239" s="45">
        <f t="shared" si="39"/>
        <v>133</v>
      </c>
      <c r="P239" s="45">
        <f t="shared" si="39"/>
        <v>160</v>
      </c>
      <c r="Q239" s="45">
        <f t="shared" si="39"/>
        <v>186</v>
      </c>
      <c r="R239" s="45">
        <f t="shared" si="39"/>
        <v>213</v>
      </c>
      <c r="S239" s="45">
        <f t="shared" si="39"/>
        <v>239</v>
      </c>
      <c r="T239" s="45">
        <f t="shared" si="39"/>
        <v>266</v>
      </c>
      <c r="U239" s="45">
        <f t="shared" si="39"/>
        <v>293</v>
      </c>
      <c r="V239" s="45">
        <f t="shared" si="39"/>
        <v>319</v>
      </c>
      <c r="W239" s="45">
        <f t="shared" si="39"/>
        <v>346</v>
      </c>
      <c r="X239" s="45">
        <f t="shared" si="39"/>
        <v>373</v>
      </c>
      <c r="Y239" s="45">
        <f t="shared" si="39"/>
        <v>399</v>
      </c>
      <c r="Z239" s="45">
        <f t="shared" si="39"/>
        <v>426</v>
      </c>
      <c r="AA239" s="45">
        <f t="shared" si="38"/>
        <v>452</v>
      </c>
      <c r="AB239" s="45">
        <f t="shared" si="38"/>
        <v>479</v>
      </c>
      <c r="AC239" s="45">
        <f t="shared" si="38"/>
        <v>506</v>
      </c>
      <c r="AD239" s="45">
        <f t="shared" si="38"/>
        <v>532</v>
      </c>
      <c r="AE239" s="45">
        <f t="shared" si="38"/>
        <v>559</v>
      </c>
      <c r="AF239" s="45">
        <f t="shared" si="38"/>
        <v>585</v>
      </c>
      <c r="AG239" s="45">
        <f t="shared" si="38"/>
        <v>612</v>
      </c>
      <c r="AH239" s="45">
        <f t="shared" si="38"/>
        <v>639</v>
      </c>
      <c r="AI239" s="45">
        <f t="shared" si="38"/>
        <v>665</v>
      </c>
      <c r="AJ239" s="45">
        <f t="shared" si="38"/>
        <v>692</v>
      </c>
      <c r="AK239" s="45">
        <f t="shared" si="38"/>
        <v>718</v>
      </c>
      <c r="AL239" s="45">
        <f t="shared" si="38"/>
        <v>745</v>
      </c>
      <c r="AM239" s="45">
        <f t="shared" si="38"/>
        <v>772</v>
      </c>
      <c r="AN239" s="45">
        <f t="shared" si="38"/>
        <v>798</v>
      </c>
    </row>
    <row r="240" spans="1:40" x14ac:dyDescent="0.25">
      <c r="A240" s="68" t="s">
        <v>145</v>
      </c>
      <c r="B240" s="184">
        <v>20256</v>
      </c>
      <c r="C240" s="68">
        <v>9</v>
      </c>
      <c r="D240" s="1">
        <v>1704</v>
      </c>
      <c r="E240" s="1">
        <v>1068</v>
      </c>
      <c r="F240" s="1">
        <v>49</v>
      </c>
      <c r="G240" s="1">
        <v>2821</v>
      </c>
      <c r="H240" s="181">
        <f t="shared" si="32"/>
        <v>2772</v>
      </c>
      <c r="I240" s="176">
        <v>313.44439999999997</v>
      </c>
      <c r="J240" s="182">
        <f t="shared" si="33"/>
        <v>308</v>
      </c>
      <c r="K240" s="45">
        <f t="shared" si="39"/>
        <v>19</v>
      </c>
      <c r="L240" s="45">
        <f t="shared" si="39"/>
        <v>39</v>
      </c>
      <c r="M240" s="45">
        <f t="shared" si="39"/>
        <v>58</v>
      </c>
      <c r="N240" s="45">
        <f t="shared" si="39"/>
        <v>77</v>
      </c>
      <c r="O240" s="45">
        <f t="shared" si="39"/>
        <v>96</v>
      </c>
      <c r="P240" s="45">
        <f t="shared" si="39"/>
        <v>116</v>
      </c>
      <c r="Q240" s="45">
        <f t="shared" si="39"/>
        <v>135</v>
      </c>
      <c r="R240" s="45">
        <f t="shared" si="39"/>
        <v>154</v>
      </c>
      <c r="S240" s="45">
        <f t="shared" si="39"/>
        <v>173</v>
      </c>
      <c r="T240" s="45">
        <f t="shared" si="39"/>
        <v>193</v>
      </c>
      <c r="U240" s="45">
        <f t="shared" si="39"/>
        <v>212</v>
      </c>
      <c r="V240" s="45">
        <f t="shared" si="39"/>
        <v>231</v>
      </c>
      <c r="W240" s="45">
        <f t="shared" si="39"/>
        <v>250</v>
      </c>
      <c r="X240" s="45">
        <f t="shared" si="39"/>
        <v>270</v>
      </c>
      <c r="Y240" s="45">
        <f t="shared" si="39"/>
        <v>289</v>
      </c>
      <c r="Z240" s="45">
        <f t="shared" si="39"/>
        <v>308</v>
      </c>
      <c r="AA240" s="45">
        <f t="shared" si="38"/>
        <v>327</v>
      </c>
      <c r="AB240" s="45">
        <f t="shared" si="38"/>
        <v>347</v>
      </c>
      <c r="AC240" s="45">
        <f t="shared" si="38"/>
        <v>366</v>
      </c>
      <c r="AD240" s="45">
        <f t="shared" si="38"/>
        <v>385</v>
      </c>
      <c r="AE240" s="45">
        <f t="shared" si="38"/>
        <v>404</v>
      </c>
      <c r="AF240" s="45">
        <f t="shared" si="38"/>
        <v>424</v>
      </c>
      <c r="AG240" s="45">
        <f t="shared" si="38"/>
        <v>443</v>
      </c>
      <c r="AH240" s="45">
        <f t="shared" si="38"/>
        <v>462</v>
      </c>
      <c r="AI240" s="45">
        <f t="shared" si="38"/>
        <v>481</v>
      </c>
      <c r="AJ240" s="45">
        <f t="shared" si="38"/>
        <v>501</v>
      </c>
      <c r="AK240" s="45">
        <f t="shared" si="38"/>
        <v>520</v>
      </c>
      <c r="AL240" s="45">
        <f t="shared" si="38"/>
        <v>539</v>
      </c>
      <c r="AM240" s="45">
        <f t="shared" si="38"/>
        <v>558</v>
      </c>
      <c r="AN240" s="45">
        <f t="shared" si="38"/>
        <v>578</v>
      </c>
    </row>
    <row r="241" spans="1:40" x14ac:dyDescent="0.25">
      <c r="A241" s="68" t="s">
        <v>145</v>
      </c>
      <c r="B241" s="184">
        <v>20266</v>
      </c>
      <c r="C241" s="68">
        <v>9</v>
      </c>
      <c r="D241" s="1">
        <v>1188</v>
      </c>
      <c r="E241" s="1">
        <v>5143</v>
      </c>
      <c r="F241" s="1">
        <v>179</v>
      </c>
      <c r="G241" s="1">
        <v>6510</v>
      </c>
      <c r="H241" s="181">
        <f t="shared" si="32"/>
        <v>6331</v>
      </c>
      <c r="I241" s="176">
        <v>723.33330000000001</v>
      </c>
      <c r="J241" s="182">
        <f t="shared" si="33"/>
        <v>703.44444444444446</v>
      </c>
      <c r="K241" s="45">
        <f t="shared" si="39"/>
        <v>44</v>
      </c>
      <c r="L241" s="45">
        <f t="shared" si="39"/>
        <v>88</v>
      </c>
      <c r="M241" s="45">
        <f t="shared" si="39"/>
        <v>132</v>
      </c>
      <c r="N241" s="45">
        <f t="shared" si="39"/>
        <v>176</v>
      </c>
      <c r="O241" s="45">
        <f t="shared" si="39"/>
        <v>220</v>
      </c>
      <c r="P241" s="45">
        <f t="shared" si="39"/>
        <v>264</v>
      </c>
      <c r="Q241" s="45">
        <f t="shared" si="39"/>
        <v>308</v>
      </c>
      <c r="R241" s="45">
        <f t="shared" si="39"/>
        <v>352</v>
      </c>
      <c r="S241" s="45">
        <f t="shared" si="39"/>
        <v>396</v>
      </c>
      <c r="T241" s="45">
        <f t="shared" si="39"/>
        <v>440</v>
      </c>
      <c r="U241" s="45">
        <f t="shared" si="39"/>
        <v>484</v>
      </c>
      <c r="V241" s="45">
        <f t="shared" si="39"/>
        <v>528</v>
      </c>
      <c r="W241" s="45">
        <f t="shared" si="39"/>
        <v>572</v>
      </c>
      <c r="X241" s="45">
        <f t="shared" si="39"/>
        <v>616</v>
      </c>
      <c r="Y241" s="45">
        <f t="shared" si="39"/>
        <v>659</v>
      </c>
      <c r="Z241" s="45">
        <f t="shared" si="39"/>
        <v>703</v>
      </c>
      <c r="AA241" s="45">
        <f t="shared" si="38"/>
        <v>747</v>
      </c>
      <c r="AB241" s="45">
        <f t="shared" si="38"/>
        <v>791</v>
      </c>
      <c r="AC241" s="45">
        <f t="shared" si="38"/>
        <v>835</v>
      </c>
      <c r="AD241" s="45">
        <f t="shared" si="38"/>
        <v>879</v>
      </c>
      <c r="AE241" s="45">
        <f t="shared" si="38"/>
        <v>923</v>
      </c>
      <c r="AF241" s="45">
        <f t="shared" si="38"/>
        <v>967</v>
      </c>
      <c r="AG241" s="45">
        <f t="shared" si="38"/>
        <v>1011</v>
      </c>
      <c r="AH241" s="45">
        <f t="shared" si="38"/>
        <v>1055</v>
      </c>
      <c r="AI241" s="45">
        <f t="shared" si="38"/>
        <v>1099</v>
      </c>
      <c r="AJ241" s="45">
        <f t="shared" si="38"/>
        <v>1143</v>
      </c>
      <c r="AK241" s="45">
        <f t="shared" si="38"/>
        <v>1187</v>
      </c>
      <c r="AL241" s="45">
        <f t="shared" si="38"/>
        <v>1231</v>
      </c>
      <c r="AM241" s="45">
        <f t="shared" si="38"/>
        <v>1275</v>
      </c>
      <c r="AN241" s="45">
        <f t="shared" si="38"/>
        <v>1319</v>
      </c>
    </row>
    <row r="242" spans="1:40" x14ac:dyDescent="0.25">
      <c r="A242" s="68" t="s">
        <v>145</v>
      </c>
      <c r="B242" s="184">
        <v>20303</v>
      </c>
      <c r="C242" s="68">
        <v>0</v>
      </c>
      <c r="D242" s="1">
        <v>0</v>
      </c>
      <c r="E242" s="1">
        <v>0</v>
      </c>
      <c r="F242" s="1">
        <v>0</v>
      </c>
      <c r="G242" s="1">
        <v>0</v>
      </c>
      <c r="H242" s="181">
        <f t="shared" si="32"/>
        <v>0</v>
      </c>
      <c r="I242" s="176">
        <v>0</v>
      </c>
      <c r="J242" s="182">
        <f t="shared" si="33"/>
        <v>0</v>
      </c>
      <c r="K242" s="45">
        <f t="shared" si="39"/>
        <v>0</v>
      </c>
      <c r="L242" s="45">
        <f t="shared" si="39"/>
        <v>0</v>
      </c>
      <c r="M242" s="45">
        <f t="shared" si="39"/>
        <v>0</v>
      </c>
      <c r="N242" s="45">
        <f t="shared" si="39"/>
        <v>0</v>
      </c>
      <c r="O242" s="45">
        <f t="shared" si="39"/>
        <v>0</v>
      </c>
      <c r="P242" s="45">
        <f t="shared" si="39"/>
        <v>0</v>
      </c>
      <c r="Q242" s="45">
        <f t="shared" si="39"/>
        <v>0</v>
      </c>
      <c r="R242" s="45">
        <f t="shared" si="39"/>
        <v>0</v>
      </c>
      <c r="S242" s="45">
        <f t="shared" si="39"/>
        <v>0</v>
      </c>
      <c r="T242" s="45">
        <f t="shared" si="39"/>
        <v>0</v>
      </c>
      <c r="U242" s="45">
        <f t="shared" si="39"/>
        <v>0</v>
      </c>
      <c r="V242" s="45">
        <f t="shared" si="39"/>
        <v>0</v>
      </c>
      <c r="W242" s="45">
        <f t="shared" si="39"/>
        <v>0</v>
      </c>
      <c r="X242" s="45">
        <f t="shared" si="39"/>
        <v>0</v>
      </c>
      <c r="Y242" s="45">
        <f t="shared" si="39"/>
        <v>0</v>
      </c>
      <c r="Z242" s="45">
        <f t="shared" si="39"/>
        <v>0</v>
      </c>
      <c r="AA242" s="45">
        <f t="shared" si="38"/>
        <v>0</v>
      </c>
      <c r="AB242" s="45">
        <f t="shared" si="38"/>
        <v>0</v>
      </c>
      <c r="AC242" s="45">
        <f t="shared" si="38"/>
        <v>0</v>
      </c>
      <c r="AD242" s="45">
        <f t="shared" si="38"/>
        <v>0</v>
      </c>
      <c r="AE242" s="45">
        <f t="shared" si="38"/>
        <v>0</v>
      </c>
      <c r="AF242" s="45">
        <f t="shared" si="38"/>
        <v>0</v>
      </c>
      <c r="AG242" s="45">
        <f t="shared" si="38"/>
        <v>0</v>
      </c>
      <c r="AH242" s="45">
        <f t="shared" si="38"/>
        <v>0</v>
      </c>
      <c r="AI242" s="45">
        <f t="shared" si="38"/>
        <v>0</v>
      </c>
      <c r="AJ242" s="45">
        <f t="shared" si="38"/>
        <v>0</v>
      </c>
      <c r="AK242" s="45">
        <f t="shared" si="38"/>
        <v>0</v>
      </c>
      <c r="AL242" s="45">
        <f t="shared" si="38"/>
        <v>0</v>
      </c>
      <c r="AM242" s="45">
        <f t="shared" si="38"/>
        <v>0</v>
      </c>
      <c r="AN242" s="45">
        <f t="shared" si="38"/>
        <v>0</v>
      </c>
    </row>
    <row r="243" spans="1:40" x14ac:dyDescent="0.25">
      <c r="A243" s="68" t="s">
        <v>145</v>
      </c>
      <c r="B243" s="184">
        <v>20359</v>
      </c>
      <c r="C243" s="68">
        <v>5</v>
      </c>
      <c r="D243" s="1">
        <v>2076</v>
      </c>
      <c r="E243" s="1">
        <v>-723</v>
      </c>
      <c r="F243" s="1">
        <v>3</v>
      </c>
      <c r="G243" s="1">
        <v>1356</v>
      </c>
      <c r="H243" s="181">
        <f t="shared" si="32"/>
        <v>1353</v>
      </c>
      <c r="I243" s="176">
        <v>271.2</v>
      </c>
      <c r="J243" s="182">
        <f t="shared" si="33"/>
        <v>270.60000000000002</v>
      </c>
      <c r="K243" s="45">
        <f t="shared" si="39"/>
        <v>17</v>
      </c>
      <c r="L243" s="45">
        <f t="shared" si="39"/>
        <v>34</v>
      </c>
      <c r="M243" s="45">
        <f t="shared" si="39"/>
        <v>51</v>
      </c>
      <c r="N243" s="45">
        <f t="shared" si="39"/>
        <v>68</v>
      </c>
      <c r="O243" s="45">
        <f t="shared" si="39"/>
        <v>85</v>
      </c>
      <c r="P243" s="45">
        <f t="shared" si="39"/>
        <v>101</v>
      </c>
      <c r="Q243" s="45">
        <f t="shared" si="39"/>
        <v>118</v>
      </c>
      <c r="R243" s="45">
        <f t="shared" si="39"/>
        <v>135</v>
      </c>
      <c r="S243" s="45">
        <f t="shared" si="39"/>
        <v>152</v>
      </c>
      <c r="T243" s="45">
        <f t="shared" si="39"/>
        <v>169</v>
      </c>
      <c r="U243" s="45">
        <f t="shared" si="39"/>
        <v>186</v>
      </c>
      <c r="V243" s="45">
        <f t="shared" si="39"/>
        <v>203</v>
      </c>
      <c r="W243" s="45">
        <f t="shared" si="39"/>
        <v>220</v>
      </c>
      <c r="X243" s="45">
        <f t="shared" si="39"/>
        <v>237</v>
      </c>
      <c r="Y243" s="45">
        <f t="shared" si="39"/>
        <v>254</v>
      </c>
      <c r="Z243" s="45">
        <f t="shared" si="39"/>
        <v>271</v>
      </c>
      <c r="AA243" s="45">
        <f t="shared" si="38"/>
        <v>288</v>
      </c>
      <c r="AB243" s="45">
        <f t="shared" si="38"/>
        <v>304</v>
      </c>
      <c r="AC243" s="45">
        <f t="shared" si="38"/>
        <v>321</v>
      </c>
      <c r="AD243" s="45">
        <f t="shared" si="38"/>
        <v>338</v>
      </c>
      <c r="AE243" s="45">
        <f t="shared" si="38"/>
        <v>355</v>
      </c>
      <c r="AF243" s="45">
        <f t="shared" si="38"/>
        <v>372</v>
      </c>
      <c r="AG243" s="45">
        <f t="shared" si="38"/>
        <v>389</v>
      </c>
      <c r="AH243" s="45">
        <f t="shared" si="38"/>
        <v>406</v>
      </c>
      <c r="AI243" s="45">
        <f t="shared" si="38"/>
        <v>423</v>
      </c>
      <c r="AJ243" s="45">
        <f t="shared" si="38"/>
        <v>440</v>
      </c>
      <c r="AK243" s="45">
        <f t="shared" si="38"/>
        <v>457</v>
      </c>
      <c r="AL243" s="45">
        <f t="shared" si="38"/>
        <v>474</v>
      </c>
      <c r="AM243" s="45">
        <f t="shared" si="38"/>
        <v>490</v>
      </c>
      <c r="AN243" s="45">
        <f t="shared" si="38"/>
        <v>507</v>
      </c>
    </row>
    <row r="244" spans="1:40" x14ac:dyDescent="0.25">
      <c r="A244" s="68" t="s">
        <v>145</v>
      </c>
      <c r="B244" s="184">
        <v>20387</v>
      </c>
      <c r="C244" s="68">
        <v>1</v>
      </c>
      <c r="D244" s="1">
        <v>468</v>
      </c>
      <c r="E244" s="1">
        <v>66</v>
      </c>
      <c r="F244" s="1">
        <v>0</v>
      </c>
      <c r="G244" s="1">
        <v>534</v>
      </c>
      <c r="H244" s="181">
        <f t="shared" si="32"/>
        <v>534</v>
      </c>
      <c r="I244" s="176">
        <v>534</v>
      </c>
      <c r="J244" s="182">
        <f t="shared" si="33"/>
        <v>534</v>
      </c>
      <c r="K244" s="45">
        <f t="shared" si="39"/>
        <v>33</v>
      </c>
      <c r="L244" s="45">
        <f t="shared" si="39"/>
        <v>67</v>
      </c>
      <c r="M244" s="45">
        <f t="shared" si="39"/>
        <v>100</v>
      </c>
      <c r="N244" s="45">
        <f t="shared" si="39"/>
        <v>134</v>
      </c>
      <c r="O244" s="45">
        <f t="shared" si="39"/>
        <v>167</v>
      </c>
      <c r="P244" s="45">
        <f t="shared" si="39"/>
        <v>200</v>
      </c>
      <c r="Q244" s="45">
        <f t="shared" si="39"/>
        <v>234</v>
      </c>
      <c r="R244" s="45">
        <f t="shared" si="39"/>
        <v>267</v>
      </c>
      <c r="S244" s="45">
        <f t="shared" si="39"/>
        <v>300</v>
      </c>
      <c r="T244" s="45">
        <f t="shared" si="39"/>
        <v>334</v>
      </c>
      <c r="U244" s="45">
        <f t="shared" si="39"/>
        <v>367</v>
      </c>
      <c r="V244" s="45">
        <f t="shared" si="39"/>
        <v>401</v>
      </c>
      <c r="W244" s="45">
        <f t="shared" si="39"/>
        <v>434</v>
      </c>
      <c r="X244" s="45">
        <f t="shared" si="39"/>
        <v>467</v>
      </c>
      <c r="Y244" s="45">
        <f t="shared" si="39"/>
        <v>501</v>
      </c>
      <c r="Z244" s="45">
        <f t="shared" si="39"/>
        <v>534</v>
      </c>
      <c r="AA244" s="45">
        <f t="shared" si="38"/>
        <v>567</v>
      </c>
      <c r="AB244" s="45">
        <f t="shared" si="38"/>
        <v>601</v>
      </c>
      <c r="AC244" s="45">
        <f t="shared" si="38"/>
        <v>634</v>
      </c>
      <c r="AD244" s="45">
        <f t="shared" si="38"/>
        <v>668</v>
      </c>
      <c r="AE244" s="45">
        <f t="shared" si="38"/>
        <v>701</v>
      </c>
      <c r="AF244" s="45">
        <f t="shared" si="38"/>
        <v>734</v>
      </c>
      <c r="AG244" s="45">
        <f t="shared" si="38"/>
        <v>768</v>
      </c>
      <c r="AH244" s="45">
        <f t="shared" si="38"/>
        <v>801</v>
      </c>
      <c r="AI244" s="45">
        <f t="shared" si="38"/>
        <v>834</v>
      </c>
      <c r="AJ244" s="45">
        <f t="shared" si="38"/>
        <v>868</v>
      </c>
      <c r="AK244" s="45">
        <f t="shared" si="38"/>
        <v>901</v>
      </c>
      <c r="AL244" s="45">
        <f t="shared" si="38"/>
        <v>935</v>
      </c>
      <c r="AM244" s="45">
        <f t="shared" si="38"/>
        <v>968</v>
      </c>
      <c r="AN244" s="45">
        <f t="shared" si="38"/>
        <v>1001</v>
      </c>
    </row>
    <row r="245" spans="1:40" x14ac:dyDescent="0.25">
      <c r="A245" s="68" t="s">
        <v>145</v>
      </c>
      <c r="B245" s="184">
        <v>20500</v>
      </c>
      <c r="C245" s="68">
        <v>10</v>
      </c>
      <c r="D245" s="1">
        <v>1668</v>
      </c>
      <c r="E245" s="1">
        <v>1036</v>
      </c>
      <c r="F245" s="1">
        <v>20</v>
      </c>
      <c r="G245" s="1">
        <v>2724</v>
      </c>
      <c r="H245" s="181">
        <f t="shared" si="32"/>
        <v>2704</v>
      </c>
      <c r="I245" s="176">
        <v>272.39999999999998</v>
      </c>
      <c r="J245" s="182">
        <f t="shared" si="33"/>
        <v>270.39999999999998</v>
      </c>
      <c r="K245" s="45">
        <f t="shared" si="39"/>
        <v>17</v>
      </c>
      <c r="L245" s="45">
        <f t="shared" si="39"/>
        <v>34</v>
      </c>
      <c r="M245" s="45">
        <f t="shared" si="39"/>
        <v>51</v>
      </c>
      <c r="N245" s="45">
        <f t="shared" si="39"/>
        <v>68</v>
      </c>
      <c r="O245" s="45">
        <f t="shared" si="39"/>
        <v>85</v>
      </c>
      <c r="P245" s="45">
        <f t="shared" si="39"/>
        <v>101</v>
      </c>
      <c r="Q245" s="45">
        <f t="shared" si="39"/>
        <v>118</v>
      </c>
      <c r="R245" s="45">
        <f t="shared" si="39"/>
        <v>135</v>
      </c>
      <c r="S245" s="45">
        <f t="shared" si="39"/>
        <v>152</v>
      </c>
      <c r="T245" s="45">
        <f t="shared" si="39"/>
        <v>169</v>
      </c>
      <c r="U245" s="45">
        <f t="shared" si="39"/>
        <v>186</v>
      </c>
      <c r="V245" s="45">
        <f t="shared" si="39"/>
        <v>203</v>
      </c>
      <c r="W245" s="45">
        <f t="shared" si="39"/>
        <v>220</v>
      </c>
      <c r="X245" s="45">
        <f t="shared" si="39"/>
        <v>237</v>
      </c>
      <c r="Y245" s="45">
        <f t="shared" si="39"/>
        <v>254</v>
      </c>
      <c r="Z245" s="45">
        <f t="shared" si="39"/>
        <v>270</v>
      </c>
      <c r="AA245" s="45">
        <f t="shared" si="38"/>
        <v>287</v>
      </c>
      <c r="AB245" s="45">
        <f t="shared" si="38"/>
        <v>304</v>
      </c>
      <c r="AC245" s="45">
        <f t="shared" si="38"/>
        <v>321</v>
      </c>
      <c r="AD245" s="45">
        <f t="shared" si="38"/>
        <v>338</v>
      </c>
      <c r="AE245" s="45">
        <f t="shared" si="38"/>
        <v>355</v>
      </c>
      <c r="AF245" s="45">
        <f t="shared" si="38"/>
        <v>372</v>
      </c>
      <c r="AG245" s="45">
        <f t="shared" si="38"/>
        <v>389</v>
      </c>
      <c r="AH245" s="45">
        <f t="shared" si="38"/>
        <v>406</v>
      </c>
      <c r="AI245" s="45">
        <f t="shared" si="38"/>
        <v>423</v>
      </c>
      <c r="AJ245" s="45">
        <f t="shared" si="38"/>
        <v>439</v>
      </c>
      <c r="AK245" s="45">
        <f t="shared" si="38"/>
        <v>456</v>
      </c>
      <c r="AL245" s="45">
        <f t="shared" si="38"/>
        <v>473</v>
      </c>
      <c r="AM245" s="45">
        <f t="shared" si="38"/>
        <v>490</v>
      </c>
      <c r="AN245" s="45">
        <f t="shared" si="38"/>
        <v>507</v>
      </c>
    </row>
    <row r="246" spans="1:40" x14ac:dyDescent="0.25">
      <c r="A246" s="68" t="s">
        <v>145</v>
      </c>
      <c r="B246" s="184">
        <v>20641</v>
      </c>
      <c r="C246" s="68">
        <v>6</v>
      </c>
      <c r="D246" s="1">
        <v>2208</v>
      </c>
      <c r="E246" s="1">
        <v>-292</v>
      </c>
      <c r="F246" s="1">
        <v>36</v>
      </c>
      <c r="G246" s="1">
        <v>1952</v>
      </c>
      <c r="H246" s="181">
        <f t="shared" si="32"/>
        <v>1916</v>
      </c>
      <c r="I246" s="176">
        <v>325.33330000000001</v>
      </c>
      <c r="J246" s="182">
        <f t="shared" si="33"/>
        <v>319.33333333333331</v>
      </c>
      <c r="K246" s="45">
        <f t="shared" si="39"/>
        <v>20</v>
      </c>
      <c r="L246" s="45">
        <f t="shared" si="39"/>
        <v>40</v>
      </c>
      <c r="M246" s="45">
        <f t="shared" si="39"/>
        <v>60</v>
      </c>
      <c r="N246" s="45">
        <f t="shared" si="39"/>
        <v>80</v>
      </c>
      <c r="O246" s="45">
        <f t="shared" si="39"/>
        <v>100</v>
      </c>
      <c r="P246" s="45">
        <f t="shared" si="39"/>
        <v>120</v>
      </c>
      <c r="Q246" s="45">
        <f t="shared" si="39"/>
        <v>140</v>
      </c>
      <c r="R246" s="45">
        <f t="shared" si="39"/>
        <v>160</v>
      </c>
      <c r="S246" s="45">
        <f t="shared" si="39"/>
        <v>180</v>
      </c>
      <c r="T246" s="45">
        <f t="shared" si="39"/>
        <v>200</v>
      </c>
      <c r="U246" s="45">
        <f t="shared" si="39"/>
        <v>220</v>
      </c>
      <c r="V246" s="45">
        <f t="shared" si="39"/>
        <v>240</v>
      </c>
      <c r="W246" s="45">
        <f t="shared" si="39"/>
        <v>259</v>
      </c>
      <c r="X246" s="45">
        <f t="shared" si="39"/>
        <v>279</v>
      </c>
      <c r="Y246" s="45">
        <f t="shared" si="39"/>
        <v>299</v>
      </c>
      <c r="Z246" s="45">
        <f t="shared" ref="Z246:AN261" si="40">IF($G246&gt;0,ROUND($J246*Z$3/12*0.75,0),0)</f>
        <v>319</v>
      </c>
      <c r="AA246" s="45">
        <f t="shared" si="40"/>
        <v>339</v>
      </c>
      <c r="AB246" s="45">
        <f t="shared" si="40"/>
        <v>359</v>
      </c>
      <c r="AC246" s="45">
        <f t="shared" si="40"/>
        <v>379</v>
      </c>
      <c r="AD246" s="45">
        <f t="shared" si="40"/>
        <v>399</v>
      </c>
      <c r="AE246" s="45">
        <f t="shared" si="40"/>
        <v>419</v>
      </c>
      <c r="AF246" s="45">
        <f t="shared" si="40"/>
        <v>439</v>
      </c>
      <c r="AG246" s="45">
        <f t="shared" si="40"/>
        <v>459</v>
      </c>
      <c r="AH246" s="45">
        <f t="shared" si="40"/>
        <v>479</v>
      </c>
      <c r="AI246" s="45">
        <f t="shared" si="40"/>
        <v>499</v>
      </c>
      <c r="AJ246" s="45">
        <f t="shared" si="40"/>
        <v>519</v>
      </c>
      <c r="AK246" s="45">
        <f t="shared" si="40"/>
        <v>539</v>
      </c>
      <c r="AL246" s="45">
        <f t="shared" si="40"/>
        <v>559</v>
      </c>
      <c r="AM246" s="45">
        <f t="shared" si="40"/>
        <v>579</v>
      </c>
      <c r="AN246" s="45">
        <f t="shared" si="40"/>
        <v>599</v>
      </c>
    </row>
    <row r="247" spans="1:40" x14ac:dyDescent="0.25">
      <c r="A247" s="68" t="s">
        <v>145</v>
      </c>
      <c r="B247" s="184">
        <v>20720</v>
      </c>
      <c r="C247" s="68">
        <v>30</v>
      </c>
      <c r="D247" s="1">
        <v>1452</v>
      </c>
      <c r="E247" s="1">
        <v>3755</v>
      </c>
      <c r="F247" s="1">
        <v>25</v>
      </c>
      <c r="G247" s="1">
        <v>5232</v>
      </c>
      <c r="H247" s="181">
        <f t="shared" si="32"/>
        <v>5207</v>
      </c>
      <c r="I247" s="176">
        <v>174.4</v>
      </c>
      <c r="J247" s="182">
        <f t="shared" si="33"/>
        <v>173.56666666666666</v>
      </c>
      <c r="K247" s="45">
        <f t="shared" ref="K247:Z262" si="41">IF($G247&gt;0,ROUND($J247*K$3/12*0.75,0),0)</f>
        <v>11</v>
      </c>
      <c r="L247" s="45">
        <f t="shared" si="41"/>
        <v>22</v>
      </c>
      <c r="M247" s="45">
        <f t="shared" si="41"/>
        <v>33</v>
      </c>
      <c r="N247" s="45">
        <f t="shared" si="41"/>
        <v>43</v>
      </c>
      <c r="O247" s="45">
        <f t="shared" si="41"/>
        <v>54</v>
      </c>
      <c r="P247" s="45">
        <f t="shared" si="41"/>
        <v>65</v>
      </c>
      <c r="Q247" s="45">
        <f t="shared" si="41"/>
        <v>76</v>
      </c>
      <c r="R247" s="45">
        <f t="shared" si="41"/>
        <v>87</v>
      </c>
      <c r="S247" s="45">
        <f t="shared" si="41"/>
        <v>98</v>
      </c>
      <c r="T247" s="45">
        <f t="shared" si="41"/>
        <v>108</v>
      </c>
      <c r="U247" s="45">
        <f t="shared" si="41"/>
        <v>119</v>
      </c>
      <c r="V247" s="45">
        <f t="shared" si="41"/>
        <v>130</v>
      </c>
      <c r="W247" s="45">
        <f t="shared" si="41"/>
        <v>141</v>
      </c>
      <c r="X247" s="45">
        <f t="shared" si="41"/>
        <v>152</v>
      </c>
      <c r="Y247" s="45">
        <f t="shared" si="41"/>
        <v>163</v>
      </c>
      <c r="Z247" s="45">
        <f t="shared" si="41"/>
        <v>174</v>
      </c>
      <c r="AA247" s="45">
        <f t="shared" si="40"/>
        <v>184</v>
      </c>
      <c r="AB247" s="45">
        <f t="shared" si="40"/>
        <v>195</v>
      </c>
      <c r="AC247" s="45">
        <f t="shared" si="40"/>
        <v>206</v>
      </c>
      <c r="AD247" s="45">
        <f t="shared" si="40"/>
        <v>217</v>
      </c>
      <c r="AE247" s="45">
        <f t="shared" si="40"/>
        <v>228</v>
      </c>
      <c r="AF247" s="45">
        <f t="shared" si="40"/>
        <v>239</v>
      </c>
      <c r="AG247" s="45">
        <f t="shared" si="40"/>
        <v>250</v>
      </c>
      <c r="AH247" s="45">
        <f t="shared" si="40"/>
        <v>260</v>
      </c>
      <c r="AI247" s="45">
        <f t="shared" si="40"/>
        <v>271</v>
      </c>
      <c r="AJ247" s="45">
        <f t="shared" si="40"/>
        <v>282</v>
      </c>
      <c r="AK247" s="45">
        <f t="shared" si="40"/>
        <v>293</v>
      </c>
      <c r="AL247" s="45">
        <f t="shared" si="40"/>
        <v>304</v>
      </c>
      <c r="AM247" s="45">
        <f t="shared" si="40"/>
        <v>315</v>
      </c>
      <c r="AN247" s="45">
        <f t="shared" si="40"/>
        <v>325</v>
      </c>
    </row>
    <row r="248" spans="1:40" x14ac:dyDescent="0.25">
      <c r="A248" s="68" t="s">
        <v>145</v>
      </c>
      <c r="B248" s="184">
        <v>20721</v>
      </c>
      <c r="C248" s="68">
        <v>10</v>
      </c>
      <c r="D248" s="1">
        <v>2232</v>
      </c>
      <c r="E248" s="1">
        <v>903</v>
      </c>
      <c r="F248" s="1">
        <v>69</v>
      </c>
      <c r="G248" s="1">
        <v>3204</v>
      </c>
      <c r="H248" s="181">
        <f t="shared" si="32"/>
        <v>3135</v>
      </c>
      <c r="I248" s="176">
        <v>320.39999999999998</v>
      </c>
      <c r="J248" s="182">
        <f t="shared" si="33"/>
        <v>313.5</v>
      </c>
      <c r="K248" s="45">
        <f t="shared" si="41"/>
        <v>20</v>
      </c>
      <c r="L248" s="45">
        <f t="shared" si="41"/>
        <v>39</v>
      </c>
      <c r="M248" s="45">
        <f t="shared" si="41"/>
        <v>59</v>
      </c>
      <c r="N248" s="45">
        <f t="shared" si="41"/>
        <v>78</v>
      </c>
      <c r="O248" s="45">
        <f t="shared" si="41"/>
        <v>98</v>
      </c>
      <c r="P248" s="45">
        <f t="shared" si="41"/>
        <v>118</v>
      </c>
      <c r="Q248" s="45">
        <f t="shared" si="41"/>
        <v>137</v>
      </c>
      <c r="R248" s="45">
        <f t="shared" si="41"/>
        <v>157</v>
      </c>
      <c r="S248" s="45">
        <f t="shared" si="41"/>
        <v>176</v>
      </c>
      <c r="T248" s="45">
        <f t="shared" si="41"/>
        <v>196</v>
      </c>
      <c r="U248" s="45">
        <f t="shared" si="41"/>
        <v>216</v>
      </c>
      <c r="V248" s="45">
        <f t="shared" si="41"/>
        <v>235</v>
      </c>
      <c r="W248" s="45">
        <f t="shared" si="41"/>
        <v>255</v>
      </c>
      <c r="X248" s="45">
        <f t="shared" si="41"/>
        <v>274</v>
      </c>
      <c r="Y248" s="45">
        <f t="shared" si="41"/>
        <v>294</v>
      </c>
      <c r="Z248" s="45">
        <f t="shared" si="41"/>
        <v>314</v>
      </c>
      <c r="AA248" s="45">
        <f t="shared" si="40"/>
        <v>333</v>
      </c>
      <c r="AB248" s="45">
        <f t="shared" si="40"/>
        <v>353</v>
      </c>
      <c r="AC248" s="45">
        <f t="shared" si="40"/>
        <v>372</v>
      </c>
      <c r="AD248" s="45">
        <f t="shared" si="40"/>
        <v>392</v>
      </c>
      <c r="AE248" s="45">
        <f t="shared" si="40"/>
        <v>411</v>
      </c>
      <c r="AF248" s="45">
        <f t="shared" si="40"/>
        <v>431</v>
      </c>
      <c r="AG248" s="45">
        <f t="shared" si="40"/>
        <v>451</v>
      </c>
      <c r="AH248" s="45">
        <f t="shared" si="40"/>
        <v>470</v>
      </c>
      <c r="AI248" s="45">
        <f t="shared" si="40"/>
        <v>490</v>
      </c>
      <c r="AJ248" s="45">
        <f t="shared" si="40"/>
        <v>509</v>
      </c>
      <c r="AK248" s="45">
        <f t="shared" si="40"/>
        <v>529</v>
      </c>
      <c r="AL248" s="45">
        <f t="shared" si="40"/>
        <v>549</v>
      </c>
      <c r="AM248" s="45">
        <f t="shared" si="40"/>
        <v>568</v>
      </c>
      <c r="AN248" s="45">
        <f t="shared" si="40"/>
        <v>588</v>
      </c>
    </row>
    <row r="249" spans="1:40" x14ac:dyDescent="0.25">
      <c r="A249" s="68" t="s">
        <v>145</v>
      </c>
      <c r="B249" s="184">
        <v>20737</v>
      </c>
      <c r="C249" s="68">
        <v>9</v>
      </c>
      <c r="D249" s="1">
        <v>2076</v>
      </c>
      <c r="E249" s="1">
        <v>1059</v>
      </c>
      <c r="F249" s="1">
        <v>81</v>
      </c>
      <c r="G249" s="1">
        <v>3216</v>
      </c>
      <c r="H249" s="181">
        <f t="shared" si="32"/>
        <v>3135</v>
      </c>
      <c r="I249" s="176">
        <v>357.33330000000001</v>
      </c>
      <c r="J249" s="182">
        <f t="shared" si="33"/>
        <v>348.33333333333331</v>
      </c>
      <c r="K249" s="45">
        <f t="shared" si="41"/>
        <v>22</v>
      </c>
      <c r="L249" s="45">
        <f t="shared" si="41"/>
        <v>44</v>
      </c>
      <c r="M249" s="45">
        <f t="shared" si="41"/>
        <v>65</v>
      </c>
      <c r="N249" s="45">
        <f t="shared" si="41"/>
        <v>87</v>
      </c>
      <c r="O249" s="45">
        <f t="shared" si="41"/>
        <v>109</v>
      </c>
      <c r="P249" s="45">
        <f t="shared" si="41"/>
        <v>131</v>
      </c>
      <c r="Q249" s="45">
        <f t="shared" si="41"/>
        <v>152</v>
      </c>
      <c r="R249" s="45">
        <f t="shared" si="41"/>
        <v>174</v>
      </c>
      <c r="S249" s="45">
        <f t="shared" si="41"/>
        <v>196</v>
      </c>
      <c r="T249" s="45">
        <f t="shared" si="41"/>
        <v>218</v>
      </c>
      <c r="U249" s="45">
        <f t="shared" si="41"/>
        <v>239</v>
      </c>
      <c r="V249" s="45">
        <f t="shared" si="41"/>
        <v>261</v>
      </c>
      <c r="W249" s="45">
        <f t="shared" si="41"/>
        <v>283</v>
      </c>
      <c r="X249" s="45">
        <f t="shared" si="41"/>
        <v>305</v>
      </c>
      <c r="Y249" s="45">
        <f t="shared" si="41"/>
        <v>327</v>
      </c>
      <c r="Z249" s="45">
        <f t="shared" si="41"/>
        <v>348</v>
      </c>
      <c r="AA249" s="45">
        <f t="shared" si="40"/>
        <v>370</v>
      </c>
      <c r="AB249" s="45">
        <f t="shared" si="40"/>
        <v>392</v>
      </c>
      <c r="AC249" s="45">
        <f t="shared" si="40"/>
        <v>414</v>
      </c>
      <c r="AD249" s="45">
        <f t="shared" si="40"/>
        <v>435</v>
      </c>
      <c r="AE249" s="45">
        <f t="shared" si="40"/>
        <v>457</v>
      </c>
      <c r="AF249" s="45">
        <f t="shared" si="40"/>
        <v>479</v>
      </c>
      <c r="AG249" s="45">
        <f t="shared" si="40"/>
        <v>501</v>
      </c>
      <c r="AH249" s="45">
        <f t="shared" si="40"/>
        <v>523</v>
      </c>
      <c r="AI249" s="45">
        <f t="shared" si="40"/>
        <v>544</v>
      </c>
      <c r="AJ249" s="45">
        <f t="shared" si="40"/>
        <v>566</v>
      </c>
      <c r="AK249" s="45">
        <f t="shared" si="40"/>
        <v>588</v>
      </c>
      <c r="AL249" s="45">
        <f t="shared" si="40"/>
        <v>610</v>
      </c>
      <c r="AM249" s="45">
        <f t="shared" si="40"/>
        <v>631</v>
      </c>
      <c r="AN249" s="45">
        <f t="shared" si="40"/>
        <v>653</v>
      </c>
    </row>
    <row r="250" spans="1:40" x14ac:dyDescent="0.25">
      <c r="A250" s="68" t="s">
        <v>145</v>
      </c>
      <c r="B250" s="184">
        <v>20739</v>
      </c>
      <c r="C250" s="68">
        <v>4</v>
      </c>
      <c r="D250" s="1">
        <v>1584</v>
      </c>
      <c r="E250" s="1">
        <v>480</v>
      </c>
      <c r="F250" s="1">
        <v>22</v>
      </c>
      <c r="G250" s="1">
        <v>2086</v>
      </c>
      <c r="H250" s="181">
        <f t="shared" si="32"/>
        <v>2064</v>
      </c>
      <c r="I250" s="176">
        <v>521.5</v>
      </c>
      <c r="J250" s="182">
        <f t="shared" si="33"/>
        <v>516</v>
      </c>
      <c r="K250" s="45">
        <f t="shared" si="41"/>
        <v>32</v>
      </c>
      <c r="L250" s="45">
        <f t="shared" si="41"/>
        <v>65</v>
      </c>
      <c r="M250" s="45">
        <f t="shared" si="41"/>
        <v>97</v>
      </c>
      <c r="N250" s="45">
        <f t="shared" si="41"/>
        <v>129</v>
      </c>
      <c r="O250" s="45">
        <f t="shared" si="41"/>
        <v>161</v>
      </c>
      <c r="P250" s="45">
        <f t="shared" si="41"/>
        <v>194</v>
      </c>
      <c r="Q250" s="45">
        <f t="shared" si="41"/>
        <v>226</v>
      </c>
      <c r="R250" s="45">
        <f t="shared" si="41"/>
        <v>258</v>
      </c>
      <c r="S250" s="45">
        <f t="shared" si="41"/>
        <v>290</v>
      </c>
      <c r="T250" s="45">
        <f t="shared" si="41"/>
        <v>323</v>
      </c>
      <c r="U250" s="45">
        <f t="shared" si="41"/>
        <v>355</v>
      </c>
      <c r="V250" s="45">
        <f t="shared" si="41"/>
        <v>387</v>
      </c>
      <c r="W250" s="45">
        <f t="shared" si="41"/>
        <v>419</v>
      </c>
      <c r="X250" s="45">
        <f t="shared" si="41"/>
        <v>452</v>
      </c>
      <c r="Y250" s="45">
        <f t="shared" si="41"/>
        <v>484</v>
      </c>
      <c r="Z250" s="45">
        <f t="shared" si="41"/>
        <v>516</v>
      </c>
      <c r="AA250" s="45">
        <f t="shared" si="40"/>
        <v>548</v>
      </c>
      <c r="AB250" s="45">
        <f t="shared" si="40"/>
        <v>581</v>
      </c>
      <c r="AC250" s="45">
        <f t="shared" si="40"/>
        <v>613</v>
      </c>
      <c r="AD250" s="45">
        <f t="shared" si="40"/>
        <v>645</v>
      </c>
      <c r="AE250" s="45">
        <f t="shared" si="40"/>
        <v>677</v>
      </c>
      <c r="AF250" s="45">
        <f t="shared" si="40"/>
        <v>710</v>
      </c>
      <c r="AG250" s="45">
        <f t="shared" si="40"/>
        <v>742</v>
      </c>
      <c r="AH250" s="45">
        <f t="shared" si="40"/>
        <v>774</v>
      </c>
      <c r="AI250" s="45">
        <f t="shared" si="40"/>
        <v>806</v>
      </c>
      <c r="AJ250" s="45">
        <f t="shared" si="40"/>
        <v>839</v>
      </c>
      <c r="AK250" s="45">
        <f t="shared" si="40"/>
        <v>871</v>
      </c>
      <c r="AL250" s="45">
        <f t="shared" si="40"/>
        <v>903</v>
      </c>
      <c r="AM250" s="45">
        <f t="shared" si="40"/>
        <v>935</v>
      </c>
      <c r="AN250" s="45">
        <f t="shared" si="40"/>
        <v>968</v>
      </c>
    </row>
    <row r="251" spans="1:40" x14ac:dyDescent="0.25">
      <c r="A251" s="68" t="s">
        <v>145</v>
      </c>
      <c r="B251" s="184">
        <v>20913</v>
      </c>
      <c r="C251" s="68">
        <v>5</v>
      </c>
      <c r="D251" s="1">
        <v>396</v>
      </c>
      <c r="E251" s="1">
        <v>567</v>
      </c>
      <c r="F251" s="1">
        <v>5</v>
      </c>
      <c r="G251" s="1">
        <v>968</v>
      </c>
      <c r="H251" s="181">
        <f t="shared" si="32"/>
        <v>963</v>
      </c>
      <c r="I251" s="176">
        <v>193.6</v>
      </c>
      <c r="J251" s="182">
        <f t="shared" si="33"/>
        <v>192.6</v>
      </c>
      <c r="K251" s="45">
        <f t="shared" si="41"/>
        <v>12</v>
      </c>
      <c r="L251" s="45">
        <f t="shared" si="41"/>
        <v>24</v>
      </c>
      <c r="M251" s="45">
        <f t="shared" si="41"/>
        <v>36</v>
      </c>
      <c r="N251" s="45">
        <f t="shared" si="41"/>
        <v>48</v>
      </c>
      <c r="O251" s="45">
        <f t="shared" si="41"/>
        <v>60</v>
      </c>
      <c r="P251" s="45">
        <f t="shared" si="41"/>
        <v>72</v>
      </c>
      <c r="Q251" s="45">
        <f t="shared" si="41"/>
        <v>84</v>
      </c>
      <c r="R251" s="45">
        <f t="shared" si="41"/>
        <v>96</v>
      </c>
      <c r="S251" s="45">
        <f t="shared" si="41"/>
        <v>108</v>
      </c>
      <c r="T251" s="45">
        <f t="shared" si="41"/>
        <v>120</v>
      </c>
      <c r="U251" s="45">
        <f t="shared" si="41"/>
        <v>132</v>
      </c>
      <c r="V251" s="45">
        <f t="shared" si="41"/>
        <v>144</v>
      </c>
      <c r="W251" s="45">
        <f t="shared" si="41"/>
        <v>156</v>
      </c>
      <c r="X251" s="45">
        <f t="shared" si="41"/>
        <v>169</v>
      </c>
      <c r="Y251" s="45">
        <f t="shared" si="41"/>
        <v>181</v>
      </c>
      <c r="Z251" s="45">
        <f t="shared" si="41"/>
        <v>193</v>
      </c>
      <c r="AA251" s="45">
        <f t="shared" si="40"/>
        <v>205</v>
      </c>
      <c r="AB251" s="45">
        <f t="shared" si="40"/>
        <v>217</v>
      </c>
      <c r="AC251" s="45">
        <f t="shared" si="40"/>
        <v>229</v>
      </c>
      <c r="AD251" s="45">
        <f t="shared" si="40"/>
        <v>241</v>
      </c>
      <c r="AE251" s="45">
        <f t="shared" si="40"/>
        <v>253</v>
      </c>
      <c r="AF251" s="45">
        <f t="shared" si="40"/>
        <v>265</v>
      </c>
      <c r="AG251" s="45">
        <f t="shared" si="40"/>
        <v>277</v>
      </c>
      <c r="AH251" s="45">
        <f t="shared" si="40"/>
        <v>289</v>
      </c>
      <c r="AI251" s="45">
        <f t="shared" si="40"/>
        <v>301</v>
      </c>
      <c r="AJ251" s="45">
        <f t="shared" si="40"/>
        <v>313</v>
      </c>
      <c r="AK251" s="45">
        <f t="shared" si="40"/>
        <v>325</v>
      </c>
      <c r="AL251" s="45">
        <f t="shared" si="40"/>
        <v>337</v>
      </c>
      <c r="AM251" s="45">
        <f t="shared" si="40"/>
        <v>349</v>
      </c>
      <c r="AN251" s="45">
        <f t="shared" si="40"/>
        <v>361</v>
      </c>
    </row>
    <row r="252" spans="1:40" x14ac:dyDescent="0.25">
      <c r="A252" s="68" t="s">
        <v>145</v>
      </c>
      <c r="B252" s="184">
        <v>30704</v>
      </c>
      <c r="C252" s="68">
        <v>9</v>
      </c>
      <c r="D252" s="1">
        <v>1716</v>
      </c>
      <c r="E252" s="1">
        <v>1476</v>
      </c>
      <c r="F252" s="1">
        <v>53</v>
      </c>
      <c r="G252" s="1">
        <v>3245</v>
      </c>
      <c r="H252" s="181">
        <f t="shared" si="32"/>
        <v>3192</v>
      </c>
      <c r="I252" s="176">
        <v>360.55560000000003</v>
      </c>
      <c r="J252" s="182">
        <f t="shared" si="33"/>
        <v>354.66666666666669</v>
      </c>
      <c r="K252" s="45">
        <f t="shared" si="41"/>
        <v>22</v>
      </c>
      <c r="L252" s="45">
        <f t="shared" si="41"/>
        <v>44</v>
      </c>
      <c r="M252" s="45">
        <f t="shared" si="41"/>
        <v>67</v>
      </c>
      <c r="N252" s="45">
        <f t="shared" si="41"/>
        <v>89</v>
      </c>
      <c r="O252" s="45">
        <f t="shared" si="41"/>
        <v>111</v>
      </c>
      <c r="P252" s="45">
        <f t="shared" si="41"/>
        <v>133</v>
      </c>
      <c r="Q252" s="45">
        <f t="shared" si="41"/>
        <v>155</v>
      </c>
      <c r="R252" s="45">
        <f t="shared" si="41"/>
        <v>177</v>
      </c>
      <c r="S252" s="45">
        <f t="shared" si="41"/>
        <v>200</v>
      </c>
      <c r="T252" s="45">
        <f t="shared" si="41"/>
        <v>222</v>
      </c>
      <c r="U252" s="45">
        <f t="shared" si="41"/>
        <v>244</v>
      </c>
      <c r="V252" s="45">
        <f t="shared" si="41"/>
        <v>266</v>
      </c>
      <c r="W252" s="45">
        <f t="shared" si="41"/>
        <v>288</v>
      </c>
      <c r="X252" s="45">
        <f t="shared" si="41"/>
        <v>310</v>
      </c>
      <c r="Y252" s="45">
        <f t="shared" si="41"/>
        <v>333</v>
      </c>
      <c r="Z252" s="45">
        <f t="shared" si="41"/>
        <v>355</v>
      </c>
      <c r="AA252" s="45">
        <f t="shared" si="40"/>
        <v>377</v>
      </c>
      <c r="AB252" s="45">
        <f t="shared" si="40"/>
        <v>399</v>
      </c>
      <c r="AC252" s="45">
        <f t="shared" si="40"/>
        <v>421</v>
      </c>
      <c r="AD252" s="45">
        <f t="shared" si="40"/>
        <v>443</v>
      </c>
      <c r="AE252" s="45">
        <f t="shared" si="40"/>
        <v>466</v>
      </c>
      <c r="AF252" s="45">
        <f t="shared" si="40"/>
        <v>488</v>
      </c>
      <c r="AG252" s="45">
        <f t="shared" si="40"/>
        <v>510</v>
      </c>
      <c r="AH252" s="45">
        <f t="shared" si="40"/>
        <v>532</v>
      </c>
      <c r="AI252" s="45">
        <f t="shared" si="40"/>
        <v>554</v>
      </c>
      <c r="AJ252" s="45">
        <f t="shared" si="40"/>
        <v>576</v>
      </c>
      <c r="AK252" s="45">
        <f t="shared" si="40"/>
        <v>599</v>
      </c>
      <c r="AL252" s="45">
        <f t="shared" si="40"/>
        <v>621</v>
      </c>
      <c r="AM252" s="45">
        <f t="shared" si="40"/>
        <v>643</v>
      </c>
      <c r="AN252" s="45">
        <f t="shared" si="40"/>
        <v>665</v>
      </c>
    </row>
    <row r="253" spans="1:40" x14ac:dyDescent="0.25">
      <c r="A253" s="68" t="s">
        <v>145</v>
      </c>
      <c r="B253" s="184">
        <v>90203</v>
      </c>
      <c r="C253" s="68">
        <v>2</v>
      </c>
      <c r="D253" s="1">
        <v>0</v>
      </c>
      <c r="E253" s="1">
        <v>483</v>
      </c>
      <c r="F253" s="1">
        <v>6</v>
      </c>
      <c r="G253" s="1">
        <v>489</v>
      </c>
      <c r="H253" s="181">
        <f t="shared" si="32"/>
        <v>483</v>
      </c>
      <c r="I253" s="176">
        <v>244.5</v>
      </c>
      <c r="J253" s="182">
        <f t="shared" si="33"/>
        <v>241.5</v>
      </c>
      <c r="K253" s="45">
        <f t="shared" si="41"/>
        <v>15</v>
      </c>
      <c r="L253" s="45">
        <f t="shared" si="41"/>
        <v>30</v>
      </c>
      <c r="M253" s="45">
        <f t="shared" si="41"/>
        <v>45</v>
      </c>
      <c r="N253" s="45">
        <f t="shared" si="41"/>
        <v>60</v>
      </c>
      <c r="O253" s="45">
        <f t="shared" si="41"/>
        <v>75</v>
      </c>
      <c r="P253" s="45">
        <f t="shared" si="41"/>
        <v>91</v>
      </c>
      <c r="Q253" s="45">
        <f t="shared" si="41"/>
        <v>106</v>
      </c>
      <c r="R253" s="45">
        <f t="shared" si="41"/>
        <v>121</v>
      </c>
      <c r="S253" s="45">
        <f t="shared" si="41"/>
        <v>136</v>
      </c>
      <c r="T253" s="45">
        <f t="shared" si="41"/>
        <v>151</v>
      </c>
      <c r="U253" s="45">
        <f t="shared" si="41"/>
        <v>166</v>
      </c>
      <c r="V253" s="45">
        <f t="shared" si="41"/>
        <v>181</v>
      </c>
      <c r="W253" s="45">
        <f t="shared" si="41"/>
        <v>196</v>
      </c>
      <c r="X253" s="45">
        <f t="shared" si="41"/>
        <v>211</v>
      </c>
      <c r="Y253" s="45">
        <f t="shared" si="41"/>
        <v>226</v>
      </c>
      <c r="Z253" s="45">
        <f t="shared" si="41"/>
        <v>242</v>
      </c>
      <c r="AA253" s="45">
        <f t="shared" si="40"/>
        <v>257</v>
      </c>
      <c r="AB253" s="45">
        <f t="shared" si="40"/>
        <v>272</v>
      </c>
      <c r="AC253" s="45">
        <f t="shared" si="40"/>
        <v>287</v>
      </c>
      <c r="AD253" s="45">
        <f t="shared" si="40"/>
        <v>302</v>
      </c>
      <c r="AE253" s="45">
        <f t="shared" si="40"/>
        <v>317</v>
      </c>
      <c r="AF253" s="45">
        <f t="shared" si="40"/>
        <v>332</v>
      </c>
      <c r="AG253" s="45">
        <f t="shared" si="40"/>
        <v>347</v>
      </c>
      <c r="AH253" s="45">
        <f t="shared" si="40"/>
        <v>362</v>
      </c>
      <c r="AI253" s="45">
        <f t="shared" si="40"/>
        <v>377</v>
      </c>
      <c r="AJ253" s="45">
        <f t="shared" si="40"/>
        <v>392</v>
      </c>
      <c r="AK253" s="45">
        <f t="shared" si="40"/>
        <v>408</v>
      </c>
      <c r="AL253" s="45">
        <f t="shared" si="40"/>
        <v>423</v>
      </c>
      <c r="AM253" s="45">
        <f t="shared" si="40"/>
        <v>438</v>
      </c>
      <c r="AN253" s="45">
        <f t="shared" si="40"/>
        <v>453</v>
      </c>
    </row>
    <row r="254" spans="1:40" x14ac:dyDescent="0.25">
      <c r="A254" s="68" t="s">
        <v>143</v>
      </c>
      <c r="B254" s="184">
        <v>40613</v>
      </c>
      <c r="C254" s="68">
        <v>14</v>
      </c>
      <c r="D254" s="1">
        <v>3000</v>
      </c>
      <c r="E254" s="1">
        <v>334</v>
      </c>
      <c r="F254" s="1">
        <v>16</v>
      </c>
      <c r="G254" s="1">
        <v>3350</v>
      </c>
      <c r="H254" s="181">
        <f t="shared" si="32"/>
        <v>3334</v>
      </c>
      <c r="I254" s="176">
        <v>239.28569999999999</v>
      </c>
      <c r="J254" s="182">
        <f t="shared" si="33"/>
        <v>238.14285714285714</v>
      </c>
      <c r="K254" s="45">
        <f t="shared" si="41"/>
        <v>15</v>
      </c>
      <c r="L254" s="45">
        <f t="shared" si="41"/>
        <v>30</v>
      </c>
      <c r="M254" s="45">
        <f t="shared" si="41"/>
        <v>45</v>
      </c>
      <c r="N254" s="45">
        <f t="shared" si="41"/>
        <v>60</v>
      </c>
      <c r="O254" s="45">
        <f t="shared" si="41"/>
        <v>74</v>
      </c>
      <c r="P254" s="45">
        <f t="shared" si="41"/>
        <v>89</v>
      </c>
      <c r="Q254" s="45">
        <f t="shared" si="41"/>
        <v>104</v>
      </c>
      <c r="R254" s="45">
        <f t="shared" si="41"/>
        <v>119</v>
      </c>
      <c r="S254" s="45">
        <f t="shared" si="41"/>
        <v>134</v>
      </c>
      <c r="T254" s="45">
        <f t="shared" si="41"/>
        <v>149</v>
      </c>
      <c r="U254" s="45">
        <f t="shared" si="41"/>
        <v>164</v>
      </c>
      <c r="V254" s="45">
        <f t="shared" si="41"/>
        <v>179</v>
      </c>
      <c r="W254" s="45">
        <f t="shared" si="41"/>
        <v>193</v>
      </c>
      <c r="X254" s="45">
        <f t="shared" si="41"/>
        <v>208</v>
      </c>
      <c r="Y254" s="45">
        <f t="shared" si="41"/>
        <v>223</v>
      </c>
      <c r="Z254" s="45">
        <f t="shared" si="41"/>
        <v>238</v>
      </c>
      <c r="AA254" s="45">
        <f t="shared" si="40"/>
        <v>253</v>
      </c>
      <c r="AB254" s="45">
        <f t="shared" si="40"/>
        <v>268</v>
      </c>
      <c r="AC254" s="45">
        <f t="shared" si="40"/>
        <v>283</v>
      </c>
      <c r="AD254" s="45">
        <f t="shared" si="40"/>
        <v>298</v>
      </c>
      <c r="AE254" s="45">
        <f t="shared" si="40"/>
        <v>313</v>
      </c>
      <c r="AF254" s="45">
        <f t="shared" si="40"/>
        <v>327</v>
      </c>
      <c r="AG254" s="45">
        <f t="shared" si="40"/>
        <v>342</v>
      </c>
      <c r="AH254" s="45">
        <f t="shared" si="40"/>
        <v>357</v>
      </c>
      <c r="AI254" s="45">
        <f t="shared" si="40"/>
        <v>372</v>
      </c>
      <c r="AJ254" s="45">
        <f t="shared" si="40"/>
        <v>387</v>
      </c>
      <c r="AK254" s="45">
        <f t="shared" si="40"/>
        <v>402</v>
      </c>
      <c r="AL254" s="45">
        <f t="shared" si="40"/>
        <v>417</v>
      </c>
      <c r="AM254" s="45">
        <f t="shared" si="40"/>
        <v>432</v>
      </c>
      <c r="AN254" s="45">
        <f t="shared" si="40"/>
        <v>447</v>
      </c>
    </row>
    <row r="255" spans="1:40" x14ac:dyDescent="0.25">
      <c r="A255" s="68" t="s">
        <v>143</v>
      </c>
      <c r="B255" s="184">
        <v>40623</v>
      </c>
      <c r="C255" s="68">
        <v>5</v>
      </c>
      <c r="D255" s="1">
        <v>1128</v>
      </c>
      <c r="E255" s="1">
        <v>355</v>
      </c>
      <c r="F255" s="1">
        <v>1</v>
      </c>
      <c r="G255" s="1">
        <v>1484</v>
      </c>
      <c r="H255" s="181">
        <f t="shared" si="32"/>
        <v>1483</v>
      </c>
      <c r="I255" s="176">
        <v>296.8</v>
      </c>
      <c r="J255" s="182">
        <f t="shared" si="33"/>
        <v>296.60000000000002</v>
      </c>
      <c r="K255" s="45">
        <f t="shared" si="41"/>
        <v>19</v>
      </c>
      <c r="L255" s="45">
        <f t="shared" si="41"/>
        <v>37</v>
      </c>
      <c r="M255" s="45">
        <f t="shared" si="41"/>
        <v>56</v>
      </c>
      <c r="N255" s="45">
        <f t="shared" si="41"/>
        <v>74</v>
      </c>
      <c r="O255" s="45">
        <f t="shared" si="41"/>
        <v>93</v>
      </c>
      <c r="P255" s="45">
        <f t="shared" si="41"/>
        <v>111</v>
      </c>
      <c r="Q255" s="45">
        <f t="shared" si="41"/>
        <v>130</v>
      </c>
      <c r="R255" s="45">
        <f t="shared" si="41"/>
        <v>148</v>
      </c>
      <c r="S255" s="45">
        <f t="shared" si="41"/>
        <v>167</v>
      </c>
      <c r="T255" s="45">
        <f t="shared" si="41"/>
        <v>185</v>
      </c>
      <c r="U255" s="45">
        <f t="shared" si="41"/>
        <v>204</v>
      </c>
      <c r="V255" s="45">
        <f t="shared" si="41"/>
        <v>222</v>
      </c>
      <c r="W255" s="45">
        <f t="shared" si="41"/>
        <v>241</v>
      </c>
      <c r="X255" s="45">
        <f t="shared" si="41"/>
        <v>260</v>
      </c>
      <c r="Y255" s="45">
        <f t="shared" si="41"/>
        <v>278</v>
      </c>
      <c r="Z255" s="45">
        <f t="shared" si="41"/>
        <v>297</v>
      </c>
      <c r="AA255" s="45">
        <f t="shared" si="40"/>
        <v>315</v>
      </c>
      <c r="AB255" s="45">
        <f t="shared" si="40"/>
        <v>334</v>
      </c>
      <c r="AC255" s="45">
        <f t="shared" si="40"/>
        <v>352</v>
      </c>
      <c r="AD255" s="45">
        <f t="shared" si="40"/>
        <v>371</v>
      </c>
      <c r="AE255" s="45">
        <f t="shared" si="40"/>
        <v>389</v>
      </c>
      <c r="AF255" s="45">
        <f t="shared" si="40"/>
        <v>408</v>
      </c>
      <c r="AG255" s="45">
        <f t="shared" si="40"/>
        <v>426</v>
      </c>
      <c r="AH255" s="45">
        <f t="shared" si="40"/>
        <v>445</v>
      </c>
      <c r="AI255" s="45">
        <f t="shared" si="40"/>
        <v>463</v>
      </c>
      <c r="AJ255" s="45">
        <f t="shared" si="40"/>
        <v>482</v>
      </c>
      <c r="AK255" s="45">
        <f t="shared" si="40"/>
        <v>501</v>
      </c>
      <c r="AL255" s="45">
        <f t="shared" si="40"/>
        <v>519</v>
      </c>
      <c r="AM255" s="45">
        <f t="shared" si="40"/>
        <v>538</v>
      </c>
      <c r="AN255" s="45">
        <f t="shared" si="40"/>
        <v>556</v>
      </c>
    </row>
    <row r="256" spans="1:40" x14ac:dyDescent="0.25">
      <c r="A256" s="68" t="s">
        <v>143</v>
      </c>
      <c r="B256" s="184">
        <v>40947</v>
      </c>
      <c r="C256" s="68">
        <v>12</v>
      </c>
      <c r="D256" s="1">
        <v>2880</v>
      </c>
      <c r="E256" s="1">
        <v>657</v>
      </c>
      <c r="F256" s="1">
        <v>1</v>
      </c>
      <c r="G256" s="1">
        <v>3538</v>
      </c>
      <c r="H256" s="181">
        <f t="shared" si="32"/>
        <v>3537</v>
      </c>
      <c r="I256" s="176">
        <v>294.83330000000001</v>
      </c>
      <c r="J256" s="182">
        <f t="shared" si="33"/>
        <v>294.75</v>
      </c>
      <c r="K256" s="45">
        <f t="shared" si="41"/>
        <v>18</v>
      </c>
      <c r="L256" s="45">
        <f t="shared" si="41"/>
        <v>37</v>
      </c>
      <c r="M256" s="45">
        <f t="shared" si="41"/>
        <v>55</v>
      </c>
      <c r="N256" s="45">
        <f t="shared" si="41"/>
        <v>74</v>
      </c>
      <c r="O256" s="45">
        <f t="shared" si="41"/>
        <v>92</v>
      </c>
      <c r="P256" s="45">
        <f t="shared" si="41"/>
        <v>111</v>
      </c>
      <c r="Q256" s="45">
        <f t="shared" si="41"/>
        <v>129</v>
      </c>
      <c r="R256" s="45">
        <f t="shared" si="41"/>
        <v>147</v>
      </c>
      <c r="S256" s="45">
        <f t="shared" si="41"/>
        <v>166</v>
      </c>
      <c r="T256" s="45">
        <f t="shared" si="41"/>
        <v>184</v>
      </c>
      <c r="U256" s="45">
        <f t="shared" si="41"/>
        <v>203</v>
      </c>
      <c r="V256" s="45">
        <f t="shared" si="41"/>
        <v>221</v>
      </c>
      <c r="W256" s="45">
        <f t="shared" si="41"/>
        <v>239</v>
      </c>
      <c r="X256" s="45">
        <f t="shared" si="41"/>
        <v>258</v>
      </c>
      <c r="Y256" s="45">
        <f t="shared" si="41"/>
        <v>276</v>
      </c>
      <c r="Z256" s="45">
        <f t="shared" si="41"/>
        <v>295</v>
      </c>
      <c r="AA256" s="45">
        <f t="shared" si="40"/>
        <v>313</v>
      </c>
      <c r="AB256" s="45">
        <f t="shared" si="40"/>
        <v>332</v>
      </c>
      <c r="AC256" s="45">
        <f t="shared" si="40"/>
        <v>350</v>
      </c>
      <c r="AD256" s="45">
        <f t="shared" si="40"/>
        <v>368</v>
      </c>
      <c r="AE256" s="45">
        <f t="shared" si="40"/>
        <v>387</v>
      </c>
      <c r="AF256" s="45">
        <f t="shared" si="40"/>
        <v>405</v>
      </c>
      <c r="AG256" s="45">
        <f t="shared" si="40"/>
        <v>424</v>
      </c>
      <c r="AH256" s="45">
        <f t="shared" si="40"/>
        <v>442</v>
      </c>
      <c r="AI256" s="45">
        <f t="shared" si="40"/>
        <v>461</v>
      </c>
      <c r="AJ256" s="45">
        <f t="shared" si="40"/>
        <v>479</v>
      </c>
      <c r="AK256" s="45">
        <f t="shared" si="40"/>
        <v>497</v>
      </c>
      <c r="AL256" s="45">
        <f t="shared" si="40"/>
        <v>516</v>
      </c>
      <c r="AM256" s="45">
        <f t="shared" si="40"/>
        <v>534</v>
      </c>
      <c r="AN256" s="45">
        <f t="shared" si="40"/>
        <v>553</v>
      </c>
    </row>
    <row r="257" spans="1:40" x14ac:dyDescent="0.25">
      <c r="A257" s="68" t="s">
        <v>143</v>
      </c>
      <c r="B257" s="184">
        <v>41313</v>
      </c>
      <c r="C257" s="68">
        <v>0</v>
      </c>
      <c r="D257" s="1">
        <v>0</v>
      </c>
      <c r="E257" s="1">
        <v>0</v>
      </c>
      <c r="F257" s="1">
        <v>0</v>
      </c>
      <c r="G257" s="1">
        <v>0</v>
      </c>
      <c r="H257" s="181">
        <f t="shared" si="32"/>
        <v>0</v>
      </c>
      <c r="I257" s="176">
        <v>0</v>
      </c>
      <c r="J257" s="182">
        <f t="shared" si="33"/>
        <v>0</v>
      </c>
      <c r="K257" s="45">
        <f t="shared" si="41"/>
        <v>0</v>
      </c>
      <c r="L257" s="45">
        <f t="shared" si="41"/>
        <v>0</v>
      </c>
      <c r="M257" s="45">
        <f t="shared" si="41"/>
        <v>0</v>
      </c>
      <c r="N257" s="45">
        <f t="shared" si="41"/>
        <v>0</v>
      </c>
      <c r="O257" s="45">
        <f t="shared" si="41"/>
        <v>0</v>
      </c>
      <c r="P257" s="45">
        <f t="shared" si="41"/>
        <v>0</v>
      </c>
      <c r="Q257" s="45">
        <f t="shared" si="41"/>
        <v>0</v>
      </c>
      <c r="R257" s="45">
        <f t="shared" si="41"/>
        <v>0</v>
      </c>
      <c r="S257" s="45">
        <f t="shared" si="41"/>
        <v>0</v>
      </c>
      <c r="T257" s="45">
        <f t="shared" si="41"/>
        <v>0</v>
      </c>
      <c r="U257" s="45">
        <f t="shared" si="41"/>
        <v>0</v>
      </c>
      <c r="V257" s="45">
        <f t="shared" si="41"/>
        <v>0</v>
      </c>
      <c r="W257" s="45">
        <f t="shared" si="41"/>
        <v>0</v>
      </c>
      <c r="X257" s="45">
        <f t="shared" si="41"/>
        <v>0</v>
      </c>
      <c r="Y257" s="45">
        <f t="shared" si="41"/>
        <v>0</v>
      </c>
      <c r="Z257" s="45">
        <f t="shared" si="41"/>
        <v>0</v>
      </c>
      <c r="AA257" s="45">
        <f t="shared" si="40"/>
        <v>0</v>
      </c>
      <c r="AB257" s="45">
        <f t="shared" si="40"/>
        <v>0</v>
      </c>
      <c r="AC257" s="45">
        <f t="shared" si="40"/>
        <v>0</v>
      </c>
      <c r="AD257" s="45">
        <f t="shared" si="40"/>
        <v>0</v>
      </c>
      <c r="AE257" s="45">
        <f t="shared" si="40"/>
        <v>0</v>
      </c>
      <c r="AF257" s="45">
        <f t="shared" si="40"/>
        <v>0</v>
      </c>
      <c r="AG257" s="45">
        <f t="shared" si="40"/>
        <v>0</v>
      </c>
      <c r="AH257" s="45">
        <f t="shared" si="40"/>
        <v>0</v>
      </c>
      <c r="AI257" s="45">
        <f t="shared" si="40"/>
        <v>0</v>
      </c>
      <c r="AJ257" s="45">
        <f t="shared" si="40"/>
        <v>0</v>
      </c>
      <c r="AK257" s="45">
        <f t="shared" si="40"/>
        <v>0</v>
      </c>
      <c r="AL257" s="45">
        <f t="shared" si="40"/>
        <v>0</v>
      </c>
      <c r="AM257" s="45">
        <f t="shared" si="40"/>
        <v>0</v>
      </c>
      <c r="AN257" s="45">
        <f t="shared" si="40"/>
        <v>0</v>
      </c>
    </row>
    <row r="258" spans="1:40" x14ac:dyDescent="0.25">
      <c r="A258" s="68" t="s">
        <v>141</v>
      </c>
      <c r="B258" s="184">
        <v>70031</v>
      </c>
      <c r="C258" s="68">
        <v>2</v>
      </c>
      <c r="D258" s="1">
        <v>408</v>
      </c>
      <c r="E258" s="1">
        <v>36</v>
      </c>
      <c r="F258" s="1">
        <v>0</v>
      </c>
      <c r="G258" s="1">
        <v>444</v>
      </c>
      <c r="H258" s="181">
        <f t="shared" si="32"/>
        <v>444</v>
      </c>
      <c r="I258" s="176">
        <v>222</v>
      </c>
      <c r="J258" s="182">
        <f t="shared" si="33"/>
        <v>222</v>
      </c>
      <c r="K258" s="45">
        <f t="shared" si="41"/>
        <v>14</v>
      </c>
      <c r="L258" s="45">
        <f t="shared" si="41"/>
        <v>28</v>
      </c>
      <c r="M258" s="45">
        <f t="shared" si="41"/>
        <v>42</v>
      </c>
      <c r="N258" s="45">
        <f t="shared" si="41"/>
        <v>56</v>
      </c>
      <c r="O258" s="45">
        <f t="shared" si="41"/>
        <v>69</v>
      </c>
      <c r="P258" s="45">
        <f t="shared" si="41"/>
        <v>83</v>
      </c>
      <c r="Q258" s="45">
        <f t="shared" si="41"/>
        <v>97</v>
      </c>
      <c r="R258" s="45">
        <f t="shared" si="41"/>
        <v>111</v>
      </c>
      <c r="S258" s="45">
        <f t="shared" si="41"/>
        <v>125</v>
      </c>
      <c r="T258" s="45">
        <f t="shared" si="41"/>
        <v>139</v>
      </c>
      <c r="U258" s="45">
        <f t="shared" si="41"/>
        <v>153</v>
      </c>
      <c r="V258" s="45">
        <f t="shared" si="41"/>
        <v>167</v>
      </c>
      <c r="W258" s="45">
        <f t="shared" si="41"/>
        <v>180</v>
      </c>
      <c r="X258" s="45">
        <f t="shared" si="41"/>
        <v>194</v>
      </c>
      <c r="Y258" s="45">
        <f t="shared" si="41"/>
        <v>208</v>
      </c>
      <c r="Z258" s="45">
        <f t="shared" si="41"/>
        <v>222</v>
      </c>
      <c r="AA258" s="45">
        <f t="shared" si="40"/>
        <v>236</v>
      </c>
      <c r="AB258" s="45">
        <f t="shared" si="40"/>
        <v>250</v>
      </c>
      <c r="AC258" s="45">
        <f t="shared" si="40"/>
        <v>264</v>
      </c>
      <c r="AD258" s="45">
        <f t="shared" si="40"/>
        <v>278</v>
      </c>
      <c r="AE258" s="45">
        <f t="shared" si="40"/>
        <v>291</v>
      </c>
      <c r="AF258" s="45">
        <f t="shared" si="40"/>
        <v>305</v>
      </c>
      <c r="AG258" s="45">
        <f t="shared" si="40"/>
        <v>319</v>
      </c>
      <c r="AH258" s="45">
        <f t="shared" si="40"/>
        <v>333</v>
      </c>
      <c r="AI258" s="45">
        <f t="shared" si="40"/>
        <v>347</v>
      </c>
      <c r="AJ258" s="45">
        <f t="shared" si="40"/>
        <v>361</v>
      </c>
      <c r="AK258" s="45">
        <f t="shared" si="40"/>
        <v>375</v>
      </c>
      <c r="AL258" s="45">
        <f t="shared" si="40"/>
        <v>389</v>
      </c>
      <c r="AM258" s="45">
        <f t="shared" si="40"/>
        <v>402</v>
      </c>
      <c r="AN258" s="45">
        <f t="shared" si="40"/>
        <v>416</v>
      </c>
    </row>
    <row r="259" spans="1:40" x14ac:dyDescent="0.25">
      <c r="A259" s="68" t="s">
        <v>141</v>
      </c>
      <c r="B259" s="184">
        <v>72211</v>
      </c>
      <c r="C259" s="68">
        <v>12</v>
      </c>
      <c r="D259" s="1">
        <v>1680</v>
      </c>
      <c r="E259" s="1">
        <v>312</v>
      </c>
      <c r="F259" s="1">
        <v>28</v>
      </c>
      <c r="G259" s="1">
        <v>2020</v>
      </c>
      <c r="H259" s="181">
        <f t="shared" si="32"/>
        <v>1992</v>
      </c>
      <c r="I259" s="176">
        <v>168.33330000000001</v>
      </c>
      <c r="J259" s="182">
        <f t="shared" si="33"/>
        <v>166</v>
      </c>
      <c r="K259" s="45">
        <f t="shared" si="41"/>
        <v>10</v>
      </c>
      <c r="L259" s="45">
        <f t="shared" si="41"/>
        <v>21</v>
      </c>
      <c r="M259" s="45">
        <f t="shared" si="41"/>
        <v>31</v>
      </c>
      <c r="N259" s="45">
        <f t="shared" si="41"/>
        <v>42</v>
      </c>
      <c r="O259" s="45">
        <f t="shared" si="41"/>
        <v>52</v>
      </c>
      <c r="P259" s="45">
        <f t="shared" si="41"/>
        <v>62</v>
      </c>
      <c r="Q259" s="45">
        <f t="shared" si="41"/>
        <v>73</v>
      </c>
      <c r="R259" s="45">
        <f t="shared" si="41"/>
        <v>83</v>
      </c>
      <c r="S259" s="45">
        <f t="shared" si="41"/>
        <v>93</v>
      </c>
      <c r="T259" s="45">
        <f t="shared" si="41"/>
        <v>104</v>
      </c>
      <c r="U259" s="45">
        <f t="shared" si="41"/>
        <v>114</v>
      </c>
      <c r="V259" s="45">
        <f t="shared" si="41"/>
        <v>125</v>
      </c>
      <c r="W259" s="45">
        <f t="shared" si="41"/>
        <v>135</v>
      </c>
      <c r="X259" s="45">
        <f t="shared" si="41"/>
        <v>145</v>
      </c>
      <c r="Y259" s="45">
        <f t="shared" si="41"/>
        <v>156</v>
      </c>
      <c r="Z259" s="45">
        <f t="shared" si="41"/>
        <v>166</v>
      </c>
      <c r="AA259" s="45">
        <f t="shared" si="40"/>
        <v>176</v>
      </c>
      <c r="AB259" s="45">
        <f t="shared" si="40"/>
        <v>187</v>
      </c>
      <c r="AC259" s="45">
        <f t="shared" si="40"/>
        <v>197</v>
      </c>
      <c r="AD259" s="45">
        <f t="shared" si="40"/>
        <v>208</v>
      </c>
      <c r="AE259" s="45">
        <f t="shared" si="40"/>
        <v>218</v>
      </c>
      <c r="AF259" s="45">
        <f t="shared" si="40"/>
        <v>228</v>
      </c>
      <c r="AG259" s="45">
        <f t="shared" si="40"/>
        <v>239</v>
      </c>
      <c r="AH259" s="45">
        <f t="shared" si="40"/>
        <v>249</v>
      </c>
      <c r="AI259" s="45">
        <f t="shared" si="40"/>
        <v>259</v>
      </c>
      <c r="AJ259" s="45">
        <f t="shared" si="40"/>
        <v>270</v>
      </c>
      <c r="AK259" s="45">
        <f t="shared" si="40"/>
        <v>280</v>
      </c>
      <c r="AL259" s="45">
        <f t="shared" si="40"/>
        <v>291</v>
      </c>
      <c r="AM259" s="45">
        <f t="shared" si="40"/>
        <v>301</v>
      </c>
      <c r="AN259" s="45">
        <f t="shared" si="40"/>
        <v>311</v>
      </c>
    </row>
    <row r="260" spans="1:40" x14ac:dyDescent="0.25">
      <c r="A260" s="68" t="s">
        <v>141</v>
      </c>
      <c r="B260" s="184">
        <v>72212</v>
      </c>
      <c r="C260" s="68">
        <v>7</v>
      </c>
      <c r="D260" s="1">
        <v>1248</v>
      </c>
      <c r="E260" s="1">
        <v>175</v>
      </c>
      <c r="F260" s="1">
        <v>1</v>
      </c>
      <c r="G260" s="1">
        <v>1424</v>
      </c>
      <c r="H260" s="181">
        <f t="shared" si="32"/>
        <v>1423</v>
      </c>
      <c r="I260" s="176">
        <v>203.42859999999999</v>
      </c>
      <c r="J260" s="182">
        <f t="shared" si="33"/>
        <v>203.28571428571428</v>
      </c>
      <c r="K260" s="45">
        <f t="shared" si="41"/>
        <v>13</v>
      </c>
      <c r="L260" s="45">
        <f t="shared" si="41"/>
        <v>25</v>
      </c>
      <c r="M260" s="45">
        <f t="shared" si="41"/>
        <v>38</v>
      </c>
      <c r="N260" s="45">
        <f t="shared" si="41"/>
        <v>51</v>
      </c>
      <c r="O260" s="45">
        <f t="shared" si="41"/>
        <v>64</v>
      </c>
      <c r="P260" s="45">
        <f t="shared" si="41"/>
        <v>76</v>
      </c>
      <c r="Q260" s="45">
        <f t="shared" si="41"/>
        <v>89</v>
      </c>
      <c r="R260" s="45">
        <f t="shared" si="41"/>
        <v>102</v>
      </c>
      <c r="S260" s="45">
        <f t="shared" si="41"/>
        <v>114</v>
      </c>
      <c r="T260" s="45">
        <f t="shared" si="41"/>
        <v>127</v>
      </c>
      <c r="U260" s="45">
        <f t="shared" si="41"/>
        <v>140</v>
      </c>
      <c r="V260" s="45">
        <f t="shared" si="41"/>
        <v>152</v>
      </c>
      <c r="W260" s="45">
        <f t="shared" si="41"/>
        <v>165</v>
      </c>
      <c r="X260" s="45">
        <f t="shared" si="41"/>
        <v>178</v>
      </c>
      <c r="Y260" s="45">
        <f t="shared" si="41"/>
        <v>191</v>
      </c>
      <c r="Z260" s="45">
        <f t="shared" si="41"/>
        <v>203</v>
      </c>
      <c r="AA260" s="45">
        <f t="shared" si="40"/>
        <v>216</v>
      </c>
      <c r="AB260" s="45">
        <f t="shared" si="40"/>
        <v>229</v>
      </c>
      <c r="AC260" s="45">
        <f t="shared" si="40"/>
        <v>241</v>
      </c>
      <c r="AD260" s="45">
        <f t="shared" si="40"/>
        <v>254</v>
      </c>
      <c r="AE260" s="45">
        <f t="shared" si="40"/>
        <v>267</v>
      </c>
      <c r="AF260" s="45">
        <f t="shared" si="40"/>
        <v>280</v>
      </c>
      <c r="AG260" s="45">
        <f t="shared" si="40"/>
        <v>292</v>
      </c>
      <c r="AH260" s="45">
        <f t="shared" si="40"/>
        <v>305</v>
      </c>
      <c r="AI260" s="45">
        <f t="shared" si="40"/>
        <v>318</v>
      </c>
      <c r="AJ260" s="45">
        <f t="shared" si="40"/>
        <v>330</v>
      </c>
      <c r="AK260" s="45">
        <f t="shared" si="40"/>
        <v>343</v>
      </c>
      <c r="AL260" s="45">
        <f t="shared" si="40"/>
        <v>356</v>
      </c>
      <c r="AM260" s="45">
        <f t="shared" si="40"/>
        <v>368</v>
      </c>
      <c r="AN260" s="45">
        <f t="shared" si="40"/>
        <v>381</v>
      </c>
    </row>
    <row r="261" spans="1:40" x14ac:dyDescent="0.25">
      <c r="A261" s="68" t="s">
        <v>141</v>
      </c>
      <c r="B261" s="184">
        <v>73501</v>
      </c>
      <c r="C261" s="68">
        <v>8</v>
      </c>
      <c r="D261" s="1">
        <v>1440</v>
      </c>
      <c r="E261" s="1">
        <v>0</v>
      </c>
      <c r="F261" s="1">
        <v>0</v>
      </c>
      <c r="G261" s="1">
        <v>1440</v>
      </c>
      <c r="H261" s="181">
        <f t="shared" ref="H261:H324" si="42">G261-F261</f>
        <v>1440</v>
      </c>
      <c r="I261" s="176">
        <v>180</v>
      </c>
      <c r="J261" s="182">
        <f t="shared" ref="J261:J324" si="43">IFERROR(H261/C261,0)</f>
        <v>180</v>
      </c>
      <c r="K261" s="45">
        <f t="shared" si="41"/>
        <v>11</v>
      </c>
      <c r="L261" s="45">
        <f t="shared" si="41"/>
        <v>23</v>
      </c>
      <c r="M261" s="45">
        <f t="shared" si="41"/>
        <v>34</v>
      </c>
      <c r="N261" s="45">
        <f t="shared" si="41"/>
        <v>45</v>
      </c>
      <c r="O261" s="45">
        <f t="shared" si="41"/>
        <v>56</v>
      </c>
      <c r="P261" s="45">
        <f t="shared" si="41"/>
        <v>68</v>
      </c>
      <c r="Q261" s="45">
        <f t="shared" si="41"/>
        <v>79</v>
      </c>
      <c r="R261" s="45">
        <f t="shared" si="41"/>
        <v>90</v>
      </c>
      <c r="S261" s="45">
        <f t="shared" si="41"/>
        <v>101</v>
      </c>
      <c r="T261" s="45">
        <f t="shared" si="41"/>
        <v>113</v>
      </c>
      <c r="U261" s="45">
        <f t="shared" si="41"/>
        <v>124</v>
      </c>
      <c r="V261" s="45">
        <f t="shared" si="41"/>
        <v>135</v>
      </c>
      <c r="W261" s="45">
        <f t="shared" si="41"/>
        <v>146</v>
      </c>
      <c r="X261" s="45">
        <f t="shared" si="41"/>
        <v>158</v>
      </c>
      <c r="Y261" s="45">
        <f t="shared" si="41"/>
        <v>169</v>
      </c>
      <c r="Z261" s="45">
        <f t="shared" si="41"/>
        <v>180</v>
      </c>
      <c r="AA261" s="45">
        <f t="shared" si="40"/>
        <v>191</v>
      </c>
      <c r="AB261" s="45">
        <f t="shared" si="40"/>
        <v>203</v>
      </c>
      <c r="AC261" s="45">
        <f t="shared" si="40"/>
        <v>214</v>
      </c>
      <c r="AD261" s="45">
        <f t="shared" si="40"/>
        <v>225</v>
      </c>
      <c r="AE261" s="45">
        <f t="shared" si="40"/>
        <v>236</v>
      </c>
      <c r="AF261" s="45">
        <f t="shared" si="40"/>
        <v>248</v>
      </c>
      <c r="AG261" s="45">
        <f t="shared" si="40"/>
        <v>259</v>
      </c>
      <c r="AH261" s="45">
        <f t="shared" si="40"/>
        <v>270</v>
      </c>
      <c r="AI261" s="45">
        <f t="shared" si="40"/>
        <v>281</v>
      </c>
      <c r="AJ261" s="45">
        <f t="shared" si="40"/>
        <v>293</v>
      </c>
      <c r="AK261" s="45">
        <f t="shared" si="40"/>
        <v>304</v>
      </c>
      <c r="AL261" s="45">
        <f t="shared" si="40"/>
        <v>315</v>
      </c>
      <c r="AM261" s="45">
        <f t="shared" si="40"/>
        <v>326</v>
      </c>
      <c r="AN261" s="45">
        <f t="shared" si="40"/>
        <v>338</v>
      </c>
    </row>
    <row r="262" spans="1:40" x14ac:dyDescent="0.25">
      <c r="A262" s="68" t="s">
        <v>138</v>
      </c>
      <c r="B262" s="184">
        <v>30040</v>
      </c>
      <c r="C262" s="68">
        <v>3</v>
      </c>
      <c r="D262" s="1">
        <v>1536</v>
      </c>
      <c r="E262" s="1">
        <v>-386</v>
      </c>
      <c r="F262" s="1">
        <v>0</v>
      </c>
      <c r="G262" s="1">
        <v>1150</v>
      </c>
      <c r="H262" s="181">
        <f t="shared" si="42"/>
        <v>1150</v>
      </c>
      <c r="I262" s="176">
        <v>383.33330000000001</v>
      </c>
      <c r="J262" s="182">
        <f t="shared" si="43"/>
        <v>383.33333333333331</v>
      </c>
      <c r="K262" s="45">
        <f t="shared" si="41"/>
        <v>24</v>
      </c>
      <c r="L262" s="45">
        <f t="shared" si="41"/>
        <v>48</v>
      </c>
      <c r="M262" s="45">
        <f t="shared" si="41"/>
        <v>72</v>
      </c>
      <c r="N262" s="45">
        <f t="shared" si="41"/>
        <v>96</v>
      </c>
      <c r="O262" s="45">
        <f t="shared" si="41"/>
        <v>120</v>
      </c>
      <c r="P262" s="45">
        <f t="shared" si="41"/>
        <v>144</v>
      </c>
      <c r="Q262" s="45">
        <f t="shared" si="41"/>
        <v>168</v>
      </c>
      <c r="R262" s="45">
        <f t="shared" si="41"/>
        <v>192</v>
      </c>
      <c r="S262" s="45">
        <f t="shared" si="41"/>
        <v>216</v>
      </c>
      <c r="T262" s="45">
        <f t="shared" si="41"/>
        <v>240</v>
      </c>
      <c r="U262" s="45">
        <f t="shared" si="41"/>
        <v>264</v>
      </c>
      <c r="V262" s="45">
        <f t="shared" si="41"/>
        <v>288</v>
      </c>
      <c r="W262" s="45">
        <f t="shared" si="41"/>
        <v>311</v>
      </c>
      <c r="X262" s="45">
        <f t="shared" si="41"/>
        <v>335</v>
      </c>
      <c r="Y262" s="45">
        <f t="shared" si="41"/>
        <v>359</v>
      </c>
      <c r="Z262" s="45">
        <f t="shared" ref="Z262:AN277" si="44">IF($G262&gt;0,ROUND($J262*Z$3/12*0.75,0),0)</f>
        <v>383</v>
      </c>
      <c r="AA262" s="45">
        <f t="shared" si="44"/>
        <v>407</v>
      </c>
      <c r="AB262" s="45">
        <f t="shared" si="44"/>
        <v>431</v>
      </c>
      <c r="AC262" s="45">
        <f t="shared" si="44"/>
        <v>455</v>
      </c>
      <c r="AD262" s="45">
        <f t="shared" si="44"/>
        <v>479</v>
      </c>
      <c r="AE262" s="45">
        <f t="shared" si="44"/>
        <v>503</v>
      </c>
      <c r="AF262" s="45">
        <f t="shared" si="44"/>
        <v>527</v>
      </c>
      <c r="AG262" s="45">
        <f t="shared" si="44"/>
        <v>551</v>
      </c>
      <c r="AH262" s="45">
        <f t="shared" si="44"/>
        <v>575</v>
      </c>
      <c r="AI262" s="45">
        <f t="shared" si="44"/>
        <v>599</v>
      </c>
      <c r="AJ262" s="45">
        <f t="shared" si="44"/>
        <v>623</v>
      </c>
      <c r="AK262" s="45">
        <f t="shared" si="44"/>
        <v>647</v>
      </c>
      <c r="AL262" s="45">
        <f t="shared" si="44"/>
        <v>671</v>
      </c>
      <c r="AM262" s="45">
        <f t="shared" si="44"/>
        <v>695</v>
      </c>
      <c r="AN262" s="45">
        <f t="shared" si="44"/>
        <v>719</v>
      </c>
    </row>
    <row r="263" spans="1:40" x14ac:dyDescent="0.25">
      <c r="A263" s="68" t="s">
        <v>138</v>
      </c>
      <c r="B263" s="184">
        <v>30051</v>
      </c>
      <c r="C263" s="68">
        <v>4</v>
      </c>
      <c r="D263" s="1">
        <v>696</v>
      </c>
      <c r="E263" s="1">
        <v>346</v>
      </c>
      <c r="F263" s="1">
        <v>7</v>
      </c>
      <c r="G263" s="1">
        <v>1049</v>
      </c>
      <c r="H263" s="181">
        <f t="shared" si="42"/>
        <v>1042</v>
      </c>
      <c r="I263" s="176">
        <v>262.25</v>
      </c>
      <c r="J263" s="182">
        <f t="shared" si="43"/>
        <v>260.5</v>
      </c>
      <c r="K263" s="45">
        <f t="shared" ref="K263:Z278" si="45">IF($G263&gt;0,ROUND($J263*K$3/12*0.75,0),0)</f>
        <v>16</v>
      </c>
      <c r="L263" s="45">
        <f t="shared" si="45"/>
        <v>33</v>
      </c>
      <c r="M263" s="45">
        <f t="shared" si="45"/>
        <v>49</v>
      </c>
      <c r="N263" s="45">
        <f t="shared" si="45"/>
        <v>65</v>
      </c>
      <c r="O263" s="45">
        <f t="shared" si="45"/>
        <v>81</v>
      </c>
      <c r="P263" s="45">
        <f t="shared" si="45"/>
        <v>98</v>
      </c>
      <c r="Q263" s="45">
        <f t="shared" si="45"/>
        <v>114</v>
      </c>
      <c r="R263" s="45">
        <f t="shared" si="45"/>
        <v>130</v>
      </c>
      <c r="S263" s="45">
        <f t="shared" si="45"/>
        <v>147</v>
      </c>
      <c r="T263" s="45">
        <f t="shared" si="45"/>
        <v>163</v>
      </c>
      <c r="U263" s="45">
        <f t="shared" si="45"/>
        <v>179</v>
      </c>
      <c r="V263" s="45">
        <f t="shared" si="45"/>
        <v>195</v>
      </c>
      <c r="W263" s="45">
        <f t="shared" si="45"/>
        <v>212</v>
      </c>
      <c r="X263" s="45">
        <f t="shared" si="45"/>
        <v>228</v>
      </c>
      <c r="Y263" s="45">
        <f t="shared" si="45"/>
        <v>244</v>
      </c>
      <c r="Z263" s="45">
        <f t="shared" si="45"/>
        <v>261</v>
      </c>
      <c r="AA263" s="45">
        <f t="shared" si="44"/>
        <v>277</v>
      </c>
      <c r="AB263" s="45">
        <f t="shared" si="44"/>
        <v>293</v>
      </c>
      <c r="AC263" s="45">
        <f t="shared" si="44"/>
        <v>309</v>
      </c>
      <c r="AD263" s="45">
        <f t="shared" si="44"/>
        <v>326</v>
      </c>
      <c r="AE263" s="45">
        <f t="shared" si="44"/>
        <v>342</v>
      </c>
      <c r="AF263" s="45">
        <f t="shared" si="44"/>
        <v>358</v>
      </c>
      <c r="AG263" s="45">
        <f t="shared" si="44"/>
        <v>374</v>
      </c>
      <c r="AH263" s="45">
        <f t="shared" si="44"/>
        <v>391</v>
      </c>
      <c r="AI263" s="45">
        <f t="shared" si="44"/>
        <v>407</v>
      </c>
      <c r="AJ263" s="45">
        <f t="shared" si="44"/>
        <v>423</v>
      </c>
      <c r="AK263" s="45">
        <f t="shared" si="44"/>
        <v>440</v>
      </c>
      <c r="AL263" s="45">
        <f t="shared" si="44"/>
        <v>456</v>
      </c>
      <c r="AM263" s="45">
        <f t="shared" si="44"/>
        <v>472</v>
      </c>
      <c r="AN263" s="45">
        <f t="shared" si="44"/>
        <v>488</v>
      </c>
    </row>
    <row r="264" spans="1:40" x14ac:dyDescent="0.25">
      <c r="A264" s="68" t="s">
        <v>138</v>
      </c>
      <c r="B264" s="184">
        <v>30056</v>
      </c>
      <c r="C264" s="68">
        <v>4</v>
      </c>
      <c r="D264" s="1">
        <v>1272</v>
      </c>
      <c r="E264" s="1">
        <v>341</v>
      </c>
      <c r="F264" s="1">
        <v>2</v>
      </c>
      <c r="G264" s="1">
        <v>1615</v>
      </c>
      <c r="H264" s="181">
        <f t="shared" si="42"/>
        <v>1613</v>
      </c>
      <c r="I264" s="176">
        <v>403.75</v>
      </c>
      <c r="J264" s="182">
        <f t="shared" si="43"/>
        <v>403.25</v>
      </c>
      <c r="K264" s="45">
        <f t="shared" si="45"/>
        <v>25</v>
      </c>
      <c r="L264" s="45">
        <f t="shared" si="45"/>
        <v>50</v>
      </c>
      <c r="M264" s="45">
        <f t="shared" si="45"/>
        <v>76</v>
      </c>
      <c r="N264" s="45">
        <f t="shared" si="45"/>
        <v>101</v>
      </c>
      <c r="O264" s="45">
        <f t="shared" si="45"/>
        <v>126</v>
      </c>
      <c r="P264" s="45">
        <f t="shared" si="45"/>
        <v>151</v>
      </c>
      <c r="Q264" s="45">
        <f t="shared" si="45"/>
        <v>176</v>
      </c>
      <c r="R264" s="45">
        <f t="shared" si="45"/>
        <v>202</v>
      </c>
      <c r="S264" s="45">
        <f t="shared" si="45"/>
        <v>227</v>
      </c>
      <c r="T264" s="45">
        <f t="shared" si="45"/>
        <v>252</v>
      </c>
      <c r="U264" s="45">
        <f t="shared" si="45"/>
        <v>277</v>
      </c>
      <c r="V264" s="45">
        <f t="shared" si="45"/>
        <v>302</v>
      </c>
      <c r="W264" s="45">
        <f t="shared" si="45"/>
        <v>328</v>
      </c>
      <c r="X264" s="45">
        <f t="shared" si="45"/>
        <v>353</v>
      </c>
      <c r="Y264" s="45">
        <f t="shared" si="45"/>
        <v>378</v>
      </c>
      <c r="Z264" s="45">
        <f t="shared" si="45"/>
        <v>403</v>
      </c>
      <c r="AA264" s="45">
        <f t="shared" si="44"/>
        <v>428</v>
      </c>
      <c r="AB264" s="45">
        <f t="shared" si="44"/>
        <v>454</v>
      </c>
      <c r="AC264" s="45">
        <f t="shared" si="44"/>
        <v>479</v>
      </c>
      <c r="AD264" s="45">
        <f t="shared" si="44"/>
        <v>504</v>
      </c>
      <c r="AE264" s="45">
        <f t="shared" si="44"/>
        <v>529</v>
      </c>
      <c r="AF264" s="45">
        <f t="shared" si="44"/>
        <v>554</v>
      </c>
      <c r="AG264" s="45">
        <f t="shared" si="44"/>
        <v>580</v>
      </c>
      <c r="AH264" s="45">
        <f t="shared" si="44"/>
        <v>605</v>
      </c>
      <c r="AI264" s="45">
        <f t="shared" si="44"/>
        <v>630</v>
      </c>
      <c r="AJ264" s="45">
        <f t="shared" si="44"/>
        <v>655</v>
      </c>
      <c r="AK264" s="45">
        <f t="shared" si="44"/>
        <v>680</v>
      </c>
      <c r="AL264" s="45">
        <f t="shared" si="44"/>
        <v>706</v>
      </c>
      <c r="AM264" s="45">
        <f t="shared" si="44"/>
        <v>731</v>
      </c>
      <c r="AN264" s="45">
        <f t="shared" si="44"/>
        <v>756</v>
      </c>
    </row>
    <row r="265" spans="1:40" x14ac:dyDescent="0.25">
      <c r="A265" s="68" t="s">
        <v>138</v>
      </c>
      <c r="B265" s="184">
        <v>30133</v>
      </c>
      <c r="C265" s="68">
        <v>20</v>
      </c>
      <c r="D265" s="1">
        <v>4176</v>
      </c>
      <c r="E265" s="1">
        <v>1039</v>
      </c>
      <c r="F265" s="1">
        <v>29</v>
      </c>
      <c r="G265" s="1">
        <v>5244</v>
      </c>
      <c r="H265" s="181">
        <f t="shared" si="42"/>
        <v>5215</v>
      </c>
      <c r="I265" s="176">
        <v>262.2</v>
      </c>
      <c r="J265" s="182">
        <f t="shared" si="43"/>
        <v>260.75</v>
      </c>
      <c r="K265" s="45">
        <f t="shared" si="45"/>
        <v>16</v>
      </c>
      <c r="L265" s="45">
        <f t="shared" si="45"/>
        <v>33</v>
      </c>
      <c r="M265" s="45">
        <f t="shared" si="45"/>
        <v>49</v>
      </c>
      <c r="N265" s="45">
        <f t="shared" si="45"/>
        <v>65</v>
      </c>
      <c r="O265" s="45">
        <f t="shared" si="45"/>
        <v>81</v>
      </c>
      <c r="P265" s="45">
        <f t="shared" si="45"/>
        <v>98</v>
      </c>
      <c r="Q265" s="45">
        <f t="shared" si="45"/>
        <v>114</v>
      </c>
      <c r="R265" s="45">
        <f t="shared" si="45"/>
        <v>130</v>
      </c>
      <c r="S265" s="45">
        <f t="shared" si="45"/>
        <v>147</v>
      </c>
      <c r="T265" s="45">
        <f t="shared" si="45"/>
        <v>163</v>
      </c>
      <c r="U265" s="45">
        <f t="shared" si="45"/>
        <v>179</v>
      </c>
      <c r="V265" s="45">
        <f t="shared" si="45"/>
        <v>196</v>
      </c>
      <c r="W265" s="45">
        <f t="shared" si="45"/>
        <v>212</v>
      </c>
      <c r="X265" s="45">
        <f t="shared" si="45"/>
        <v>228</v>
      </c>
      <c r="Y265" s="45">
        <f t="shared" si="45"/>
        <v>244</v>
      </c>
      <c r="Z265" s="45">
        <f t="shared" si="45"/>
        <v>261</v>
      </c>
      <c r="AA265" s="45">
        <f t="shared" si="44"/>
        <v>277</v>
      </c>
      <c r="AB265" s="45">
        <f t="shared" si="44"/>
        <v>293</v>
      </c>
      <c r="AC265" s="45">
        <f t="shared" si="44"/>
        <v>310</v>
      </c>
      <c r="AD265" s="45">
        <f t="shared" si="44"/>
        <v>326</v>
      </c>
      <c r="AE265" s="45">
        <f t="shared" si="44"/>
        <v>342</v>
      </c>
      <c r="AF265" s="45">
        <f t="shared" si="44"/>
        <v>359</v>
      </c>
      <c r="AG265" s="45">
        <f t="shared" si="44"/>
        <v>375</v>
      </c>
      <c r="AH265" s="45">
        <f t="shared" si="44"/>
        <v>391</v>
      </c>
      <c r="AI265" s="45">
        <f t="shared" si="44"/>
        <v>407</v>
      </c>
      <c r="AJ265" s="45">
        <f t="shared" si="44"/>
        <v>424</v>
      </c>
      <c r="AK265" s="45">
        <f t="shared" si="44"/>
        <v>440</v>
      </c>
      <c r="AL265" s="45">
        <f t="shared" si="44"/>
        <v>456</v>
      </c>
      <c r="AM265" s="45">
        <f t="shared" si="44"/>
        <v>473</v>
      </c>
      <c r="AN265" s="45">
        <f t="shared" si="44"/>
        <v>489</v>
      </c>
    </row>
    <row r="266" spans="1:40" x14ac:dyDescent="0.25">
      <c r="A266" s="68" t="s">
        <v>138</v>
      </c>
      <c r="B266" s="184">
        <v>30215</v>
      </c>
      <c r="C266" s="68">
        <v>3</v>
      </c>
      <c r="D266" s="1">
        <v>756</v>
      </c>
      <c r="E266" s="1">
        <v>49</v>
      </c>
      <c r="F266" s="1">
        <v>6</v>
      </c>
      <c r="G266" s="1">
        <v>811</v>
      </c>
      <c r="H266" s="181">
        <f t="shared" si="42"/>
        <v>805</v>
      </c>
      <c r="I266" s="176">
        <v>270.33330000000001</v>
      </c>
      <c r="J266" s="182">
        <f t="shared" si="43"/>
        <v>268.33333333333331</v>
      </c>
      <c r="K266" s="45">
        <f t="shared" si="45"/>
        <v>17</v>
      </c>
      <c r="L266" s="45">
        <f t="shared" si="45"/>
        <v>34</v>
      </c>
      <c r="M266" s="45">
        <f t="shared" si="45"/>
        <v>50</v>
      </c>
      <c r="N266" s="45">
        <f t="shared" si="45"/>
        <v>67</v>
      </c>
      <c r="O266" s="45">
        <f t="shared" si="45"/>
        <v>84</v>
      </c>
      <c r="P266" s="45">
        <f t="shared" si="45"/>
        <v>101</v>
      </c>
      <c r="Q266" s="45">
        <f t="shared" si="45"/>
        <v>117</v>
      </c>
      <c r="R266" s="45">
        <f t="shared" si="45"/>
        <v>134</v>
      </c>
      <c r="S266" s="45">
        <f t="shared" si="45"/>
        <v>151</v>
      </c>
      <c r="T266" s="45">
        <f t="shared" si="45"/>
        <v>168</v>
      </c>
      <c r="U266" s="45">
        <f t="shared" si="45"/>
        <v>184</v>
      </c>
      <c r="V266" s="45">
        <f t="shared" si="45"/>
        <v>201</v>
      </c>
      <c r="W266" s="45">
        <f t="shared" si="45"/>
        <v>218</v>
      </c>
      <c r="X266" s="45">
        <f t="shared" si="45"/>
        <v>235</v>
      </c>
      <c r="Y266" s="45">
        <f t="shared" si="45"/>
        <v>252</v>
      </c>
      <c r="Z266" s="45">
        <f t="shared" si="45"/>
        <v>268</v>
      </c>
      <c r="AA266" s="45">
        <f t="shared" si="44"/>
        <v>285</v>
      </c>
      <c r="AB266" s="45">
        <f t="shared" si="44"/>
        <v>302</v>
      </c>
      <c r="AC266" s="45">
        <f t="shared" si="44"/>
        <v>319</v>
      </c>
      <c r="AD266" s="45">
        <f t="shared" si="44"/>
        <v>335</v>
      </c>
      <c r="AE266" s="45">
        <f t="shared" si="44"/>
        <v>352</v>
      </c>
      <c r="AF266" s="45">
        <f t="shared" si="44"/>
        <v>369</v>
      </c>
      <c r="AG266" s="45">
        <f t="shared" si="44"/>
        <v>386</v>
      </c>
      <c r="AH266" s="45">
        <f t="shared" si="44"/>
        <v>403</v>
      </c>
      <c r="AI266" s="45">
        <f t="shared" si="44"/>
        <v>419</v>
      </c>
      <c r="AJ266" s="45">
        <f t="shared" si="44"/>
        <v>436</v>
      </c>
      <c r="AK266" s="45">
        <f t="shared" si="44"/>
        <v>453</v>
      </c>
      <c r="AL266" s="45">
        <f t="shared" si="44"/>
        <v>470</v>
      </c>
      <c r="AM266" s="45">
        <f t="shared" si="44"/>
        <v>486</v>
      </c>
      <c r="AN266" s="45">
        <f t="shared" si="44"/>
        <v>503</v>
      </c>
    </row>
    <row r="267" spans="1:40" x14ac:dyDescent="0.25">
      <c r="A267" s="68" t="s">
        <v>138</v>
      </c>
      <c r="B267" s="184">
        <v>30320</v>
      </c>
      <c r="C267" s="68">
        <v>9</v>
      </c>
      <c r="D267" s="1">
        <v>6144</v>
      </c>
      <c r="E267" s="1">
        <v>1779</v>
      </c>
      <c r="F267" s="1">
        <v>40</v>
      </c>
      <c r="G267" s="1">
        <v>7963</v>
      </c>
      <c r="H267" s="181">
        <f t="shared" si="42"/>
        <v>7923</v>
      </c>
      <c r="I267" s="176">
        <v>884.77779999999996</v>
      </c>
      <c r="J267" s="182">
        <f t="shared" si="43"/>
        <v>880.33333333333337</v>
      </c>
      <c r="K267" s="45">
        <f t="shared" si="45"/>
        <v>55</v>
      </c>
      <c r="L267" s="45">
        <f t="shared" si="45"/>
        <v>110</v>
      </c>
      <c r="M267" s="45">
        <f t="shared" si="45"/>
        <v>165</v>
      </c>
      <c r="N267" s="45">
        <f t="shared" si="45"/>
        <v>220</v>
      </c>
      <c r="O267" s="45">
        <f t="shared" si="45"/>
        <v>275</v>
      </c>
      <c r="P267" s="45">
        <f t="shared" si="45"/>
        <v>330</v>
      </c>
      <c r="Q267" s="45">
        <f t="shared" si="45"/>
        <v>385</v>
      </c>
      <c r="R267" s="45">
        <f t="shared" si="45"/>
        <v>440</v>
      </c>
      <c r="S267" s="45">
        <f t="shared" si="45"/>
        <v>495</v>
      </c>
      <c r="T267" s="45">
        <f t="shared" si="45"/>
        <v>550</v>
      </c>
      <c r="U267" s="45">
        <f t="shared" si="45"/>
        <v>605</v>
      </c>
      <c r="V267" s="45">
        <f t="shared" si="45"/>
        <v>660</v>
      </c>
      <c r="W267" s="45">
        <f t="shared" si="45"/>
        <v>715</v>
      </c>
      <c r="X267" s="45">
        <f t="shared" si="45"/>
        <v>770</v>
      </c>
      <c r="Y267" s="45">
        <f t="shared" si="45"/>
        <v>825</v>
      </c>
      <c r="Z267" s="45">
        <f t="shared" si="45"/>
        <v>880</v>
      </c>
      <c r="AA267" s="45">
        <f t="shared" si="44"/>
        <v>935</v>
      </c>
      <c r="AB267" s="45">
        <f t="shared" si="44"/>
        <v>990</v>
      </c>
      <c r="AC267" s="45">
        <f t="shared" si="44"/>
        <v>1045</v>
      </c>
      <c r="AD267" s="45">
        <f t="shared" si="44"/>
        <v>1100</v>
      </c>
      <c r="AE267" s="45">
        <f t="shared" si="44"/>
        <v>1155</v>
      </c>
      <c r="AF267" s="45">
        <f t="shared" si="44"/>
        <v>1210</v>
      </c>
      <c r="AG267" s="45">
        <f t="shared" si="44"/>
        <v>1265</v>
      </c>
      <c r="AH267" s="45">
        <f t="shared" si="44"/>
        <v>1321</v>
      </c>
      <c r="AI267" s="45">
        <f t="shared" si="44"/>
        <v>1376</v>
      </c>
      <c r="AJ267" s="45">
        <f t="shared" si="44"/>
        <v>1431</v>
      </c>
      <c r="AK267" s="45">
        <f t="shared" si="44"/>
        <v>1486</v>
      </c>
      <c r="AL267" s="45">
        <f t="shared" si="44"/>
        <v>1541</v>
      </c>
      <c r="AM267" s="45">
        <f t="shared" si="44"/>
        <v>1596</v>
      </c>
      <c r="AN267" s="45">
        <f t="shared" si="44"/>
        <v>1651</v>
      </c>
    </row>
    <row r="268" spans="1:40" x14ac:dyDescent="0.25">
      <c r="A268" s="68" t="s">
        <v>138</v>
      </c>
      <c r="B268" s="184">
        <v>30340</v>
      </c>
      <c r="C268" s="68">
        <v>6</v>
      </c>
      <c r="D268" s="1">
        <v>1524</v>
      </c>
      <c r="E268" s="1">
        <v>379</v>
      </c>
      <c r="F268" s="1">
        <v>14</v>
      </c>
      <c r="G268" s="1">
        <v>1917</v>
      </c>
      <c r="H268" s="181">
        <f t="shared" si="42"/>
        <v>1903</v>
      </c>
      <c r="I268" s="176">
        <v>319.5</v>
      </c>
      <c r="J268" s="182">
        <f t="shared" si="43"/>
        <v>317.16666666666669</v>
      </c>
      <c r="K268" s="45">
        <f t="shared" si="45"/>
        <v>20</v>
      </c>
      <c r="L268" s="45">
        <f t="shared" si="45"/>
        <v>40</v>
      </c>
      <c r="M268" s="45">
        <f t="shared" si="45"/>
        <v>59</v>
      </c>
      <c r="N268" s="45">
        <f t="shared" si="45"/>
        <v>79</v>
      </c>
      <c r="O268" s="45">
        <f t="shared" si="45"/>
        <v>99</v>
      </c>
      <c r="P268" s="45">
        <f t="shared" si="45"/>
        <v>119</v>
      </c>
      <c r="Q268" s="45">
        <f t="shared" si="45"/>
        <v>139</v>
      </c>
      <c r="R268" s="45">
        <f t="shared" si="45"/>
        <v>159</v>
      </c>
      <c r="S268" s="45">
        <f t="shared" si="45"/>
        <v>178</v>
      </c>
      <c r="T268" s="45">
        <f t="shared" si="45"/>
        <v>198</v>
      </c>
      <c r="U268" s="45">
        <f t="shared" si="45"/>
        <v>218</v>
      </c>
      <c r="V268" s="45">
        <f t="shared" si="45"/>
        <v>238</v>
      </c>
      <c r="W268" s="45">
        <f t="shared" si="45"/>
        <v>258</v>
      </c>
      <c r="X268" s="45">
        <f t="shared" si="45"/>
        <v>278</v>
      </c>
      <c r="Y268" s="45">
        <f t="shared" si="45"/>
        <v>297</v>
      </c>
      <c r="Z268" s="45">
        <f t="shared" si="45"/>
        <v>317</v>
      </c>
      <c r="AA268" s="45">
        <f t="shared" si="44"/>
        <v>337</v>
      </c>
      <c r="AB268" s="45">
        <f t="shared" si="44"/>
        <v>357</v>
      </c>
      <c r="AC268" s="45">
        <f t="shared" si="44"/>
        <v>377</v>
      </c>
      <c r="AD268" s="45">
        <f t="shared" si="44"/>
        <v>396</v>
      </c>
      <c r="AE268" s="45">
        <f t="shared" si="44"/>
        <v>416</v>
      </c>
      <c r="AF268" s="45">
        <f t="shared" si="44"/>
        <v>436</v>
      </c>
      <c r="AG268" s="45">
        <f t="shared" si="44"/>
        <v>456</v>
      </c>
      <c r="AH268" s="45">
        <f t="shared" si="44"/>
        <v>476</v>
      </c>
      <c r="AI268" s="45">
        <f t="shared" si="44"/>
        <v>496</v>
      </c>
      <c r="AJ268" s="45">
        <f t="shared" si="44"/>
        <v>515</v>
      </c>
      <c r="AK268" s="45">
        <f t="shared" si="44"/>
        <v>535</v>
      </c>
      <c r="AL268" s="45">
        <f t="shared" si="44"/>
        <v>555</v>
      </c>
      <c r="AM268" s="45">
        <f t="shared" si="44"/>
        <v>575</v>
      </c>
      <c r="AN268" s="45">
        <f t="shared" si="44"/>
        <v>595</v>
      </c>
    </row>
    <row r="269" spans="1:40" x14ac:dyDescent="0.25">
      <c r="A269" s="68" t="s">
        <v>138</v>
      </c>
      <c r="B269" s="184">
        <v>30350</v>
      </c>
      <c r="C269" s="68">
        <v>12</v>
      </c>
      <c r="D269" s="1">
        <v>3360</v>
      </c>
      <c r="E269" s="1">
        <v>1185</v>
      </c>
      <c r="F269" s="1">
        <v>0</v>
      </c>
      <c r="G269" s="1">
        <v>4545</v>
      </c>
      <c r="H269" s="181">
        <f t="shared" si="42"/>
        <v>4545</v>
      </c>
      <c r="I269" s="176">
        <v>378.75</v>
      </c>
      <c r="J269" s="182">
        <f t="shared" si="43"/>
        <v>378.75</v>
      </c>
      <c r="K269" s="45">
        <f t="shared" si="45"/>
        <v>24</v>
      </c>
      <c r="L269" s="45">
        <f t="shared" si="45"/>
        <v>47</v>
      </c>
      <c r="M269" s="45">
        <f t="shared" si="45"/>
        <v>71</v>
      </c>
      <c r="N269" s="45">
        <f t="shared" si="45"/>
        <v>95</v>
      </c>
      <c r="O269" s="45">
        <f t="shared" si="45"/>
        <v>118</v>
      </c>
      <c r="P269" s="45">
        <f t="shared" si="45"/>
        <v>142</v>
      </c>
      <c r="Q269" s="45">
        <f t="shared" si="45"/>
        <v>166</v>
      </c>
      <c r="R269" s="45">
        <f t="shared" si="45"/>
        <v>189</v>
      </c>
      <c r="S269" s="45">
        <f t="shared" si="45"/>
        <v>213</v>
      </c>
      <c r="T269" s="45">
        <f t="shared" si="45"/>
        <v>237</v>
      </c>
      <c r="U269" s="45">
        <f t="shared" si="45"/>
        <v>260</v>
      </c>
      <c r="V269" s="45">
        <f t="shared" si="45"/>
        <v>284</v>
      </c>
      <c r="W269" s="45">
        <f t="shared" si="45"/>
        <v>308</v>
      </c>
      <c r="X269" s="45">
        <f t="shared" si="45"/>
        <v>331</v>
      </c>
      <c r="Y269" s="45">
        <f t="shared" si="45"/>
        <v>355</v>
      </c>
      <c r="Z269" s="45">
        <f t="shared" si="45"/>
        <v>379</v>
      </c>
      <c r="AA269" s="45">
        <f t="shared" si="44"/>
        <v>402</v>
      </c>
      <c r="AB269" s="45">
        <f t="shared" si="44"/>
        <v>426</v>
      </c>
      <c r="AC269" s="45">
        <f t="shared" si="44"/>
        <v>450</v>
      </c>
      <c r="AD269" s="45">
        <f t="shared" si="44"/>
        <v>473</v>
      </c>
      <c r="AE269" s="45">
        <f t="shared" si="44"/>
        <v>497</v>
      </c>
      <c r="AF269" s="45">
        <f t="shared" si="44"/>
        <v>521</v>
      </c>
      <c r="AG269" s="45">
        <f t="shared" si="44"/>
        <v>544</v>
      </c>
      <c r="AH269" s="45">
        <f t="shared" si="44"/>
        <v>568</v>
      </c>
      <c r="AI269" s="45">
        <f t="shared" si="44"/>
        <v>592</v>
      </c>
      <c r="AJ269" s="45">
        <f t="shared" si="44"/>
        <v>615</v>
      </c>
      <c r="AK269" s="45">
        <f t="shared" si="44"/>
        <v>639</v>
      </c>
      <c r="AL269" s="45">
        <f t="shared" si="44"/>
        <v>663</v>
      </c>
      <c r="AM269" s="45">
        <f t="shared" si="44"/>
        <v>686</v>
      </c>
      <c r="AN269" s="45">
        <f t="shared" si="44"/>
        <v>710</v>
      </c>
    </row>
    <row r="270" spans="1:40" x14ac:dyDescent="0.25">
      <c r="A270" s="68" t="s">
        <v>138</v>
      </c>
      <c r="B270" s="184">
        <v>30478</v>
      </c>
      <c r="C270" s="68">
        <v>7</v>
      </c>
      <c r="D270" s="1">
        <v>588</v>
      </c>
      <c r="E270" s="1">
        <v>910</v>
      </c>
      <c r="F270" s="1">
        <v>5</v>
      </c>
      <c r="G270" s="1">
        <v>1503</v>
      </c>
      <c r="H270" s="181">
        <f t="shared" si="42"/>
        <v>1498</v>
      </c>
      <c r="I270" s="176">
        <v>214.71430000000001</v>
      </c>
      <c r="J270" s="182">
        <f t="shared" si="43"/>
        <v>214</v>
      </c>
      <c r="K270" s="45">
        <f t="shared" si="45"/>
        <v>13</v>
      </c>
      <c r="L270" s="45">
        <f t="shared" si="45"/>
        <v>27</v>
      </c>
      <c r="M270" s="45">
        <f t="shared" si="45"/>
        <v>40</v>
      </c>
      <c r="N270" s="45">
        <f t="shared" si="45"/>
        <v>54</v>
      </c>
      <c r="O270" s="45">
        <f t="shared" si="45"/>
        <v>67</v>
      </c>
      <c r="P270" s="45">
        <f t="shared" si="45"/>
        <v>80</v>
      </c>
      <c r="Q270" s="45">
        <f t="shared" si="45"/>
        <v>94</v>
      </c>
      <c r="R270" s="45">
        <f t="shared" si="45"/>
        <v>107</v>
      </c>
      <c r="S270" s="45">
        <f t="shared" si="45"/>
        <v>120</v>
      </c>
      <c r="T270" s="45">
        <f t="shared" si="45"/>
        <v>134</v>
      </c>
      <c r="U270" s="45">
        <f t="shared" si="45"/>
        <v>147</v>
      </c>
      <c r="V270" s="45">
        <f t="shared" si="45"/>
        <v>161</v>
      </c>
      <c r="W270" s="45">
        <f t="shared" si="45"/>
        <v>174</v>
      </c>
      <c r="X270" s="45">
        <f t="shared" si="45"/>
        <v>187</v>
      </c>
      <c r="Y270" s="45">
        <f t="shared" si="45"/>
        <v>201</v>
      </c>
      <c r="Z270" s="45">
        <f t="shared" si="45"/>
        <v>214</v>
      </c>
      <c r="AA270" s="45">
        <f t="shared" si="44"/>
        <v>227</v>
      </c>
      <c r="AB270" s="45">
        <f t="shared" si="44"/>
        <v>241</v>
      </c>
      <c r="AC270" s="45">
        <f t="shared" si="44"/>
        <v>254</v>
      </c>
      <c r="AD270" s="45">
        <f t="shared" si="44"/>
        <v>268</v>
      </c>
      <c r="AE270" s="45">
        <f t="shared" si="44"/>
        <v>281</v>
      </c>
      <c r="AF270" s="45">
        <f t="shared" si="44"/>
        <v>294</v>
      </c>
      <c r="AG270" s="45">
        <f t="shared" si="44"/>
        <v>308</v>
      </c>
      <c r="AH270" s="45">
        <f t="shared" si="44"/>
        <v>321</v>
      </c>
      <c r="AI270" s="45">
        <f t="shared" si="44"/>
        <v>334</v>
      </c>
      <c r="AJ270" s="45">
        <f t="shared" si="44"/>
        <v>348</v>
      </c>
      <c r="AK270" s="45">
        <f t="shared" si="44"/>
        <v>361</v>
      </c>
      <c r="AL270" s="45">
        <f t="shared" si="44"/>
        <v>375</v>
      </c>
      <c r="AM270" s="45">
        <f t="shared" si="44"/>
        <v>388</v>
      </c>
      <c r="AN270" s="45">
        <f t="shared" si="44"/>
        <v>401</v>
      </c>
    </row>
    <row r="271" spans="1:40" x14ac:dyDescent="0.25">
      <c r="A271" s="68" t="s">
        <v>138</v>
      </c>
      <c r="B271" s="184">
        <v>30515</v>
      </c>
      <c r="C271" s="68">
        <v>11</v>
      </c>
      <c r="D271" s="1">
        <v>1344</v>
      </c>
      <c r="E271" s="1">
        <v>349</v>
      </c>
      <c r="F271" s="1">
        <v>0</v>
      </c>
      <c r="G271" s="1">
        <v>1693</v>
      </c>
      <c r="H271" s="181">
        <f t="shared" si="42"/>
        <v>1693</v>
      </c>
      <c r="I271" s="176">
        <v>153.9091</v>
      </c>
      <c r="J271" s="182">
        <f t="shared" si="43"/>
        <v>153.90909090909091</v>
      </c>
      <c r="K271" s="45">
        <f t="shared" si="45"/>
        <v>10</v>
      </c>
      <c r="L271" s="45">
        <f t="shared" si="45"/>
        <v>19</v>
      </c>
      <c r="M271" s="45">
        <f t="shared" si="45"/>
        <v>29</v>
      </c>
      <c r="N271" s="45">
        <f t="shared" si="45"/>
        <v>38</v>
      </c>
      <c r="O271" s="45">
        <f t="shared" si="45"/>
        <v>48</v>
      </c>
      <c r="P271" s="45">
        <f t="shared" si="45"/>
        <v>58</v>
      </c>
      <c r="Q271" s="45">
        <f t="shared" si="45"/>
        <v>67</v>
      </c>
      <c r="R271" s="45">
        <f t="shared" si="45"/>
        <v>77</v>
      </c>
      <c r="S271" s="45">
        <f t="shared" si="45"/>
        <v>87</v>
      </c>
      <c r="T271" s="45">
        <f t="shared" si="45"/>
        <v>96</v>
      </c>
      <c r="U271" s="45">
        <f t="shared" si="45"/>
        <v>106</v>
      </c>
      <c r="V271" s="45">
        <f t="shared" si="45"/>
        <v>115</v>
      </c>
      <c r="W271" s="45">
        <f t="shared" si="45"/>
        <v>125</v>
      </c>
      <c r="X271" s="45">
        <f t="shared" si="45"/>
        <v>135</v>
      </c>
      <c r="Y271" s="45">
        <f t="shared" si="45"/>
        <v>144</v>
      </c>
      <c r="Z271" s="45">
        <f t="shared" si="45"/>
        <v>154</v>
      </c>
      <c r="AA271" s="45">
        <f t="shared" si="44"/>
        <v>164</v>
      </c>
      <c r="AB271" s="45">
        <f t="shared" si="44"/>
        <v>173</v>
      </c>
      <c r="AC271" s="45">
        <f t="shared" si="44"/>
        <v>183</v>
      </c>
      <c r="AD271" s="45">
        <f t="shared" si="44"/>
        <v>192</v>
      </c>
      <c r="AE271" s="45">
        <f t="shared" si="44"/>
        <v>202</v>
      </c>
      <c r="AF271" s="45">
        <f t="shared" si="44"/>
        <v>212</v>
      </c>
      <c r="AG271" s="45">
        <f t="shared" si="44"/>
        <v>221</v>
      </c>
      <c r="AH271" s="45">
        <f t="shared" si="44"/>
        <v>231</v>
      </c>
      <c r="AI271" s="45">
        <f t="shared" si="44"/>
        <v>240</v>
      </c>
      <c r="AJ271" s="45">
        <f t="shared" si="44"/>
        <v>250</v>
      </c>
      <c r="AK271" s="45">
        <f t="shared" si="44"/>
        <v>260</v>
      </c>
      <c r="AL271" s="45">
        <f t="shared" si="44"/>
        <v>269</v>
      </c>
      <c r="AM271" s="45">
        <f t="shared" si="44"/>
        <v>279</v>
      </c>
      <c r="AN271" s="45">
        <f t="shared" si="44"/>
        <v>289</v>
      </c>
    </row>
    <row r="272" spans="1:40" x14ac:dyDescent="0.25">
      <c r="A272" s="68" t="s">
        <v>138</v>
      </c>
      <c r="B272" s="184">
        <v>30680</v>
      </c>
      <c r="C272" s="68">
        <v>10</v>
      </c>
      <c r="D272" s="1">
        <v>1860</v>
      </c>
      <c r="E272" s="1">
        <v>810</v>
      </c>
      <c r="F272" s="1">
        <v>11</v>
      </c>
      <c r="G272" s="1">
        <v>2681</v>
      </c>
      <c r="H272" s="181">
        <f t="shared" si="42"/>
        <v>2670</v>
      </c>
      <c r="I272" s="176">
        <v>268.10000000000002</v>
      </c>
      <c r="J272" s="182">
        <f t="shared" si="43"/>
        <v>267</v>
      </c>
      <c r="K272" s="45">
        <f t="shared" si="45"/>
        <v>17</v>
      </c>
      <c r="L272" s="45">
        <f t="shared" si="45"/>
        <v>33</v>
      </c>
      <c r="M272" s="45">
        <f t="shared" si="45"/>
        <v>50</v>
      </c>
      <c r="N272" s="45">
        <f t="shared" si="45"/>
        <v>67</v>
      </c>
      <c r="O272" s="45">
        <f t="shared" si="45"/>
        <v>83</v>
      </c>
      <c r="P272" s="45">
        <f t="shared" si="45"/>
        <v>100</v>
      </c>
      <c r="Q272" s="45">
        <f t="shared" si="45"/>
        <v>117</v>
      </c>
      <c r="R272" s="45">
        <f t="shared" si="45"/>
        <v>134</v>
      </c>
      <c r="S272" s="45">
        <f t="shared" si="45"/>
        <v>150</v>
      </c>
      <c r="T272" s="45">
        <f t="shared" si="45"/>
        <v>167</v>
      </c>
      <c r="U272" s="45">
        <f t="shared" si="45"/>
        <v>184</v>
      </c>
      <c r="V272" s="45">
        <f t="shared" si="45"/>
        <v>200</v>
      </c>
      <c r="W272" s="45">
        <f t="shared" si="45"/>
        <v>217</v>
      </c>
      <c r="X272" s="45">
        <f t="shared" si="45"/>
        <v>234</v>
      </c>
      <c r="Y272" s="45">
        <f t="shared" si="45"/>
        <v>250</v>
      </c>
      <c r="Z272" s="45">
        <f t="shared" si="45"/>
        <v>267</v>
      </c>
      <c r="AA272" s="45">
        <f t="shared" si="44"/>
        <v>284</v>
      </c>
      <c r="AB272" s="45">
        <f t="shared" si="44"/>
        <v>300</v>
      </c>
      <c r="AC272" s="45">
        <f t="shared" si="44"/>
        <v>317</v>
      </c>
      <c r="AD272" s="45">
        <f t="shared" si="44"/>
        <v>334</v>
      </c>
      <c r="AE272" s="45">
        <f t="shared" si="44"/>
        <v>350</v>
      </c>
      <c r="AF272" s="45">
        <f t="shared" si="44"/>
        <v>367</v>
      </c>
      <c r="AG272" s="45">
        <f t="shared" si="44"/>
        <v>384</v>
      </c>
      <c r="AH272" s="45">
        <f t="shared" si="44"/>
        <v>401</v>
      </c>
      <c r="AI272" s="45">
        <f t="shared" si="44"/>
        <v>417</v>
      </c>
      <c r="AJ272" s="45">
        <f t="shared" si="44"/>
        <v>434</v>
      </c>
      <c r="AK272" s="45">
        <f t="shared" si="44"/>
        <v>451</v>
      </c>
      <c r="AL272" s="45">
        <f t="shared" si="44"/>
        <v>467</v>
      </c>
      <c r="AM272" s="45">
        <f t="shared" si="44"/>
        <v>484</v>
      </c>
      <c r="AN272" s="45">
        <f t="shared" si="44"/>
        <v>501</v>
      </c>
    </row>
    <row r="273" spans="1:40" x14ac:dyDescent="0.25">
      <c r="A273" s="68" t="s">
        <v>138</v>
      </c>
      <c r="B273" s="184">
        <v>30682</v>
      </c>
      <c r="C273" s="68">
        <v>8</v>
      </c>
      <c r="D273" s="1">
        <v>852</v>
      </c>
      <c r="E273" s="1">
        <v>933</v>
      </c>
      <c r="F273" s="1">
        <v>21</v>
      </c>
      <c r="G273" s="1">
        <v>1806</v>
      </c>
      <c r="H273" s="181">
        <f t="shared" si="42"/>
        <v>1785</v>
      </c>
      <c r="I273" s="176">
        <v>225.75</v>
      </c>
      <c r="J273" s="182">
        <f t="shared" si="43"/>
        <v>223.125</v>
      </c>
      <c r="K273" s="45">
        <f t="shared" si="45"/>
        <v>14</v>
      </c>
      <c r="L273" s="45">
        <f t="shared" si="45"/>
        <v>28</v>
      </c>
      <c r="M273" s="45">
        <f t="shared" si="45"/>
        <v>42</v>
      </c>
      <c r="N273" s="45">
        <f t="shared" si="45"/>
        <v>56</v>
      </c>
      <c r="O273" s="45">
        <f t="shared" si="45"/>
        <v>70</v>
      </c>
      <c r="P273" s="45">
        <f t="shared" si="45"/>
        <v>84</v>
      </c>
      <c r="Q273" s="45">
        <f t="shared" si="45"/>
        <v>98</v>
      </c>
      <c r="R273" s="45">
        <f t="shared" si="45"/>
        <v>112</v>
      </c>
      <c r="S273" s="45">
        <f t="shared" si="45"/>
        <v>126</v>
      </c>
      <c r="T273" s="45">
        <f t="shared" si="45"/>
        <v>139</v>
      </c>
      <c r="U273" s="45">
        <f t="shared" si="45"/>
        <v>153</v>
      </c>
      <c r="V273" s="45">
        <f t="shared" si="45"/>
        <v>167</v>
      </c>
      <c r="W273" s="45">
        <f t="shared" si="45"/>
        <v>181</v>
      </c>
      <c r="X273" s="45">
        <f t="shared" si="45"/>
        <v>195</v>
      </c>
      <c r="Y273" s="45">
        <f t="shared" si="45"/>
        <v>209</v>
      </c>
      <c r="Z273" s="45">
        <f t="shared" si="45"/>
        <v>223</v>
      </c>
      <c r="AA273" s="45">
        <f t="shared" si="44"/>
        <v>237</v>
      </c>
      <c r="AB273" s="45">
        <f t="shared" si="44"/>
        <v>251</v>
      </c>
      <c r="AC273" s="45">
        <f t="shared" si="44"/>
        <v>265</v>
      </c>
      <c r="AD273" s="45">
        <f t="shared" si="44"/>
        <v>279</v>
      </c>
      <c r="AE273" s="45">
        <f t="shared" si="44"/>
        <v>293</v>
      </c>
      <c r="AF273" s="45">
        <f t="shared" si="44"/>
        <v>307</v>
      </c>
      <c r="AG273" s="45">
        <f t="shared" si="44"/>
        <v>321</v>
      </c>
      <c r="AH273" s="45">
        <f t="shared" si="44"/>
        <v>335</v>
      </c>
      <c r="AI273" s="45">
        <f t="shared" si="44"/>
        <v>349</v>
      </c>
      <c r="AJ273" s="45">
        <f t="shared" si="44"/>
        <v>363</v>
      </c>
      <c r="AK273" s="45">
        <f t="shared" si="44"/>
        <v>377</v>
      </c>
      <c r="AL273" s="45">
        <f t="shared" si="44"/>
        <v>390</v>
      </c>
      <c r="AM273" s="45">
        <f t="shared" si="44"/>
        <v>404</v>
      </c>
      <c r="AN273" s="45">
        <f t="shared" si="44"/>
        <v>418</v>
      </c>
    </row>
    <row r="274" spans="1:40" x14ac:dyDescent="0.25">
      <c r="A274" s="68" t="s">
        <v>138</v>
      </c>
      <c r="B274" s="184">
        <v>30706</v>
      </c>
      <c r="C274" s="68">
        <v>10</v>
      </c>
      <c r="D274" s="1">
        <v>1884</v>
      </c>
      <c r="E274" s="1">
        <v>723</v>
      </c>
      <c r="F274" s="1">
        <v>0</v>
      </c>
      <c r="G274" s="1">
        <v>2607</v>
      </c>
      <c r="H274" s="181">
        <f t="shared" si="42"/>
        <v>2607</v>
      </c>
      <c r="I274" s="176">
        <v>260.7</v>
      </c>
      <c r="J274" s="182">
        <f t="shared" si="43"/>
        <v>260.7</v>
      </c>
      <c r="K274" s="45">
        <f t="shared" si="45"/>
        <v>16</v>
      </c>
      <c r="L274" s="45">
        <f t="shared" si="45"/>
        <v>33</v>
      </c>
      <c r="M274" s="45">
        <f t="shared" si="45"/>
        <v>49</v>
      </c>
      <c r="N274" s="45">
        <f t="shared" si="45"/>
        <v>65</v>
      </c>
      <c r="O274" s="45">
        <f t="shared" si="45"/>
        <v>81</v>
      </c>
      <c r="P274" s="45">
        <f t="shared" si="45"/>
        <v>98</v>
      </c>
      <c r="Q274" s="45">
        <f t="shared" si="45"/>
        <v>114</v>
      </c>
      <c r="R274" s="45">
        <f t="shared" si="45"/>
        <v>130</v>
      </c>
      <c r="S274" s="45">
        <f t="shared" si="45"/>
        <v>147</v>
      </c>
      <c r="T274" s="45">
        <f t="shared" si="45"/>
        <v>163</v>
      </c>
      <c r="U274" s="45">
        <f t="shared" si="45"/>
        <v>179</v>
      </c>
      <c r="V274" s="45">
        <f t="shared" si="45"/>
        <v>196</v>
      </c>
      <c r="W274" s="45">
        <f t="shared" si="45"/>
        <v>212</v>
      </c>
      <c r="X274" s="45">
        <f t="shared" si="45"/>
        <v>228</v>
      </c>
      <c r="Y274" s="45">
        <f t="shared" si="45"/>
        <v>244</v>
      </c>
      <c r="Z274" s="45">
        <f t="shared" si="45"/>
        <v>261</v>
      </c>
      <c r="AA274" s="45">
        <f t="shared" si="44"/>
        <v>277</v>
      </c>
      <c r="AB274" s="45">
        <f t="shared" si="44"/>
        <v>293</v>
      </c>
      <c r="AC274" s="45">
        <f t="shared" si="44"/>
        <v>310</v>
      </c>
      <c r="AD274" s="45">
        <f t="shared" si="44"/>
        <v>326</v>
      </c>
      <c r="AE274" s="45">
        <f t="shared" si="44"/>
        <v>342</v>
      </c>
      <c r="AF274" s="45">
        <f t="shared" si="44"/>
        <v>358</v>
      </c>
      <c r="AG274" s="45">
        <f t="shared" si="44"/>
        <v>375</v>
      </c>
      <c r="AH274" s="45">
        <f t="shared" si="44"/>
        <v>391</v>
      </c>
      <c r="AI274" s="45">
        <f t="shared" si="44"/>
        <v>407</v>
      </c>
      <c r="AJ274" s="45">
        <f t="shared" si="44"/>
        <v>424</v>
      </c>
      <c r="AK274" s="45">
        <f t="shared" si="44"/>
        <v>440</v>
      </c>
      <c r="AL274" s="45">
        <f t="shared" si="44"/>
        <v>456</v>
      </c>
      <c r="AM274" s="45">
        <f t="shared" si="44"/>
        <v>473</v>
      </c>
      <c r="AN274" s="45">
        <f t="shared" si="44"/>
        <v>489</v>
      </c>
    </row>
    <row r="275" spans="1:40" x14ac:dyDescent="0.25">
      <c r="A275" s="68" t="s">
        <v>138</v>
      </c>
      <c r="B275" s="184">
        <v>30824</v>
      </c>
      <c r="C275" s="68">
        <v>6</v>
      </c>
      <c r="D275" s="1">
        <v>1728</v>
      </c>
      <c r="E275" s="1">
        <v>787</v>
      </c>
      <c r="F275" s="1">
        <v>14</v>
      </c>
      <c r="G275" s="1">
        <v>2529</v>
      </c>
      <c r="H275" s="181">
        <f t="shared" si="42"/>
        <v>2515</v>
      </c>
      <c r="I275" s="176">
        <v>421.5</v>
      </c>
      <c r="J275" s="182">
        <f t="shared" si="43"/>
        <v>419.16666666666669</v>
      </c>
      <c r="K275" s="45">
        <f t="shared" si="45"/>
        <v>26</v>
      </c>
      <c r="L275" s="45">
        <f t="shared" si="45"/>
        <v>52</v>
      </c>
      <c r="M275" s="45">
        <f t="shared" si="45"/>
        <v>79</v>
      </c>
      <c r="N275" s="45">
        <f t="shared" si="45"/>
        <v>105</v>
      </c>
      <c r="O275" s="45">
        <f t="shared" si="45"/>
        <v>131</v>
      </c>
      <c r="P275" s="45">
        <f t="shared" si="45"/>
        <v>157</v>
      </c>
      <c r="Q275" s="45">
        <f t="shared" si="45"/>
        <v>183</v>
      </c>
      <c r="R275" s="45">
        <f t="shared" si="45"/>
        <v>210</v>
      </c>
      <c r="S275" s="45">
        <f t="shared" si="45"/>
        <v>236</v>
      </c>
      <c r="T275" s="45">
        <f t="shared" si="45"/>
        <v>262</v>
      </c>
      <c r="U275" s="45">
        <f t="shared" si="45"/>
        <v>288</v>
      </c>
      <c r="V275" s="45">
        <f t="shared" si="45"/>
        <v>314</v>
      </c>
      <c r="W275" s="45">
        <f t="shared" si="45"/>
        <v>341</v>
      </c>
      <c r="X275" s="45">
        <f t="shared" si="45"/>
        <v>367</v>
      </c>
      <c r="Y275" s="45">
        <f t="shared" si="45"/>
        <v>393</v>
      </c>
      <c r="Z275" s="45">
        <f t="shared" si="45"/>
        <v>419</v>
      </c>
      <c r="AA275" s="45">
        <f t="shared" si="44"/>
        <v>445</v>
      </c>
      <c r="AB275" s="45">
        <f t="shared" si="44"/>
        <v>472</v>
      </c>
      <c r="AC275" s="45">
        <f t="shared" si="44"/>
        <v>498</v>
      </c>
      <c r="AD275" s="45">
        <f t="shared" si="44"/>
        <v>524</v>
      </c>
      <c r="AE275" s="45">
        <f t="shared" si="44"/>
        <v>550</v>
      </c>
      <c r="AF275" s="45">
        <f t="shared" si="44"/>
        <v>576</v>
      </c>
      <c r="AG275" s="45">
        <f t="shared" si="44"/>
        <v>603</v>
      </c>
      <c r="AH275" s="45">
        <f t="shared" si="44"/>
        <v>629</v>
      </c>
      <c r="AI275" s="45">
        <f t="shared" si="44"/>
        <v>655</v>
      </c>
      <c r="AJ275" s="45">
        <f t="shared" si="44"/>
        <v>681</v>
      </c>
      <c r="AK275" s="45">
        <f t="shared" si="44"/>
        <v>707</v>
      </c>
      <c r="AL275" s="45">
        <f t="shared" si="44"/>
        <v>734</v>
      </c>
      <c r="AM275" s="45">
        <f t="shared" si="44"/>
        <v>760</v>
      </c>
      <c r="AN275" s="45">
        <f t="shared" si="44"/>
        <v>786</v>
      </c>
    </row>
    <row r="276" spans="1:40" x14ac:dyDescent="0.25">
      <c r="A276" s="68" t="s">
        <v>138</v>
      </c>
      <c r="B276" s="184">
        <v>30851</v>
      </c>
      <c r="C276" s="68">
        <v>0</v>
      </c>
      <c r="D276" s="1">
        <v>0</v>
      </c>
      <c r="E276" s="1">
        <v>0</v>
      </c>
      <c r="F276" s="1">
        <v>0</v>
      </c>
      <c r="G276" s="1">
        <v>0</v>
      </c>
      <c r="H276" s="181">
        <f t="shared" si="42"/>
        <v>0</v>
      </c>
      <c r="I276" s="176">
        <v>0</v>
      </c>
      <c r="J276" s="182">
        <f t="shared" si="43"/>
        <v>0</v>
      </c>
      <c r="K276" s="45">
        <f t="shared" si="45"/>
        <v>0</v>
      </c>
      <c r="L276" s="45">
        <f t="shared" si="45"/>
        <v>0</v>
      </c>
      <c r="M276" s="45">
        <f t="shared" si="45"/>
        <v>0</v>
      </c>
      <c r="N276" s="45">
        <f t="shared" si="45"/>
        <v>0</v>
      </c>
      <c r="O276" s="45">
        <f t="shared" si="45"/>
        <v>0</v>
      </c>
      <c r="P276" s="45">
        <f t="shared" si="45"/>
        <v>0</v>
      </c>
      <c r="Q276" s="45">
        <f t="shared" si="45"/>
        <v>0</v>
      </c>
      <c r="R276" s="45">
        <f t="shared" si="45"/>
        <v>0</v>
      </c>
      <c r="S276" s="45">
        <f t="shared" si="45"/>
        <v>0</v>
      </c>
      <c r="T276" s="45">
        <f t="shared" si="45"/>
        <v>0</v>
      </c>
      <c r="U276" s="45">
        <f t="shared" si="45"/>
        <v>0</v>
      </c>
      <c r="V276" s="45">
        <f t="shared" si="45"/>
        <v>0</v>
      </c>
      <c r="W276" s="45">
        <f t="shared" si="45"/>
        <v>0</v>
      </c>
      <c r="X276" s="45">
        <f t="shared" si="45"/>
        <v>0</v>
      </c>
      <c r="Y276" s="45">
        <f t="shared" si="45"/>
        <v>0</v>
      </c>
      <c r="Z276" s="45">
        <f t="shared" si="45"/>
        <v>0</v>
      </c>
      <c r="AA276" s="45">
        <f t="shared" si="44"/>
        <v>0</v>
      </c>
      <c r="AB276" s="45">
        <f t="shared" si="44"/>
        <v>0</v>
      </c>
      <c r="AC276" s="45">
        <f t="shared" si="44"/>
        <v>0</v>
      </c>
      <c r="AD276" s="45">
        <f t="shared" si="44"/>
        <v>0</v>
      </c>
      <c r="AE276" s="45">
        <f t="shared" si="44"/>
        <v>0</v>
      </c>
      <c r="AF276" s="45">
        <f t="shared" si="44"/>
        <v>0</v>
      </c>
      <c r="AG276" s="45">
        <f t="shared" si="44"/>
        <v>0</v>
      </c>
      <c r="AH276" s="45">
        <f t="shared" si="44"/>
        <v>0</v>
      </c>
      <c r="AI276" s="45">
        <f t="shared" si="44"/>
        <v>0</v>
      </c>
      <c r="AJ276" s="45">
        <f t="shared" si="44"/>
        <v>0</v>
      </c>
      <c r="AK276" s="45">
        <f t="shared" si="44"/>
        <v>0</v>
      </c>
      <c r="AL276" s="45">
        <f t="shared" si="44"/>
        <v>0</v>
      </c>
      <c r="AM276" s="45">
        <f t="shared" si="44"/>
        <v>0</v>
      </c>
      <c r="AN276" s="45">
        <f t="shared" si="44"/>
        <v>0</v>
      </c>
    </row>
    <row r="277" spans="1:40" x14ac:dyDescent="0.25">
      <c r="A277" s="68" t="s">
        <v>138</v>
      </c>
      <c r="B277" s="184">
        <v>30869</v>
      </c>
      <c r="C277" s="68">
        <v>2</v>
      </c>
      <c r="D277" s="1">
        <v>0</v>
      </c>
      <c r="E277" s="1">
        <v>690</v>
      </c>
      <c r="F277" s="1">
        <v>5</v>
      </c>
      <c r="G277" s="1">
        <v>695</v>
      </c>
      <c r="H277" s="181">
        <f t="shared" si="42"/>
        <v>690</v>
      </c>
      <c r="I277" s="176">
        <v>347.5</v>
      </c>
      <c r="J277" s="182">
        <f t="shared" si="43"/>
        <v>345</v>
      </c>
      <c r="K277" s="45">
        <f t="shared" si="45"/>
        <v>22</v>
      </c>
      <c r="L277" s="45">
        <f t="shared" si="45"/>
        <v>43</v>
      </c>
      <c r="M277" s="45">
        <f t="shared" si="45"/>
        <v>65</v>
      </c>
      <c r="N277" s="45">
        <f t="shared" si="45"/>
        <v>86</v>
      </c>
      <c r="O277" s="45">
        <f t="shared" si="45"/>
        <v>108</v>
      </c>
      <c r="P277" s="45">
        <f t="shared" si="45"/>
        <v>129</v>
      </c>
      <c r="Q277" s="45">
        <f t="shared" si="45"/>
        <v>151</v>
      </c>
      <c r="R277" s="45">
        <f t="shared" si="45"/>
        <v>173</v>
      </c>
      <c r="S277" s="45">
        <f t="shared" si="45"/>
        <v>194</v>
      </c>
      <c r="T277" s="45">
        <f t="shared" si="45"/>
        <v>216</v>
      </c>
      <c r="U277" s="45">
        <f t="shared" si="45"/>
        <v>237</v>
      </c>
      <c r="V277" s="45">
        <f t="shared" si="45"/>
        <v>259</v>
      </c>
      <c r="W277" s="45">
        <f t="shared" si="45"/>
        <v>280</v>
      </c>
      <c r="X277" s="45">
        <f t="shared" si="45"/>
        <v>302</v>
      </c>
      <c r="Y277" s="45">
        <f t="shared" si="45"/>
        <v>323</v>
      </c>
      <c r="Z277" s="45">
        <f t="shared" si="45"/>
        <v>345</v>
      </c>
      <c r="AA277" s="45">
        <f t="shared" si="44"/>
        <v>367</v>
      </c>
      <c r="AB277" s="45">
        <f t="shared" si="44"/>
        <v>388</v>
      </c>
      <c r="AC277" s="45">
        <f t="shared" si="44"/>
        <v>410</v>
      </c>
      <c r="AD277" s="45">
        <f t="shared" si="44"/>
        <v>431</v>
      </c>
      <c r="AE277" s="45">
        <f t="shared" si="44"/>
        <v>453</v>
      </c>
      <c r="AF277" s="45">
        <f t="shared" si="44"/>
        <v>474</v>
      </c>
      <c r="AG277" s="45">
        <f t="shared" si="44"/>
        <v>496</v>
      </c>
      <c r="AH277" s="45">
        <f t="shared" si="44"/>
        <v>518</v>
      </c>
      <c r="AI277" s="45">
        <f t="shared" si="44"/>
        <v>539</v>
      </c>
      <c r="AJ277" s="45">
        <f t="shared" si="44"/>
        <v>561</v>
      </c>
      <c r="AK277" s="45">
        <f t="shared" si="44"/>
        <v>582</v>
      </c>
      <c r="AL277" s="45">
        <f t="shared" si="44"/>
        <v>604</v>
      </c>
      <c r="AM277" s="45">
        <f t="shared" si="44"/>
        <v>625</v>
      </c>
      <c r="AN277" s="45">
        <f t="shared" si="44"/>
        <v>647</v>
      </c>
    </row>
    <row r="278" spans="1:40" x14ac:dyDescent="0.25">
      <c r="A278" s="68" t="s">
        <v>138</v>
      </c>
      <c r="B278" s="184">
        <v>30889</v>
      </c>
      <c r="C278" s="68">
        <v>21</v>
      </c>
      <c r="D278" s="1">
        <v>3756</v>
      </c>
      <c r="E278" s="1">
        <v>1487</v>
      </c>
      <c r="F278" s="1">
        <v>8</v>
      </c>
      <c r="G278" s="1">
        <v>5251</v>
      </c>
      <c r="H278" s="181">
        <f t="shared" si="42"/>
        <v>5243</v>
      </c>
      <c r="I278" s="176">
        <v>250.04759999999999</v>
      </c>
      <c r="J278" s="182">
        <f t="shared" si="43"/>
        <v>249.66666666666666</v>
      </c>
      <c r="K278" s="45">
        <f t="shared" si="45"/>
        <v>16</v>
      </c>
      <c r="L278" s="45">
        <f t="shared" si="45"/>
        <v>31</v>
      </c>
      <c r="M278" s="45">
        <f t="shared" si="45"/>
        <v>47</v>
      </c>
      <c r="N278" s="45">
        <f t="shared" si="45"/>
        <v>62</v>
      </c>
      <c r="O278" s="45">
        <f t="shared" si="45"/>
        <v>78</v>
      </c>
      <c r="P278" s="45">
        <f t="shared" si="45"/>
        <v>94</v>
      </c>
      <c r="Q278" s="45">
        <f t="shared" si="45"/>
        <v>109</v>
      </c>
      <c r="R278" s="45">
        <f t="shared" si="45"/>
        <v>125</v>
      </c>
      <c r="S278" s="45">
        <f t="shared" si="45"/>
        <v>140</v>
      </c>
      <c r="T278" s="45">
        <f t="shared" si="45"/>
        <v>156</v>
      </c>
      <c r="U278" s="45">
        <f t="shared" si="45"/>
        <v>172</v>
      </c>
      <c r="V278" s="45">
        <f t="shared" si="45"/>
        <v>187</v>
      </c>
      <c r="W278" s="45">
        <f t="shared" si="45"/>
        <v>203</v>
      </c>
      <c r="X278" s="45">
        <f t="shared" si="45"/>
        <v>218</v>
      </c>
      <c r="Y278" s="45">
        <f t="shared" si="45"/>
        <v>234</v>
      </c>
      <c r="Z278" s="45">
        <f t="shared" ref="Z278:AN293" si="46">IF($G278&gt;0,ROUND($J278*Z$3/12*0.75,0),0)</f>
        <v>250</v>
      </c>
      <c r="AA278" s="45">
        <f t="shared" si="46"/>
        <v>265</v>
      </c>
      <c r="AB278" s="45">
        <f t="shared" si="46"/>
        <v>281</v>
      </c>
      <c r="AC278" s="45">
        <f t="shared" si="46"/>
        <v>296</v>
      </c>
      <c r="AD278" s="45">
        <f t="shared" si="46"/>
        <v>312</v>
      </c>
      <c r="AE278" s="45">
        <f t="shared" si="46"/>
        <v>328</v>
      </c>
      <c r="AF278" s="45">
        <f t="shared" si="46"/>
        <v>343</v>
      </c>
      <c r="AG278" s="45">
        <f t="shared" si="46"/>
        <v>359</v>
      </c>
      <c r="AH278" s="45">
        <f t="shared" si="46"/>
        <v>375</v>
      </c>
      <c r="AI278" s="45">
        <f t="shared" si="46"/>
        <v>390</v>
      </c>
      <c r="AJ278" s="45">
        <f t="shared" si="46"/>
        <v>406</v>
      </c>
      <c r="AK278" s="45">
        <f t="shared" si="46"/>
        <v>421</v>
      </c>
      <c r="AL278" s="45">
        <f t="shared" si="46"/>
        <v>437</v>
      </c>
      <c r="AM278" s="45">
        <f t="shared" si="46"/>
        <v>453</v>
      </c>
      <c r="AN278" s="45">
        <f t="shared" si="46"/>
        <v>468</v>
      </c>
    </row>
    <row r="279" spans="1:40" x14ac:dyDescent="0.25">
      <c r="A279" s="68" t="s">
        <v>138</v>
      </c>
      <c r="B279" s="184">
        <v>31026</v>
      </c>
      <c r="C279" s="68">
        <v>5</v>
      </c>
      <c r="D279" s="1">
        <v>1092</v>
      </c>
      <c r="E279" s="1">
        <v>1351</v>
      </c>
      <c r="F279" s="1">
        <v>36</v>
      </c>
      <c r="G279" s="1">
        <v>2479</v>
      </c>
      <c r="H279" s="181">
        <f t="shared" si="42"/>
        <v>2443</v>
      </c>
      <c r="I279" s="176">
        <v>495.8</v>
      </c>
      <c r="J279" s="182">
        <f t="shared" si="43"/>
        <v>488.6</v>
      </c>
      <c r="K279" s="45">
        <f t="shared" ref="K279:Z294" si="47">IF($G279&gt;0,ROUND($J279*K$3/12*0.75,0),0)</f>
        <v>31</v>
      </c>
      <c r="L279" s="45">
        <f t="shared" si="47"/>
        <v>61</v>
      </c>
      <c r="M279" s="45">
        <f t="shared" si="47"/>
        <v>92</v>
      </c>
      <c r="N279" s="45">
        <f t="shared" si="47"/>
        <v>122</v>
      </c>
      <c r="O279" s="45">
        <f t="shared" si="47"/>
        <v>153</v>
      </c>
      <c r="P279" s="45">
        <f t="shared" si="47"/>
        <v>183</v>
      </c>
      <c r="Q279" s="45">
        <f t="shared" si="47"/>
        <v>214</v>
      </c>
      <c r="R279" s="45">
        <f t="shared" si="47"/>
        <v>244</v>
      </c>
      <c r="S279" s="45">
        <f t="shared" si="47"/>
        <v>275</v>
      </c>
      <c r="T279" s="45">
        <f t="shared" si="47"/>
        <v>305</v>
      </c>
      <c r="U279" s="45">
        <f t="shared" si="47"/>
        <v>336</v>
      </c>
      <c r="V279" s="45">
        <f t="shared" si="47"/>
        <v>366</v>
      </c>
      <c r="W279" s="45">
        <f t="shared" si="47"/>
        <v>397</v>
      </c>
      <c r="X279" s="45">
        <f t="shared" si="47"/>
        <v>428</v>
      </c>
      <c r="Y279" s="45">
        <f t="shared" si="47"/>
        <v>458</v>
      </c>
      <c r="Z279" s="45">
        <f t="shared" si="47"/>
        <v>489</v>
      </c>
      <c r="AA279" s="45">
        <f t="shared" si="46"/>
        <v>519</v>
      </c>
      <c r="AB279" s="45">
        <f t="shared" si="46"/>
        <v>550</v>
      </c>
      <c r="AC279" s="45">
        <f t="shared" si="46"/>
        <v>580</v>
      </c>
      <c r="AD279" s="45">
        <f t="shared" si="46"/>
        <v>611</v>
      </c>
      <c r="AE279" s="45">
        <f t="shared" si="46"/>
        <v>641</v>
      </c>
      <c r="AF279" s="45">
        <f t="shared" si="46"/>
        <v>672</v>
      </c>
      <c r="AG279" s="45">
        <f t="shared" si="46"/>
        <v>702</v>
      </c>
      <c r="AH279" s="45">
        <f t="shared" si="46"/>
        <v>733</v>
      </c>
      <c r="AI279" s="45">
        <f t="shared" si="46"/>
        <v>763</v>
      </c>
      <c r="AJ279" s="45">
        <f t="shared" si="46"/>
        <v>794</v>
      </c>
      <c r="AK279" s="45">
        <f t="shared" si="46"/>
        <v>825</v>
      </c>
      <c r="AL279" s="45">
        <f t="shared" si="46"/>
        <v>855</v>
      </c>
      <c r="AM279" s="45">
        <f t="shared" si="46"/>
        <v>886</v>
      </c>
      <c r="AN279" s="45">
        <f t="shared" si="46"/>
        <v>916</v>
      </c>
    </row>
    <row r="280" spans="1:40" x14ac:dyDescent="0.25">
      <c r="A280" s="68" t="s">
        <v>138</v>
      </c>
      <c r="B280" s="184">
        <v>90293</v>
      </c>
      <c r="C280" s="68">
        <v>1</v>
      </c>
      <c r="D280" s="1">
        <v>0</v>
      </c>
      <c r="E280" s="1">
        <v>266</v>
      </c>
      <c r="F280" s="1">
        <v>0</v>
      </c>
      <c r="G280" s="1">
        <v>266</v>
      </c>
      <c r="H280" s="181">
        <f t="shared" si="42"/>
        <v>266</v>
      </c>
      <c r="I280" s="176">
        <v>266</v>
      </c>
      <c r="J280" s="182">
        <f t="shared" si="43"/>
        <v>266</v>
      </c>
      <c r="K280" s="45">
        <f t="shared" si="47"/>
        <v>17</v>
      </c>
      <c r="L280" s="45">
        <f t="shared" si="47"/>
        <v>33</v>
      </c>
      <c r="M280" s="45">
        <f t="shared" si="47"/>
        <v>50</v>
      </c>
      <c r="N280" s="45">
        <f t="shared" si="47"/>
        <v>67</v>
      </c>
      <c r="O280" s="45">
        <f t="shared" si="47"/>
        <v>83</v>
      </c>
      <c r="P280" s="45">
        <f t="shared" si="47"/>
        <v>100</v>
      </c>
      <c r="Q280" s="45">
        <f t="shared" si="47"/>
        <v>116</v>
      </c>
      <c r="R280" s="45">
        <f t="shared" si="47"/>
        <v>133</v>
      </c>
      <c r="S280" s="45">
        <f t="shared" si="47"/>
        <v>150</v>
      </c>
      <c r="T280" s="45">
        <f t="shared" si="47"/>
        <v>166</v>
      </c>
      <c r="U280" s="45">
        <f t="shared" si="47"/>
        <v>183</v>
      </c>
      <c r="V280" s="45">
        <f t="shared" si="47"/>
        <v>200</v>
      </c>
      <c r="W280" s="45">
        <f t="shared" si="47"/>
        <v>216</v>
      </c>
      <c r="X280" s="45">
        <f t="shared" si="47"/>
        <v>233</v>
      </c>
      <c r="Y280" s="45">
        <f t="shared" si="47"/>
        <v>249</v>
      </c>
      <c r="Z280" s="45">
        <f t="shared" si="47"/>
        <v>266</v>
      </c>
      <c r="AA280" s="45">
        <f t="shared" si="46"/>
        <v>283</v>
      </c>
      <c r="AB280" s="45">
        <f t="shared" si="46"/>
        <v>299</v>
      </c>
      <c r="AC280" s="45">
        <f t="shared" si="46"/>
        <v>316</v>
      </c>
      <c r="AD280" s="45">
        <f t="shared" si="46"/>
        <v>333</v>
      </c>
      <c r="AE280" s="45">
        <f t="shared" si="46"/>
        <v>349</v>
      </c>
      <c r="AF280" s="45">
        <f t="shared" si="46"/>
        <v>366</v>
      </c>
      <c r="AG280" s="45">
        <f t="shared" si="46"/>
        <v>382</v>
      </c>
      <c r="AH280" s="45">
        <f t="shared" si="46"/>
        <v>399</v>
      </c>
      <c r="AI280" s="45">
        <f t="shared" si="46"/>
        <v>416</v>
      </c>
      <c r="AJ280" s="45">
        <f t="shared" si="46"/>
        <v>432</v>
      </c>
      <c r="AK280" s="45">
        <f t="shared" si="46"/>
        <v>449</v>
      </c>
      <c r="AL280" s="45">
        <f t="shared" si="46"/>
        <v>466</v>
      </c>
      <c r="AM280" s="45">
        <f t="shared" si="46"/>
        <v>482</v>
      </c>
      <c r="AN280" s="45">
        <f t="shared" si="46"/>
        <v>499</v>
      </c>
    </row>
    <row r="281" spans="1:40" x14ac:dyDescent="0.25">
      <c r="A281" s="68" t="s">
        <v>137</v>
      </c>
      <c r="B281" s="184">
        <v>40038</v>
      </c>
      <c r="C281" s="68">
        <v>6</v>
      </c>
      <c r="D281" s="1">
        <v>1776</v>
      </c>
      <c r="E281" s="1">
        <v>169</v>
      </c>
      <c r="F281" s="1">
        <v>10</v>
      </c>
      <c r="G281" s="1">
        <v>1955</v>
      </c>
      <c r="H281" s="181">
        <f t="shared" si="42"/>
        <v>1945</v>
      </c>
      <c r="I281" s="176">
        <v>325.83330000000001</v>
      </c>
      <c r="J281" s="182">
        <f t="shared" si="43"/>
        <v>324.16666666666669</v>
      </c>
      <c r="K281" s="45">
        <f t="shared" si="47"/>
        <v>20</v>
      </c>
      <c r="L281" s="45">
        <f t="shared" si="47"/>
        <v>41</v>
      </c>
      <c r="M281" s="45">
        <f t="shared" si="47"/>
        <v>61</v>
      </c>
      <c r="N281" s="45">
        <f t="shared" si="47"/>
        <v>81</v>
      </c>
      <c r="O281" s="45">
        <f t="shared" si="47"/>
        <v>101</v>
      </c>
      <c r="P281" s="45">
        <f t="shared" si="47"/>
        <v>122</v>
      </c>
      <c r="Q281" s="45">
        <f t="shared" si="47"/>
        <v>142</v>
      </c>
      <c r="R281" s="45">
        <f t="shared" si="47"/>
        <v>162</v>
      </c>
      <c r="S281" s="45">
        <f t="shared" si="47"/>
        <v>182</v>
      </c>
      <c r="T281" s="45">
        <f t="shared" si="47"/>
        <v>203</v>
      </c>
      <c r="U281" s="45">
        <f t="shared" si="47"/>
        <v>223</v>
      </c>
      <c r="V281" s="45">
        <f t="shared" si="47"/>
        <v>243</v>
      </c>
      <c r="W281" s="45">
        <f t="shared" si="47"/>
        <v>263</v>
      </c>
      <c r="X281" s="45">
        <f t="shared" si="47"/>
        <v>284</v>
      </c>
      <c r="Y281" s="45">
        <f t="shared" si="47"/>
        <v>304</v>
      </c>
      <c r="Z281" s="45">
        <f t="shared" si="47"/>
        <v>324</v>
      </c>
      <c r="AA281" s="45">
        <f t="shared" si="46"/>
        <v>344</v>
      </c>
      <c r="AB281" s="45">
        <f t="shared" si="46"/>
        <v>365</v>
      </c>
      <c r="AC281" s="45">
        <f t="shared" si="46"/>
        <v>385</v>
      </c>
      <c r="AD281" s="45">
        <f t="shared" si="46"/>
        <v>405</v>
      </c>
      <c r="AE281" s="45">
        <f t="shared" si="46"/>
        <v>425</v>
      </c>
      <c r="AF281" s="45">
        <f t="shared" si="46"/>
        <v>446</v>
      </c>
      <c r="AG281" s="45">
        <f t="shared" si="46"/>
        <v>466</v>
      </c>
      <c r="AH281" s="45">
        <f t="shared" si="46"/>
        <v>486</v>
      </c>
      <c r="AI281" s="45">
        <f t="shared" si="46"/>
        <v>507</v>
      </c>
      <c r="AJ281" s="45">
        <f t="shared" si="46"/>
        <v>527</v>
      </c>
      <c r="AK281" s="45">
        <f t="shared" si="46"/>
        <v>547</v>
      </c>
      <c r="AL281" s="45">
        <f t="shared" si="46"/>
        <v>567</v>
      </c>
      <c r="AM281" s="45">
        <f t="shared" si="46"/>
        <v>588</v>
      </c>
      <c r="AN281" s="45">
        <f t="shared" si="46"/>
        <v>608</v>
      </c>
    </row>
    <row r="282" spans="1:40" x14ac:dyDescent="0.25">
      <c r="A282" s="68" t="s">
        <v>137</v>
      </c>
      <c r="B282" s="184">
        <v>40069</v>
      </c>
      <c r="C282" s="68">
        <v>5</v>
      </c>
      <c r="D282" s="1">
        <v>936</v>
      </c>
      <c r="E282" s="1">
        <v>129</v>
      </c>
      <c r="F282" s="1">
        <v>26</v>
      </c>
      <c r="G282" s="1">
        <v>1091</v>
      </c>
      <c r="H282" s="181">
        <f t="shared" si="42"/>
        <v>1065</v>
      </c>
      <c r="I282" s="176">
        <v>218.2</v>
      </c>
      <c r="J282" s="182">
        <f t="shared" si="43"/>
        <v>213</v>
      </c>
      <c r="K282" s="45">
        <f t="shared" si="47"/>
        <v>13</v>
      </c>
      <c r="L282" s="45">
        <f t="shared" si="47"/>
        <v>27</v>
      </c>
      <c r="M282" s="45">
        <f t="shared" si="47"/>
        <v>40</v>
      </c>
      <c r="N282" s="45">
        <f t="shared" si="47"/>
        <v>53</v>
      </c>
      <c r="O282" s="45">
        <f t="shared" si="47"/>
        <v>67</v>
      </c>
      <c r="P282" s="45">
        <f t="shared" si="47"/>
        <v>80</v>
      </c>
      <c r="Q282" s="45">
        <f t="shared" si="47"/>
        <v>93</v>
      </c>
      <c r="R282" s="45">
        <f t="shared" si="47"/>
        <v>107</v>
      </c>
      <c r="S282" s="45">
        <f t="shared" si="47"/>
        <v>120</v>
      </c>
      <c r="T282" s="45">
        <f t="shared" si="47"/>
        <v>133</v>
      </c>
      <c r="U282" s="45">
        <f t="shared" si="47"/>
        <v>146</v>
      </c>
      <c r="V282" s="45">
        <f t="shared" si="47"/>
        <v>160</v>
      </c>
      <c r="W282" s="45">
        <f t="shared" si="47"/>
        <v>173</v>
      </c>
      <c r="X282" s="45">
        <f t="shared" si="47"/>
        <v>186</v>
      </c>
      <c r="Y282" s="45">
        <f t="shared" si="47"/>
        <v>200</v>
      </c>
      <c r="Z282" s="45">
        <f t="shared" si="47"/>
        <v>213</v>
      </c>
      <c r="AA282" s="45">
        <f t="shared" si="46"/>
        <v>226</v>
      </c>
      <c r="AB282" s="45">
        <f t="shared" si="46"/>
        <v>240</v>
      </c>
      <c r="AC282" s="45">
        <f t="shared" si="46"/>
        <v>253</v>
      </c>
      <c r="AD282" s="45">
        <f t="shared" si="46"/>
        <v>266</v>
      </c>
      <c r="AE282" s="45">
        <f t="shared" si="46"/>
        <v>280</v>
      </c>
      <c r="AF282" s="45">
        <f t="shared" si="46"/>
        <v>293</v>
      </c>
      <c r="AG282" s="45">
        <f t="shared" si="46"/>
        <v>306</v>
      </c>
      <c r="AH282" s="45">
        <f t="shared" si="46"/>
        <v>320</v>
      </c>
      <c r="AI282" s="45">
        <f t="shared" si="46"/>
        <v>333</v>
      </c>
      <c r="AJ282" s="45">
        <f t="shared" si="46"/>
        <v>346</v>
      </c>
      <c r="AK282" s="45">
        <f t="shared" si="46"/>
        <v>359</v>
      </c>
      <c r="AL282" s="45">
        <f t="shared" si="46"/>
        <v>373</v>
      </c>
      <c r="AM282" s="45">
        <f t="shared" si="46"/>
        <v>386</v>
      </c>
      <c r="AN282" s="45">
        <f t="shared" si="46"/>
        <v>399</v>
      </c>
    </row>
    <row r="283" spans="1:40" x14ac:dyDescent="0.25">
      <c r="A283" s="68" t="s">
        <v>137</v>
      </c>
      <c r="B283" s="184">
        <v>40209</v>
      </c>
      <c r="C283" s="68">
        <v>10</v>
      </c>
      <c r="D283" s="1">
        <v>2712</v>
      </c>
      <c r="E283" s="1">
        <v>2703</v>
      </c>
      <c r="F283" s="1">
        <v>9</v>
      </c>
      <c r="G283" s="1">
        <v>5424</v>
      </c>
      <c r="H283" s="181">
        <f t="shared" si="42"/>
        <v>5415</v>
      </c>
      <c r="I283" s="176">
        <v>542.4</v>
      </c>
      <c r="J283" s="182">
        <f t="shared" si="43"/>
        <v>541.5</v>
      </c>
      <c r="K283" s="45">
        <f t="shared" si="47"/>
        <v>34</v>
      </c>
      <c r="L283" s="45">
        <f t="shared" si="47"/>
        <v>68</v>
      </c>
      <c r="M283" s="45">
        <f t="shared" si="47"/>
        <v>102</v>
      </c>
      <c r="N283" s="45">
        <f t="shared" si="47"/>
        <v>135</v>
      </c>
      <c r="O283" s="45">
        <f t="shared" si="47"/>
        <v>169</v>
      </c>
      <c r="P283" s="45">
        <f t="shared" si="47"/>
        <v>203</v>
      </c>
      <c r="Q283" s="45">
        <f t="shared" si="47"/>
        <v>237</v>
      </c>
      <c r="R283" s="45">
        <f t="shared" si="47"/>
        <v>271</v>
      </c>
      <c r="S283" s="45">
        <f t="shared" si="47"/>
        <v>305</v>
      </c>
      <c r="T283" s="45">
        <f t="shared" si="47"/>
        <v>338</v>
      </c>
      <c r="U283" s="45">
        <f t="shared" si="47"/>
        <v>372</v>
      </c>
      <c r="V283" s="45">
        <f t="shared" si="47"/>
        <v>406</v>
      </c>
      <c r="W283" s="45">
        <f t="shared" si="47"/>
        <v>440</v>
      </c>
      <c r="X283" s="45">
        <f t="shared" si="47"/>
        <v>474</v>
      </c>
      <c r="Y283" s="45">
        <f t="shared" si="47"/>
        <v>508</v>
      </c>
      <c r="Z283" s="45">
        <f t="shared" si="47"/>
        <v>542</v>
      </c>
      <c r="AA283" s="45">
        <f t="shared" si="46"/>
        <v>575</v>
      </c>
      <c r="AB283" s="45">
        <f t="shared" si="46"/>
        <v>609</v>
      </c>
      <c r="AC283" s="45">
        <f t="shared" si="46"/>
        <v>643</v>
      </c>
      <c r="AD283" s="45">
        <f t="shared" si="46"/>
        <v>677</v>
      </c>
      <c r="AE283" s="45">
        <f t="shared" si="46"/>
        <v>711</v>
      </c>
      <c r="AF283" s="45">
        <f t="shared" si="46"/>
        <v>745</v>
      </c>
      <c r="AG283" s="45">
        <f t="shared" si="46"/>
        <v>778</v>
      </c>
      <c r="AH283" s="45">
        <f t="shared" si="46"/>
        <v>812</v>
      </c>
      <c r="AI283" s="45">
        <f t="shared" si="46"/>
        <v>846</v>
      </c>
      <c r="AJ283" s="45">
        <f t="shared" si="46"/>
        <v>880</v>
      </c>
      <c r="AK283" s="45">
        <f t="shared" si="46"/>
        <v>914</v>
      </c>
      <c r="AL283" s="45">
        <f t="shared" si="46"/>
        <v>948</v>
      </c>
      <c r="AM283" s="45">
        <f t="shared" si="46"/>
        <v>981</v>
      </c>
      <c r="AN283" s="45">
        <f t="shared" si="46"/>
        <v>1015</v>
      </c>
    </row>
    <row r="284" spans="1:40" x14ac:dyDescent="0.25">
      <c r="A284" s="68" t="s">
        <v>137</v>
      </c>
      <c r="B284" s="184">
        <v>40281</v>
      </c>
      <c r="C284" s="68">
        <v>4</v>
      </c>
      <c r="D284" s="1">
        <v>900</v>
      </c>
      <c r="E284" s="1">
        <v>-41</v>
      </c>
      <c r="F284" s="1">
        <v>14</v>
      </c>
      <c r="G284" s="1">
        <v>873</v>
      </c>
      <c r="H284" s="181">
        <f t="shared" si="42"/>
        <v>859</v>
      </c>
      <c r="I284" s="176">
        <v>218.25</v>
      </c>
      <c r="J284" s="182">
        <f t="shared" si="43"/>
        <v>214.75</v>
      </c>
      <c r="K284" s="45">
        <f t="shared" si="47"/>
        <v>13</v>
      </c>
      <c r="L284" s="45">
        <f t="shared" si="47"/>
        <v>27</v>
      </c>
      <c r="M284" s="45">
        <f t="shared" si="47"/>
        <v>40</v>
      </c>
      <c r="N284" s="45">
        <f t="shared" si="47"/>
        <v>54</v>
      </c>
      <c r="O284" s="45">
        <f t="shared" si="47"/>
        <v>67</v>
      </c>
      <c r="P284" s="45">
        <f t="shared" si="47"/>
        <v>81</v>
      </c>
      <c r="Q284" s="45">
        <f t="shared" si="47"/>
        <v>94</v>
      </c>
      <c r="R284" s="45">
        <f t="shared" si="47"/>
        <v>107</v>
      </c>
      <c r="S284" s="45">
        <f t="shared" si="47"/>
        <v>121</v>
      </c>
      <c r="T284" s="45">
        <f t="shared" si="47"/>
        <v>134</v>
      </c>
      <c r="U284" s="45">
        <f t="shared" si="47"/>
        <v>148</v>
      </c>
      <c r="V284" s="45">
        <f t="shared" si="47"/>
        <v>161</v>
      </c>
      <c r="W284" s="45">
        <f t="shared" si="47"/>
        <v>174</v>
      </c>
      <c r="X284" s="45">
        <f t="shared" si="47"/>
        <v>188</v>
      </c>
      <c r="Y284" s="45">
        <f t="shared" si="47"/>
        <v>201</v>
      </c>
      <c r="Z284" s="45">
        <f t="shared" si="47"/>
        <v>215</v>
      </c>
      <c r="AA284" s="45">
        <f t="shared" si="46"/>
        <v>228</v>
      </c>
      <c r="AB284" s="45">
        <f t="shared" si="46"/>
        <v>242</v>
      </c>
      <c r="AC284" s="45">
        <f t="shared" si="46"/>
        <v>255</v>
      </c>
      <c r="AD284" s="45">
        <f t="shared" si="46"/>
        <v>268</v>
      </c>
      <c r="AE284" s="45">
        <f t="shared" si="46"/>
        <v>282</v>
      </c>
      <c r="AF284" s="45">
        <f t="shared" si="46"/>
        <v>295</v>
      </c>
      <c r="AG284" s="45">
        <f t="shared" si="46"/>
        <v>309</v>
      </c>
      <c r="AH284" s="45">
        <f t="shared" si="46"/>
        <v>322</v>
      </c>
      <c r="AI284" s="45">
        <f t="shared" si="46"/>
        <v>336</v>
      </c>
      <c r="AJ284" s="45">
        <f t="shared" si="46"/>
        <v>349</v>
      </c>
      <c r="AK284" s="45">
        <f t="shared" si="46"/>
        <v>362</v>
      </c>
      <c r="AL284" s="45">
        <f t="shared" si="46"/>
        <v>376</v>
      </c>
      <c r="AM284" s="45">
        <f t="shared" si="46"/>
        <v>389</v>
      </c>
      <c r="AN284" s="45">
        <f t="shared" si="46"/>
        <v>403</v>
      </c>
    </row>
    <row r="285" spans="1:40" x14ac:dyDescent="0.25">
      <c r="A285" s="68" t="s">
        <v>137</v>
      </c>
      <c r="B285" s="184">
        <v>40701</v>
      </c>
      <c r="C285" s="68">
        <v>6</v>
      </c>
      <c r="D285" s="1">
        <v>684</v>
      </c>
      <c r="E285" s="1">
        <v>73</v>
      </c>
      <c r="F285" s="1">
        <v>16</v>
      </c>
      <c r="G285" s="1">
        <v>773</v>
      </c>
      <c r="H285" s="181">
        <f t="shared" si="42"/>
        <v>757</v>
      </c>
      <c r="I285" s="176">
        <v>128.83330000000001</v>
      </c>
      <c r="J285" s="182">
        <f t="shared" si="43"/>
        <v>126.16666666666667</v>
      </c>
      <c r="K285" s="45">
        <f t="shared" si="47"/>
        <v>8</v>
      </c>
      <c r="L285" s="45">
        <f t="shared" si="47"/>
        <v>16</v>
      </c>
      <c r="M285" s="45">
        <f t="shared" si="47"/>
        <v>24</v>
      </c>
      <c r="N285" s="45">
        <f t="shared" si="47"/>
        <v>32</v>
      </c>
      <c r="O285" s="45">
        <f t="shared" si="47"/>
        <v>39</v>
      </c>
      <c r="P285" s="45">
        <f t="shared" si="47"/>
        <v>47</v>
      </c>
      <c r="Q285" s="45">
        <f t="shared" si="47"/>
        <v>55</v>
      </c>
      <c r="R285" s="45">
        <f t="shared" si="47"/>
        <v>63</v>
      </c>
      <c r="S285" s="45">
        <f t="shared" si="47"/>
        <v>71</v>
      </c>
      <c r="T285" s="45">
        <f t="shared" si="47"/>
        <v>79</v>
      </c>
      <c r="U285" s="45">
        <f t="shared" si="47"/>
        <v>87</v>
      </c>
      <c r="V285" s="45">
        <f t="shared" si="47"/>
        <v>95</v>
      </c>
      <c r="W285" s="45">
        <f t="shared" si="47"/>
        <v>103</v>
      </c>
      <c r="X285" s="45">
        <f t="shared" si="47"/>
        <v>110</v>
      </c>
      <c r="Y285" s="45">
        <f t="shared" si="47"/>
        <v>118</v>
      </c>
      <c r="Z285" s="45">
        <f t="shared" si="47"/>
        <v>126</v>
      </c>
      <c r="AA285" s="45">
        <f t="shared" si="46"/>
        <v>134</v>
      </c>
      <c r="AB285" s="45">
        <f t="shared" si="46"/>
        <v>142</v>
      </c>
      <c r="AC285" s="45">
        <f t="shared" si="46"/>
        <v>150</v>
      </c>
      <c r="AD285" s="45">
        <f t="shared" si="46"/>
        <v>158</v>
      </c>
      <c r="AE285" s="45">
        <f t="shared" si="46"/>
        <v>166</v>
      </c>
      <c r="AF285" s="45">
        <f t="shared" si="46"/>
        <v>173</v>
      </c>
      <c r="AG285" s="45">
        <f t="shared" si="46"/>
        <v>181</v>
      </c>
      <c r="AH285" s="45">
        <f t="shared" si="46"/>
        <v>189</v>
      </c>
      <c r="AI285" s="45">
        <f t="shared" si="46"/>
        <v>197</v>
      </c>
      <c r="AJ285" s="45">
        <f t="shared" si="46"/>
        <v>205</v>
      </c>
      <c r="AK285" s="45">
        <f t="shared" si="46"/>
        <v>213</v>
      </c>
      <c r="AL285" s="45">
        <f t="shared" si="46"/>
        <v>221</v>
      </c>
      <c r="AM285" s="45">
        <f t="shared" si="46"/>
        <v>229</v>
      </c>
      <c r="AN285" s="45">
        <f t="shared" si="46"/>
        <v>237</v>
      </c>
    </row>
    <row r="286" spans="1:40" x14ac:dyDescent="0.25">
      <c r="A286" s="68" t="s">
        <v>137</v>
      </c>
      <c r="B286" s="184">
        <v>40721</v>
      </c>
      <c r="C286" s="68">
        <v>12</v>
      </c>
      <c r="D286" s="1">
        <v>1620</v>
      </c>
      <c r="E286" s="1">
        <v>1165</v>
      </c>
      <c r="F286" s="1">
        <v>76</v>
      </c>
      <c r="G286" s="1">
        <v>2861</v>
      </c>
      <c r="H286" s="181">
        <f t="shared" si="42"/>
        <v>2785</v>
      </c>
      <c r="I286" s="176">
        <v>238.41669999999999</v>
      </c>
      <c r="J286" s="182">
        <f t="shared" si="43"/>
        <v>232.08333333333334</v>
      </c>
      <c r="K286" s="45">
        <f t="shared" si="47"/>
        <v>15</v>
      </c>
      <c r="L286" s="45">
        <f t="shared" si="47"/>
        <v>29</v>
      </c>
      <c r="M286" s="45">
        <f t="shared" si="47"/>
        <v>44</v>
      </c>
      <c r="N286" s="45">
        <f t="shared" si="47"/>
        <v>58</v>
      </c>
      <c r="O286" s="45">
        <f t="shared" si="47"/>
        <v>73</v>
      </c>
      <c r="P286" s="45">
        <f t="shared" si="47"/>
        <v>87</v>
      </c>
      <c r="Q286" s="45">
        <f t="shared" si="47"/>
        <v>102</v>
      </c>
      <c r="R286" s="45">
        <f t="shared" si="47"/>
        <v>116</v>
      </c>
      <c r="S286" s="45">
        <f t="shared" si="47"/>
        <v>131</v>
      </c>
      <c r="T286" s="45">
        <f t="shared" si="47"/>
        <v>145</v>
      </c>
      <c r="U286" s="45">
        <f t="shared" si="47"/>
        <v>160</v>
      </c>
      <c r="V286" s="45">
        <f t="shared" si="47"/>
        <v>174</v>
      </c>
      <c r="W286" s="45">
        <f t="shared" si="47"/>
        <v>189</v>
      </c>
      <c r="X286" s="45">
        <f t="shared" si="47"/>
        <v>203</v>
      </c>
      <c r="Y286" s="45">
        <f t="shared" si="47"/>
        <v>218</v>
      </c>
      <c r="Z286" s="45">
        <f t="shared" si="47"/>
        <v>232</v>
      </c>
      <c r="AA286" s="45">
        <f t="shared" si="46"/>
        <v>247</v>
      </c>
      <c r="AB286" s="45">
        <f t="shared" si="46"/>
        <v>261</v>
      </c>
      <c r="AC286" s="45">
        <f t="shared" si="46"/>
        <v>276</v>
      </c>
      <c r="AD286" s="45">
        <f t="shared" si="46"/>
        <v>290</v>
      </c>
      <c r="AE286" s="45">
        <f t="shared" si="46"/>
        <v>305</v>
      </c>
      <c r="AF286" s="45">
        <f t="shared" si="46"/>
        <v>319</v>
      </c>
      <c r="AG286" s="45">
        <f t="shared" si="46"/>
        <v>334</v>
      </c>
      <c r="AH286" s="45">
        <f t="shared" si="46"/>
        <v>348</v>
      </c>
      <c r="AI286" s="45">
        <f t="shared" si="46"/>
        <v>363</v>
      </c>
      <c r="AJ286" s="45">
        <f t="shared" si="46"/>
        <v>377</v>
      </c>
      <c r="AK286" s="45">
        <f t="shared" si="46"/>
        <v>392</v>
      </c>
      <c r="AL286" s="45">
        <f t="shared" si="46"/>
        <v>406</v>
      </c>
      <c r="AM286" s="45">
        <f t="shared" si="46"/>
        <v>421</v>
      </c>
      <c r="AN286" s="45">
        <f t="shared" si="46"/>
        <v>435</v>
      </c>
    </row>
    <row r="287" spans="1:40" x14ac:dyDescent="0.25">
      <c r="A287" s="68" t="s">
        <v>137</v>
      </c>
      <c r="B287" s="184">
        <v>46291</v>
      </c>
      <c r="C287" s="68">
        <v>2</v>
      </c>
      <c r="D287" s="1">
        <v>204</v>
      </c>
      <c r="E287" s="1">
        <v>43</v>
      </c>
      <c r="F287" s="1">
        <v>0</v>
      </c>
      <c r="G287" s="1">
        <v>247</v>
      </c>
      <c r="H287" s="181">
        <f t="shared" si="42"/>
        <v>247</v>
      </c>
      <c r="I287" s="176">
        <v>123.5</v>
      </c>
      <c r="J287" s="182">
        <f t="shared" si="43"/>
        <v>123.5</v>
      </c>
      <c r="K287" s="45">
        <f t="shared" si="47"/>
        <v>8</v>
      </c>
      <c r="L287" s="45">
        <f t="shared" si="47"/>
        <v>15</v>
      </c>
      <c r="M287" s="45">
        <f t="shared" si="47"/>
        <v>23</v>
      </c>
      <c r="N287" s="45">
        <f t="shared" si="47"/>
        <v>31</v>
      </c>
      <c r="O287" s="45">
        <f t="shared" si="47"/>
        <v>39</v>
      </c>
      <c r="P287" s="45">
        <f t="shared" si="47"/>
        <v>46</v>
      </c>
      <c r="Q287" s="45">
        <f t="shared" si="47"/>
        <v>54</v>
      </c>
      <c r="R287" s="45">
        <f t="shared" si="47"/>
        <v>62</v>
      </c>
      <c r="S287" s="45">
        <f t="shared" si="47"/>
        <v>69</v>
      </c>
      <c r="T287" s="45">
        <f t="shared" si="47"/>
        <v>77</v>
      </c>
      <c r="U287" s="45">
        <f t="shared" si="47"/>
        <v>85</v>
      </c>
      <c r="V287" s="45">
        <f t="shared" si="47"/>
        <v>93</v>
      </c>
      <c r="W287" s="45">
        <f t="shared" si="47"/>
        <v>100</v>
      </c>
      <c r="X287" s="45">
        <f t="shared" si="47"/>
        <v>108</v>
      </c>
      <c r="Y287" s="45">
        <f t="shared" si="47"/>
        <v>116</v>
      </c>
      <c r="Z287" s="45">
        <f t="shared" si="47"/>
        <v>124</v>
      </c>
      <c r="AA287" s="45">
        <f t="shared" si="46"/>
        <v>131</v>
      </c>
      <c r="AB287" s="45">
        <f t="shared" si="46"/>
        <v>139</v>
      </c>
      <c r="AC287" s="45">
        <f t="shared" si="46"/>
        <v>147</v>
      </c>
      <c r="AD287" s="45">
        <f t="shared" si="46"/>
        <v>154</v>
      </c>
      <c r="AE287" s="45">
        <f t="shared" si="46"/>
        <v>162</v>
      </c>
      <c r="AF287" s="45">
        <f t="shared" si="46"/>
        <v>170</v>
      </c>
      <c r="AG287" s="45">
        <f t="shared" si="46"/>
        <v>178</v>
      </c>
      <c r="AH287" s="45">
        <f t="shared" si="46"/>
        <v>185</v>
      </c>
      <c r="AI287" s="45">
        <f t="shared" si="46"/>
        <v>193</v>
      </c>
      <c r="AJ287" s="45">
        <f t="shared" si="46"/>
        <v>201</v>
      </c>
      <c r="AK287" s="45">
        <f t="shared" si="46"/>
        <v>208</v>
      </c>
      <c r="AL287" s="45">
        <f t="shared" si="46"/>
        <v>216</v>
      </c>
      <c r="AM287" s="45">
        <f t="shared" si="46"/>
        <v>224</v>
      </c>
      <c r="AN287" s="45">
        <f t="shared" si="46"/>
        <v>232</v>
      </c>
    </row>
    <row r="288" spans="1:40" x14ac:dyDescent="0.25">
      <c r="A288" s="68" t="s">
        <v>137</v>
      </c>
      <c r="B288" s="184">
        <v>50076</v>
      </c>
      <c r="C288" s="68">
        <v>5</v>
      </c>
      <c r="D288" s="1">
        <v>1140</v>
      </c>
      <c r="E288" s="1">
        <v>572</v>
      </c>
      <c r="F288" s="1">
        <v>17</v>
      </c>
      <c r="G288" s="1">
        <v>1729</v>
      </c>
      <c r="H288" s="181">
        <f t="shared" si="42"/>
        <v>1712</v>
      </c>
      <c r="I288" s="176">
        <v>345.8</v>
      </c>
      <c r="J288" s="182">
        <f t="shared" si="43"/>
        <v>342.4</v>
      </c>
      <c r="K288" s="45">
        <f t="shared" si="47"/>
        <v>21</v>
      </c>
      <c r="L288" s="45">
        <f t="shared" si="47"/>
        <v>43</v>
      </c>
      <c r="M288" s="45">
        <f t="shared" si="47"/>
        <v>64</v>
      </c>
      <c r="N288" s="45">
        <f t="shared" si="47"/>
        <v>86</v>
      </c>
      <c r="O288" s="45">
        <f t="shared" si="47"/>
        <v>107</v>
      </c>
      <c r="P288" s="45">
        <f t="shared" si="47"/>
        <v>128</v>
      </c>
      <c r="Q288" s="45">
        <f t="shared" si="47"/>
        <v>150</v>
      </c>
      <c r="R288" s="45">
        <f t="shared" si="47"/>
        <v>171</v>
      </c>
      <c r="S288" s="45">
        <f t="shared" si="47"/>
        <v>193</v>
      </c>
      <c r="T288" s="45">
        <f t="shared" si="47"/>
        <v>214</v>
      </c>
      <c r="U288" s="45">
        <f t="shared" si="47"/>
        <v>235</v>
      </c>
      <c r="V288" s="45">
        <f t="shared" si="47"/>
        <v>257</v>
      </c>
      <c r="W288" s="45">
        <f t="shared" si="47"/>
        <v>278</v>
      </c>
      <c r="X288" s="45">
        <f t="shared" si="47"/>
        <v>300</v>
      </c>
      <c r="Y288" s="45">
        <f t="shared" si="47"/>
        <v>321</v>
      </c>
      <c r="Z288" s="45">
        <f t="shared" si="47"/>
        <v>342</v>
      </c>
      <c r="AA288" s="45">
        <f t="shared" si="46"/>
        <v>364</v>
      </c>
      <c r="AB288" s="45">
        <f t="shared" si="46"/>
        <v>385</v>
      </c>
      <c r="AC288" s="45">
        <f t="shared" si="46"/>
        <v>407</v>
      </c>
      <c r="AD288" s="45">
        <f t="shared" si="46"/>
        <v>428</v>
      </c>
      <c r="AE288" s="45">
        <f t="shared" si="46"/>
        <v>449</v>
      </c>
      <c r="AF288" s="45">
        <f t="shared" si="46"/>
        <v>471</v>
      </c>
      <c r="AG288" s="45">
        <f t="shared" si="46"/>
        <v>492</v>
      </c>
      <c r="AH288" s="45">
        <f t="shared" si="46"/>
        <v>514</v>
      </c>
      <c r="AI288" s="45">
        <f t="shared" si="46"/>
        <v>535</v>
      </c>
      <c r="AJ288" s="45">
        <f t="shared" si="46"/>
        <v>556</v>
      </c>
      <c r="AK288" s="45">
        <f t="shared" si="46"/>
        <v>578</v>
      </c>
      <c r="AL288" s="45">
        <f t="shared" si="46"/>
        <v>599</v>
      </c>
      <c r="AM288" s="45">
        <f t="shared" si="46"/>
        <v>621</v>
      </c>
      <c r="AN288" s="45">
        <f t="shared" si="46"/>
        <v>642</v>
      </c>
    </row>
    <row r="289" spans="1:40" x14ac:dyDescent="0.25">
      <c r="A289" s="68" t="s">
        <v>137</v>
      </c>
      <c r="B289" s="184">
        <v>50087</v>
      </c>
      <c r="C289" s="68">
        <v>2</v>
      </c>
      <c r="D289" s="1">
        <v>348</v>
      </c>
      <c r="E289" s="1">
        <v>27</v>
      </c>
      <c r="F289" s="1">
        <v>0</v>
      </c>
      <c r="G289" s="1">
        <v>375</v>
      </c>
      <c r="H289" s="181">
        <f t="shared" si="42"/>
        <v>375</v>
      </c>
      <c r="I289" s="176">
        <v>187.5</v>
      </c>
      <c r="J289" s="182">
        <f t="shared" si="43"/>
        <v>187.5</v>
      </c>
      <c r="K289" s="45">
        <f t="shared" si="47"/>
        <v>12</v>
      </c>
      <c r="L289" s="45">
        <f t="shared" si="47"/>
        <v>23</v>
      </c>
      <c r="M289" s="45">
        <f t="shared" si="47"/>
        <v>35</v>
      </c>
      <c r="N289" s="45">
        <f t="shared" si="47"/>
        <v>47</v>
      </c>
      <c r="O289" s="45">
        <f t="shared" si="47"/>
        <v>59</v>
      </c>
      <c r="P289" s="45">
        <f t="shared" si="47"/>
        <v>70</v>
      </c>
      <c r="Q289" s="45">
        <f t="shared" si="47"/>
        <v>82</v>
      </c>
      <c r="R289" s="45">
        <f t="shared" si="47"/>
        <v>94</v>
      </c>
      <c r="S289" s="45">
        <f t="shared" si="47"/>
        <v>105</v>
      </c>
      <c r="T289" s="45">
        <f t="shared" si="47"/>
        <v>117</v>
      </c>
      <c r="U289" s="45">
        <f t="shared" si="47"/>
        <v>129</v>
      </c>
      <c r="V289" s="45">
        <f t="shared" si="47"/>
        <v>141</v>
      </c>
      <c r="W289" s="45">
        <f t="shared" si="47"/>
        <v>152</v>
      </c>
      <c r="X289" s="45">
        <f t="shared" si="47"/>
        <v>164</v>
      </c>
      <c r="Y289" s="45">
        <f t="shared" si="47"/>
        <v>176</v>
      </c>
      <c r="Z289" s="45">
        <f t="shared" si="47"/>
        <v>188</v>
      </c>
      <c r="AA289" s="45">
        <f t="shared" si="46"/>
        <v>199</v>
      </c>
      <c r="AB289" s="45">
        <f t="shared" si="46"/>
        <v>211</v>
      </c>
      <c r="AC289" s="45">
        <f t="shared" si="46"/>
        <v>223</v>
      </c>
      <c r="AD289" s="45">
        <f t="shared" si="46"/>
        <v>234</v>
      </c>
      <c r="AE289" s="45">
        <f t="shared" si="46"/>
        <v>246</v>
      </c>
      <c r="AF289" s="45">
        <f t="shared" si="46"/>
        <v>258</v>
      </c>
      <c r="AG289" s="45">
        <f t="shared" si="46"/>
        <v>270</v>
      </c>
      <c r="AH289" s="45">
        <f t="shared" si="46"/>
        <v>281</v>
      </c>
      <c r="AI289" s="45">
        <f t="shared" si="46"/>
        <v>293</v>
      </c>
      <c r="AJ289" s="45">
        <f t="shared" si="46"/>
        <v>305</v>
      </c>
      <c r="AK289" s="45">
        <f t="shared" si="46"/>
        <v>316</v>
      </c>
      <c r="AL289" s="45">
        <f t="shared" si="46"/>
        <v>328</v>
      </c>
      <c r="AM289" s="45">
        <f t="shared" si="46"/>
        <v>340</v>
      </c>
      <c r="AN289" s="45">
        <f t="shared" si="46"/>
        <v>352</v>
      </c>
    </row>
    <row r="290" spans="1:40" x14ac:dyDescent="0.25">
      <c r="A290" s="68" t="s">
        <v>137</v>
      </c>
      <c r="B290" s="184">
        <v>50472</v>
      </c>
      <c r="C290" s="68">
        <v>1</v>
      </c>
      <c r="D290" s="1">
        <v>300</v>
      </c>
      <c r="E290" s="1">
        <v>125</v>
      </c>
      <c r="F290" s="1">
        <v>0</v>
      </c>
      <c r="G290" s="1">
        <v>425</v>
      </c>
      <c r="H290" s="181">
        <f t="shared" si="42"/>
        <v>425</v>
      </c>
      <c r="I290" s="176">
        <v>425</v>
      </c>
      <c r="J290" s="182">
        <f t="shared" si="43"/>
        <v>425</v>
      </c>
      <c r="K290" s="45">
        <f t="shared" si="47"/>
        <v>27</v>
      </c>
      <c r="L290" s="45">
        <f t="shared" si="47"/>
        <v>53</v>
      </c>
      <c r="M290" s="45">
        <f t="shared" si="47"/>
        <v>80</v>
      </c>
      <c r="N290" s="45">
        <f t="shared" si="47"/>
        <v>106</v>
      </c>
      <c r="O290" s="45">
        <f t="shared" si="47"/>
        <v>133</v>
      </c>
      <c r="P290" s="45">
        <f t="shared" si="47"/>
        <v>159</v>
      </c>
      <c r="Q290" s="45">
        <f t="shared" si="47"/>
        <v>186</v>
      </c>
      <c r="R290" s="45">
        <f t="shared" si="47"/>
        <v>213</v>
      </c>
      <c r="S290" s="45">
        <f t="shared" si="47"/>
        <v>239</v>
      </c>
      <c r="T290" s="45">
        <f t="shared" si="47"/>
        <v>266</v>
      </c>
      <c r="U290" s="45">
        <f t="shared" si="47"/>
        <v>292</v>
      </c>
      <c r="V290" s="45">
        <f t="shared" si="47"/>
        <v>319</v>
      </c>
      <c r="W290" s="45">
        <f t="shared" si="47"/>
        <v>345</v>
      </c>
      <c r="X290" s="45">
        <f t="shared" si="47"/>
        <v>372</v>
      </c>
      <c r="Y290" s="45">
        <f t="shared" si="47"/>
        <v>398</v>
      </c>
      <c r="Z290" s="45">
        <f t="shared" si="47"/>
        <v>425</v>
      </c>
      <c r="AA290" s="45">
        <f t="shared" si="46"/>
        <v>452</v>
      </c>
      <c r="AB290" s="45">
        <f t="shared" si="46"/>
        <v>478</v>
      </c>
      <c r="AC290" s="45">
        <f t="shared" si="46"/>
        <v>505</v>
      </c>
      <c r="AD290" s="45">
        <f t="shared" si="46"/>
        <v>531</v>
      </c>
      <c r="AE290" s="45">
        <f t="shared" si="46"/>
        <v>558</v>
      </c>
      <c r="AF290" s="45">
        <f t="shared" si="46"/>
        <v>584</v>
      </c>
      <c r="AG290" s="45">
        <f t="shared" si="46"/>
        <v>611</v>
      </c>
      <c r="AH290" s="45">
        <f t="shared" si="46"/>
        <v>638</v>
      </c>
      <c r="AI290" s="45">
        <f t="shared" si="46"/>
        <v>664</v>
      </c>
      <c r="AJ290" s="45">
        <f t="shared" si="46"/>
        <v>691</v>
      </c>
      <c r="AK290" s="45">
        <f t="shared" si="46"/>
        <v>717</v>
      </c>
      <c r="AL290" s="45">
        <f t="shared" si="46"/>
        <v>744</v>
      </c>
      <c r="AM290" s="45">
        <f t="shared" si="46"/>
        <v>770</v>
      </c>
      <c r="AN290" s="45">
        <f t="shared" si="46"/>
        <v>797</v>
      </c>
    </row>
    <row r="291" spans="1:40" x14ac:dyDescent="0.25">
      <c r="A291" s="68" t="s">
        <v>137</v>
      </c>
      <c r="B291" s="184">
        <v>50610</v>
      </c>
      <c r="C291" s="68">
        <v>10</v>
      </c>
      <c r="D291" s="1">
        <v>1512</v>
      </c>
      <c r="E291" s="1">
        <v>951</v>
      </c>
      <c r="F291" s="1">
        <v>0</v>
      </c>
      <c r="G291" s="1">
        <v>2463</v>
      </c>
      <c r="H291" s="181">
        <f t="shared" si="42"/>
        <v>2463</v>
      </c>
      <c r="I291" s="176">
        <v>246.3</v>
      </c>
      <c r="J291" s="182">
        <f t="shared" si="43"/>
        <v>246.3</v>
      </c>
      <c r="K291" s="45">
        <f t="shared" si="47"/>
        <v>15</v>
      </c>
      <c r="L291" s="45">
        <f t="shared" si="47"/>
        <v>31</v>
      </c>
      <c r="M291" s="45">
        <f t="shared" si="47"/>
        <v>46</v>
      </c>
      <c r="N291" s="45">
        <f t="shared" si="47"/>
        <v>62</v>
      </c>
      <c r="O291" s="45">
        <f t="shared" si="47"/>
        <v>77</v>
      </c>
      <c r="P291" s="45">
        <f t="shared" si="47"/>
        <v>92</v>
      </c>
      <c r="Q291" s="45">
        <f t="shared" si="47"/>
        <v>108</v>
      </c>
      <c r="R291" s="45">
        <f t="shared" si="47"/>
        <v>123</v>
      </c>
      <c r="S291" s="45">
        <f t="shared" si="47"/>
        <v>139</v>
      </c>
      <c r="T291" s="45">
        <f t="shared" si="47"/>
        <v>154</v>
      </c>
      <c r="U291" s="45">
        <f t="shared" si="47"/>
        <v>169</v>
      </c>
      <c r="V291" s="45">
        <f t="shared" si="47"/>
        <v>185</v>
      </c>
      <c r="W291" s="45">
        <f t="shared" si="47"/>
        <v>200</v>
      </c>
      <c r="X291" s="45">
        <f t="shared" si="47"/>
        <v>216</v>
      </c>
      <c r="Y291" s="45">
        <f t="shared" si="47"/>
        <v>231</v>
      </c>
      <c r="Z291" s="45">
        <f t="shared" si="47"/>
        <v>246</v>
      </c>
      <c r="AA291" s="45">
        <f t="shared" si="46"/>
        <v>262</v>
      </c>
      <c r="AB291" s="45">
        <f t="shared" si="46"/>
        <v>277</v>
      </c>
      <c r="AC291" s="45">
        <f t="shared" si="46"/>
        <v>292</v>
      </c>
      <c r="AD291" s="45">
        <f t="shared" si="46"/>
        <v>308</v>
      </c>
      <c r="AE291" s="45">
        <f t="shared" si="46"/>
        <v>323</v>
      </c>
      <c r="AF291" s="45">
        <f t="shared" si="46"/>
        <v>339</v>
      </c>
      <c r="AG291" s="45">
        <f t="shared" si="46"/>
        <v>354</v>
      </c>
      <c r="AH291" s="45">
        <f t="shared" si="46"/>
        <v>369</v>
      </c>
      <c r="AI291" s="45">
        <f t="shared" si="46"/>
        <v>385</v>
      </c>
      <c r="AJ291" s="45">
        <f t="shared" si="46"/>
        <v>400</v>
      </c>
      <c r="AK291" s="45">
        <f t="shared" si="46"/>
        <v>416</v>
      </c>
      <c r="AL291" s="45">
        <f t="shared" si="46"/>
        <v>431</v>
      </c>
      <c r="AM291" s="45">
        <f t="shared" si="46"/>
        <v>446</v>
      </c>
      <c r="AN291" s="45">
        <f t="shared" si="46"/>
        <v>462</v>
      </c>
    </row>
    <row r="292" spans="1:40" x14ac:dyDescent="0.25">
      <c r="A292" s="68" t="s">
        <v>137</v>
      </c>
      <c r="B292" s="184">
        <v>90490</v>
      </c>
      <c r="C292" s="68">
        <v>1</v>
      </c>
      <c r="D292" s="1">
        <v>0</v>
      </c>
      <c r="E292" s="1">
        <v>86</v>
      </c>
      <c r="F292" s="1">
        <v>0</v>
      </c>
      <c r="G292" s="1">
        <v>86</v>
      </c>
      <c r="H292" s="181">
        <f t="shared" si="42"/>
        <v>86</v>
      </c>
      <c r="I292" s="176">
        <v>86</v>
      </c>
      <c r="J292" s="182">
        <f t="shared" si="43"/>
        <v>86</v>
      </c>
      <c r="K292" s="45">
        <f t="shared" si="47"/>
        <v>5</v>
      </c>
      <c r="L292" s="45">
        <f t="shared" si="47"/>
        <v>11</v>
      </c>
      <c r="M292" s="45">
        <f t="shared" si="47"/>
        <v>16</v>
      </c>
      <c r="N292" s="45">
        <f t="shared" si="47"/>
        <v>22</v>
      </c>
      <c r="O292" s="45">
        <f t="shared" si="47"/>
        <v>27</v>
      </c>
      <c r="P292" s="45">
        <f t="shared" si="47"/>
        <v>32</v>
      </c>
      <c r="Q292" s="45">
        <f t="shared" si="47"/>
        <v>38</v>
      </c>
      <c r="R292" s="45">
        <f t="shared" si="47"/>
        <v>43</v>
      </c>
      <c r="S292" s="45">
        <f t="shared" si="47"/>
        <v>48</v>
      </c>
      <c r="T292" s="45">
        <f t="shared" si="47"/>
        <v>54</v>
      </c>
      <c r="U292" s="45">
        <f t="shared" si="47"/>
        <v>59</v>
      </c>
      <c r="V292" s="45">
        <f t="shared" si="47"/>
        <v>65</v>
      </c>
      <c r="W292" s="45">
        <f t="shared" si="47"/>
        <v>70</v>
      </c>
      <c r="X292" s="45">
        <f t="shared" si="47"/>
        <v>75</v>
      </c>
      <c r="Y292" s="45">
        <f t="shared" si="47"/>
        <v>81</v>
      </c>
      <c r="Z292" s="45">
        <f t="shared" si="47"/>
        <v>86</v>
      </c>
      <c r="AA292" s="45">
        <f t="shared" si="46"/>
        <v>91</v>
      </c>
      <c r="AB292" s="45">
        <f t="shared" si="46"/>
        <v>97</v>
      </c>
      <c r="AC292" s="45">
        <f t="shared" si="46"/>
        <v>102</v>
      </c>
      <c r="AD292" s="45">
        <f t="shared" si="46"/>
        <v>108</v>
      </c>
      <c r="AE292" s="45">
        <f t="shared" si="46"/>
        <v>113</v>
      </c>
      <c r="AF292" s="45">
        <f t="shared" si="46"/>
        <v>118</v>
      </c>
      <c r="AG292" s="45">
        <f t="shared" si="46"/>
        <v>124</v>
      </c>
      <c r="AH292" s="45">
        <f t="shared" si="46"/>
        <v>129</v>
      </c>
      <c r="AI292" s="45">
        <f t="shared" si="46"/>
        <v>134</v>
      </c>
      <c r="AJ292" s="45">
        <f t="shared" si="46"/>
        <v>140</v>
      </c>
      <c r="AK292" s="45">
        <f t="shared" si="46"/>
        <v>145</v>
      </c>
      <c r="AL292" s="45">
        <f t="shared" si="46"/>
        <v>151</v>
      </c>
      <c r="AM292" s="45">
        <f t="shared" si="46"/>
        <v>156</v>
      </c>
      <c r="AN292" s="45">
        <f t="shared" si="46"/>
        <v>161</v>
      </c>
    </row>
    <row r="293" spans="1:40" x14ac:dyDescent="0.25">
      <c r="A293" s="68" t="s">
        <v>135</v>
      </c>
      <c r="B293" s="184">
        <v>40060</v>
      </c>
      <c r="C293" s="68">
        <v>5</v>
      </c>
      <c r="D293" s="1">
        <v>1116</v>
      </c>
      <c r="E293" s="1">
        <v>201</v>
      </c>
      <c r="F293" s="1">
        <v>37</v>
      </c>
      <c r="G293" s="1">
        <v>1354</v>
      </c>
      <c r="H293" s="181">
        <f t="shared" si="42"/>
        <v>1317</v>
      </c>
      <c r="I293" s="176">
        <v>270.8</v>
      </c>
      <c r="J293" s="182">
        <f t="shared" si="43"/>
        <v>263.39999999999998</v>
      </c>
      <c r="K293" s="45">
        <f t="shared" si="47"/>
        <v>16</v>
      </c>
      <c r="L293" s="45">
        <f t="shared" si="47"/>
        <v>33</v>
      </c>
      <c r="M293" s="45">
        <f t="shared" si="47"/>
        <v>49</v>
      </c>
      <c r="N293" s="45">
        <f t="shared" si="47"/>
        <v>66</v>
      </c>
      <c r="O293" s="45">
        <f t="shared" si="47"/>
        <v>82</v>
      </c>
      <c r="P293" s="45">
        <f t="shared" si="47"/>
        <v>99</v>
      </c>
      <c r="Q293" s="45">
        <f t="shared" si="47"/>
        <v>115</v>
      </c>
      <c r="R293" s="45">
        <f t="shared" si="47"/>
        <v>132</v>
      </c>
      <c r="S293" s="45">
        <f t="shared" si="47"/>
        <v>148</v>
      </c>
      <c r="T293" s="45">
        <f t="shared" si="47"/>
        <v>165</v>
      </c>
      <c r="U293" s="45">
        <f t="shared" si="47"/>
        <v>181</v>
      </c>
      <c r="V293" s="45">
        <f t="shared" si="47"/>
        <v>198</v>
      </c>
      <c r="W293" s="45">
        <f t="shared" si="47"/>
        <v>214</v>
      </c>
      <c r="X293" s="45">
        <f t="shared" si="47"/>
        <v>230</v>
      </c>
      <c r="Y293" s="45">
        <f t="shared" si="47"/>
        <v>247</v>
      </c>
      <c r="Z293" s="45">
        <f t="shared" si="47"/>
        <v>263</v>
      </c>
      <c r="AA293" s="45">
        <f t="shared" si="46"/>
        <v>280</v>
      </c>
      <c r="AB293" s="45">
        <f t="shared" si="46"/>
        <v>296</v>
      </c>
      <c r="AC293" s="45">
        <f t="shared" si="46"/>
        <v>313</v>
      </c>
      <c r="AD293" s="45">
        <f t="shared" si="46"/>
        <v>329</v>
      </c>
      <c r="AE293" s="45">
        <f t="shared" si="46"/>
        <v>346</v>
      </c>
      <c r="AF293" s="45">
        <f t="shared" si="46"/>
        <v>362</v>
      </c>
      <c r="AG293" s="45">
        <f t="shared" si="46"/>
        <v>379</v>
      </c>
      <c r="AH293" s="45">
        <f t="shared" si="46"/>
        <v>395</v>
      </c>
      <c r="AI293" s="45">
        <f t="shared" si="46"/>
        <v>412</v>
      </c>
      <c r="AJ293" s="45">
        <f t="shared" si="46"/>
        <v>428</v>
      </c>
      <c r="AK293" s="45">
        <f t="shared" si="46"/>
        <v>444</v>
      </c>
      <c r="AL293" s="45">
        <f t="shared" si="46"/>
        <v>461</v>
      </c>
      <c r="AM293" s="45">
        <f t="shared" si="46"/>
        <v>477</v>
      </c>
      <c r="AN293" s="45">
        <f t="shared" si="46"/>
        <v>494</v>
      </c>
    </row>
    <row r="294" spans="1:40" x14ac:dyDescent="0.25">
      <c r="A294" s="68" t="s">
        <v>135</v>
      </c>
      <c r="B294" s="184">
        <v>40157</v>
      </c>
      <c r="C294" s="68">
        <v>4</v>
      </c>
      <c r="D294" s="1">
        <v>132</v>
      </c>
      <c r="E294" s="1">
        <v>384</v>
      </c>
      <c r="F294" s="1">
        <v>0</v>
      </c>
      <c r="G294" s="1">
        <v>516</v>
      </c>
      <c r="H294" s="181">
        <f t="shared" si="42"/>
        <v>516</v>
      </c>
      <c r="I294" s="176">
        <v>129</v>
      </c>
      <c r="J294" s="182">
        <f t="shared" si="43"/>
        <v>129</v>
      </c>
      <c r="K294" s="45">
        <f t="shared" si="47"/>
        <v>8</v>
      </c>
      <c r="L294" s="45">
        <f t="shared" si="47"/>
        <v>16</v>
      </c>
      <c r="M294" s="45">
        <f t="shared" si="47"/>
        <v>24</v>
      </c>
      <c r="N294" s="45">
        <f t="shared" si="47"/>
        <v>32</v>
      </c>
      <c r="O294" s="45">
        <f t="shared" si="47"/>
        <v>40</v>
      </c>
      <c r="P294" s="45">
        <f t="shared" si="47"/>
        <v>48</v>
      </c>
      <c r="Q294" s="45">
        <f t="shared" si="47"/>
        <v>56</v>
      </c>
      <c r="R294" s="45">
        <f t="shared" si="47"/>
        <v>65</v>
      </c>
      <c r="S294" s="45">
        <f t="shared" si="47"/>
        <v>73</v>
      </c>
      <c r="T294" s="45">
        <f t="shared" si="47"/>
        <v>81</v>
      </c>
      <c r="U294" s="45">
        <f t="shared" si="47"/>
        <v>89</v>
      </c>
      <c r="V294" s="45">
        <f t="shared" si="47"/>
        <v>97</v>
      </c>
      <c r="W294" s="45">
        <f t="shared" si="47"/>
        <v>105</v>
      </c>
      <c r="X294" s="45">
        <f t="shared" si="47"/>
        <v>113</v>
      </c>
      <c r="Y294" s="45">
        <f t="shared" si="47"/>
        <v>121</v>
      </c>
      <c r="Z294" s="45">
        <f t="shared" ref="Z294:AN309" si="48">IF($G294&gt;0,ROUND($J294*Z$3/12*0.75,0),0)</f>
        <v>129</v>
      </c>
      <c r="AA294" s="45">
        <f t="shared" si="48"/>
        <v>137</v>
      </c>
      <c r="AB294" s="45">
        <f t="shared" si="48"/>
        <v>145</v>
      </c>
      <c r="AC294" s="45">
        <f t="shared" si="48"/>
        <v>153</v>
      </c>
      <c r="AD294" s="45">
        <f t="shared" si="48"/>
        <v>161</v>
      </c>
      <c r="AE294" s="45">
        <f t="shared" si="48"/>
        <v>169</v>
      </c>
      <c r="AF294" s="45">
        <f t="shared" si="48"/>
        <v>177</v>
      </c>
      <c r="AG294" s="45">
        <f t="shared" si="48"/>
        <v>185</v>
      </c>
      <c r="AH294" s="45">
        <f t="shared" si="48"/>
        <v>194</v>
      </c>
      <c r="AI294" s="45">
        <f t="shared" si="48"/>
        <v>202</v>
      </c>
      <c r="AJ294" s="45">
        <f t="shared" si="48"/>
        <v>210</v>
      </c>
      <c r="AK294" s="45">
        <f t="shared" si="48"/>
        <v>218</v>
      </c>
      <c r="AL294" s="45">
        <f t="shared" si="48"/>
        <v>226</v>
      </c>
      <c r="AM294" s="45">
        <f t="shared" si="48"/>
        <v>234</v>
      </c>
      <c r="AN294" s="45">
        <f t="shared" si="48"/>
        <v>242</v>
      </c>
    </row>
    <row r="295" spans="1:40" x14ac:dyDescent="0.25">
      <c r="A295" s="68" t="s">
        <v>135</v>
      </c>
      <c r="B295" s="184">
        <v>40210</v>
      </c>
      <c r="C295" s="68">
        <v>13</v>
      </c>
      <c r="D295" s="1">
        <v>1008</v>
      </c>
      <c r="E295" s="1">
        <v>247</v>
      </c>
      <c r="F295" s="1">
        <v>11</v>
      </c>
      <c r="G295" s="1">
        <v>1266</v>
      </c>
      <c r="H295" s="181">
        <f t="shared" si="42"/>
        <v>1255</v>
      </c>
      <c r="I295" s="176">
        <v>97.384600000000006</v>
      </c>
      <c r="J295" s="182">
        <f t="shared" si="43"/>
        <v>96.538461538461533</v>
      </c>
      <c r="K295" s="45">
        <f t="shared" ref="K295:Z310" si="49">IF($G295&gt;0,ROUND($J295*K$3/12*0.75,0),0)</f>
        <v>6</v>
      </c>
      <c r="L295" s="45">
        <f t="shared" si="49"/>
        <v>12</v>
      </c>
      <c r="M295" s="45">
        <f t="shared" si="49"/>
        <v>18</v>
      </c>
      <c r="N295" s="45">
        <f t="shared" si="49"/>
        <v>24</v>
      </c>
      <c r="O295" s="45">
        <f t="shared" si="49"/>
        <v>30</v>
      </c>
      <c r="P295" s="45">
        <f t="shared" si="49"/>
        <v>36</v>
      </c>
      <c r="Q295" s="45">
        <f t="shared" si="49"/>
        <v>42</v>
      </c>
      <c r="R295" s="45">
        <f t="shared" si="49"/>
        <v>48</v>
      </c>
      <c r="S295" s="45">
        <f t="shared" si="49"/>
        <v>54</v>
      </c>
      <c r="T295" s="45">
        <f t="shared" si="49"/>
        <v>60</v>
      </c>
      <c r="U295" s="45">
        <f t="shared" si="49"/>
        <v>66</v>
      </c>
      <c r="V295" s="45">
        <f t="shared" si="49"/>
        <v>72</v>
      </c>
      <c r="W295" s="45">
        <f t="shared" si="49"/>
        <v>78</v>
      </c>
      <c r="X295" s="45">
        <f t="shared" si="49"/>
        <v>84</v>
      </c>
      <c r="Y295" s="45">
        <f t="shared" si="49"/>
        <v>91</v>
      </c>
      <c r="Z295" s="45">
        <f t="shared" si="49"/>
        <v>97</v>
      </c>
      <c r="AA295" s="45">
        <f t="shared" si="48"/>
        <v>103</v>
      </c>
      <c r="AB295" s="45">
        <f t="shared" si="48"/>
        <v>109</v>
      </c>
      <c r="AC295" s="45">
        <f t="shared" si="48"/>
        <v>115</v>
      </c>
      <c r="AD295" s="45">
        <f t="shared" si="48"/>
        <v>121</v>
      </c>
      <c r="AE295" s="45">
        <f t="shared" si="48"/>
        <v>127</v>
      </c>
      <c r="AF295" s="45">
        <f t="shared" si="48"/>
        <v>133</v>
      </c>
      <c r="AG295" s="45">
        <f t="shared" si="48"/>
        <v>139</v>
      </c>
      <c r="AH295" s="45">
        <f t="shared" si="48"/>
        <v>145</v>
      </c>
      <c r="AI295" s="45">
        <f t="shared" si="48"/>
        <v>151</v>
      </c>
      <c r="AJ295" s="45">
        <f t="shared" si="48"/>
        <v>157</v>
      </c>
      <c r="AK295" s="45">
        <f t="shared" si="48"/>
        <v>163</v>
      </c>
      <c r="AL295" s="45">
        <f t="shared" si="48"/>
        <v>169</v>
      </c>
      <c r="AM295" s="45">
        <f t="shared" si="48"/>
        <v>175</v>
      </c>
      <c r="AN295" s="45">
        <f t="shared" si="48"/>
        <v>181</v>
      </c>
    </row>
    <row r="296" spans="1:40" x14ac:dyDescent="0.25">
      <c r="A296" s="68" t="s">
        <v>135</v>
      </c>
      <c r="B296" s="184">
        <v>40213</v>
      </c>
      <c r="C296" s="68">
        <v>3</v>
      </c>
      <c r="D296" s="1">
        <v>924</v>
      </c>
      <c r="E296" s="1">
        <v>-130</v>
      </c>
      <c r="F296" s="1">
        <v>0</v>
      </c>
      <c r="G296" s="1">
        <v>794</v>
      </c>
      <c r="H296" s="181">
        <f t="shared" si="42"/>
        <v>794</v>
      </c>
      <c r="I296" s="176">
        <v>264.66669999999999</v>
      </c>
      <c r="J296" s="182">
        <f t="shared" si="43"/>
        <v>264.66666666666669</v>
      </c>
      <c r="K296" s="45">
        <f t="shared" si="49"/>
        <v>17</v>
      </c>
      <c r="L296" s="45">
        <f t="shared" si="49"/>
        <v>33</v>
      </c>
      <c r="M296" s="45">
        <f t="shared" si="49"/>
        <v>50</v>
      </c>
      <c r="N296" s="45">
        <f t="shared" si="49"/>
        <v>66</v>
      </c>
      <c r="O296" s="45">
        <f t="shared" si="49"/>
        <v>83</v>
      </c>
      <c r="P296" s="45">
        <f t="shared" si="49"/>
        <v>99</v>
      </c>
      <c r="Q296" s="45">
        <f t="shared" si="49"/>
        <v>116</v>
      </c>
      <c r="R296" s="45">
        <f t="shared" si="49"/>
        <v>132</v>
      </c>
      <c r="S296" s="45">
        <f t="shared" si="49"/>
        <v>149</v>
      </c>
      <c r="T296" s="45">
        <f t="shared" si="49"/>
        <v>165</v>
      </c>
      <c r="U296" s="45">
        <f t="shared" si="49"/>
        <v>182</v>
      </c>
      <c r="V296" s="45">
        <f t="shared" si="49"/>
        <v>199</v>
      </c>
      <c r="W296" s="45">
        <f t="shared" si="49"/>
        <v>215</v>
      </c>
      <c r="X296" s="45">
        <f t="shared" si="49"/>
        <v>232</v>
      </c>
      <c r="Y296" s="45">
        <f t="shared" si="49"/>
        <v>248</v>
      </c>
      <c r="Z296" s="45">
        <f t="shared" si="49"/>
        <v>265</v>
      </c>
      <c r="AA296" s="45">
        <f t="shared" si="48"/>
        <v>281</v>
      </c>
      <c r="AB296" s="45">
        <f t="shared" si="48"/>
        <v>298</v>
      </c>
      <c r="AC296" s="45">
        <f t="shared" si="48"/>
        <v>314</v>
      </c>
      <c r="AD296" s="45">
        <f t="shared" si="48"/>
        <v>331</v>
      </c>
      <c r="AE296" s="45">
        <f t="shared" si="48"/>
        <v>347</v>
      </c>
      <c r="AF296" s="45">
        <f t="shared" si="48"/>
        <v>364</v>
      </c>
      <c r="AG296" s="45">
        <f t="shared" si="48"/>
        <v>380</v>
      </c>
      <c r="AH296" s="45">
        <f t="shared" si="48"/>
        <v>397</v>
      </c>
      <c r="AI296" s="45">
        <f t="shared" si="48"/>
        <v>414</v>
      </c>
      <c r="AJ296" s="45">
        <f t="shared" si="48"/>
        <v>430</v>
      </c>
      <c r="AK296" s="45">
        <f t="shared" si="48"/>
        <v>447</v>
      </c>
      <c r="AL296" s="45">
        <f t="shared" si="48"/>
        <v>463</v>
      </c>
      <c r="AM296" s="45">
        <f t="shared" si="48"/>
        <v>480</v>
      </c>
      <c r="AN296" s="45">
        <f t="shared" si="48"/>
        <v>496</v>
      </c>
    </row>
    <row r="297" spans="1:40" x14ac:dyDescent="0.25">
      <c r="A297" s="68" t="s">
        <v>135</v>
      </c>
      <c r="B297" s="184">
        <v>40218</v>
      </c>
      <c r="C297" s="68">
        <v>9</v>
      </c>
      <c r="D297" s="1">
        <v>1764</v>
      </c>
      <c r="E297" s="1">
        <v>196</v>
      </c>
      <c r="F297" s="1">
        <v>0</v>
      </c>
      <c r="G297" s="1">
        <v>1960</v>
      </c>
      <c r="H297" s="181">
        <f t="shared" si="42"/>
        <v>1960</v>
      </c>
      <c r="I297" s="176">
        <v>217.77780000000001</v>
      </c>
      <c r="J297" s="182">
        <f t="shared" si="43"/>
        <v>217.77777777777777</v>
      </c>
      <c r="K297" s="45">
        <f t="shared" si="49"/>
        <v>14</v>
      </c>
      <c r="L297" s="45">
        <f t="shared" si="49"/>
        <v>27</v>
      </c>
      <c r="M297" s="45">
        <f t="shared" si="49"/>
        <v>41</v>
      </c>
      <c r="N297" s="45">
        <f t="shared" si="49"/>
        <v>54</v>
      </c>
      <c r="O297" s="45">
        <f t="shared" si="49"/>
        <v>68</v>
      </c>
      <c r="P297" s="45">
        <f t="shared" si="49"/>
        <v>82</v>
      </c>
      <c r="Q297" s="45">
        <f t="shared" si="49"/>
        <v>95</v>
      </c>
      <c r="R297" s="45">
        <f t="shared" si="49"/>
        <v>109</v>
      </c>
      <c r="S297" s="45">
        <f t="shared" si="49"/>
        <v>123</v>
      </c>
      <c r="T297" s="45">
        <f t="shared" si="49"/>
        <v>136</v>
      </c>
      <c r="U297" s="45">
        <f t="shared" si="49"/>
        <v>150</v>
      </c>
      <c r="V297" s="45">
        <f t="shared" si="49"/>
        <v>163</v>
      </c>
      <c r="W297" s="45">
        <f t="shared" si="49"/>
        <v>177</v>
      </c>
      <c r="X297" s="45">
        <f t="shared" si="49"/>
        <v>191</v>
      </c>
      <c r="Y297" s="45">
        <f t="shared" si="49"/>
        <v>204</v>
      </c>
      <c r="Z297" s="45">
        <f t="shared" si="49"/>
        <v>218</v>
      </c>
      <c r="AA297" s="45">
        <f t="shared" si="48"/>
        <v>231</v>
      </c>
      <c r="AB297" s="45">
        <f t="shared" si="48"/>
        <v>245</v>
      </c>
      <c r="AC297" s="45">
        <f t="shared" si="48"/>
        <v>259</v>
      </c>
      <c r="AD297" s="45">
        <f t="shared" si="48"/>
        <v>272</v>
      </c>
      <c r="AE297" s="45">
        <f t="shared" si="48"/>
        <v>286</v>
      </c>
      <c r="AF297" s="45">
        <f t="shared" si="48"/>
        <v>299</v>
      </c>
      <c r="AG297" s="45">
        <f t="shared" si="48"/>
        <v>313</v>
      </c>
      <c r="AH297" s="45">
        <f t="shared" si="48"/>
        <v>327</v>
      </c>
      <c r="AI297" s="45">
        <f t="shared" si="48"/>
        <v>340</v>
      </c>
      <c r="AJ297" s="45">
        <f t="shared" si="48"/>
        <v>354</v>
      </c>
      <c r="AK297" s="45">
        <f t="shared" si="48"/>
        <v>368</v>
      </c>
      <c r="AL297" s="45">
        <f t="shared" si="48"/>
        <v>381</v>
      </c>
      <c r="AM297" s="45">
        <f t="shared" si="48"/>
        <v>395</v>
      </c>
      <c r="AN297" s="45">
        <f t="shared" si="48"/>
        <v>408</v>
      </c>
    </row>
    <row r="298" spans="1:40" x14ac:dyDescent="0.25">
      <c r="A298" s="68" t="s">
        <v>135</v>
      </c>
      <c r="B298" s="184">
        <v>40242</v>
      </c>
      <c r="C298" s="68">
        <v>7</v>
      </c>
      <c r="D298" s="1">
        <v>1608</v>
      </c>
      <c r="E298" s="1">
        <v>1715</v>
      </c>
      <c r="F298" s="1">
        <v>31</v>
      </c>
      <c r="G298" s="1">
        <v>3354</v>
      </c>
      <c r="H298" s="181">
        <f t="shared" si="42"/>
        <v>3323</v>
      </c>
      <c r="I298" s="176">
        <v>479.1429</v>
      </c>
      <c r="J298" s="182">
        <f t="shared" si="43"/>
        <v>474.71428571428572</v>
      </c>
      <c r="K298" s="45">
        <f t="shared" si="49"/>
        <v>30</v>
      </c>
      <c r="L298" s="45">
        <f t="shared" si="49"/>
        <v>59</v>
      </c>
      <c r="M298" s="45">
        <f t="shared" si="49"/>
        <v>89</v>
      </c>
      <c r="N298" s="45">
        <f t="shared" si="49"/>
        <v>119</v>
      </c>
      <c r="O298" s="45">
        <f t="shared" si="49"/>
        <v>148</v>
      </c>
      <c r="P298" s="45">
        <f t="shared" si="49"/>
        <v>178</v>
      </c>
      <c r="Q298" s="45">
        <f t="shared" si="49"/>
        <v>208</v>
      </c>
      <c r="R298" s="45">
        <f t="shared" si="49"/>
        <v>237</v>
      </c>
      <c r="S298" s="45">
        <f t="shared" si="49"/>
        <v>267</v>
      </c>
      <c r="T298" s="45">
        <f t="shared" si="49"/>
        <v>297</v>
      </c>
      <c r="U298" s="45">
        <f t="shared" si="49"/>
        <v>326</v>
      </c>
      <c r="V298" s="45">
        <f t="shared" si="49"/>
        <v>356</v>
      </c>
      <c r="W298" s="45">
        <f t="shared" si="49"/>
        <v>386</v>
      </c>
      <c r="X298" s="45">
        <f t="shared" si="49"/>
        <v>415</v>
      </c>
      <c r="Y298" s="45">
        <f t="shared" si="49"/>
        <v>445</v>
      </c>
      <c r="Z298" s="45">
        <f t="shared" si="49"/>
        <v>475</v>
      </c>
      <c r="AA298" s="45">
        <f t="shared" si="48"/>
        <v>504</v>
      </c>
      <c r="AB298" s="45">
        <f t="shared" si="48"/>
        <v>534</v>
      </c>
      <c r="AC298" s="45">
        <f t="shared" si="48"/>
        <v>564</v>
      </c>
      <c r="AD298" s="45">
        <f t="shared" si="48"/>
        <v>593</v>
      </c>
      <c r="AE298" s="45">
        <f t="shared" si="48"/>
        <v>623</v>
      </c>
      <c r="AF298" s="45">
        <f t="shared" si="48"/>
        <v>653</v>
      </c>
      <c r="AG298" s="45">
        <f t="shared" si="48"/>
        <v>682</v>
      </c>
      <c r="AH298" s="45">
        <f t="shared" si="48"/>
        <v>712</v>
      </c>
      <c r="AI298" s="45">
        <f t="shared" si="48"/>
        <v>742</v>
      </c>
      <c r="AJ298" s="45">
        <f t="shared" si="48"/>
        <v>771</v>
      </c>
      <c r="AK298" s="45">
        <f t="shared" si="48"/>
        <v>801</v>
      </c>
      <c r="AL298" s="45">
        <f t="shared" si="48"/>
        <v>831</v>
      </c>
      <c r="AM298" s="45">
        <f t="shared" si="48"/>
        <v>860</v>
      </c>
      <c r="AN298" s="45">
        <f t="shared" si="48"/>
        <v>890</v>
      </c>
    </row>
    <row r="299" spans="1:40" x14ac:dyDescent="0.25">
      <c r="A299" s="68" t="s">
        <v>135</v>
      </c>
      <c r="B299" s="184">
        <v>40252</v>
      </c>
      <c r="C299" s="68">
        <v>6</v>
      </c>
      <c r="D299" s="1">
        <v>1356</v>
      </c>
      <c r="E299" s="1">
        <v>539</v>
      </c>
      <c r="F299" s="1">
        <v>65</v>
      </c>
      <c r="G299" s="1">
        <v>1960</v>
      </c>
      <c r="H299" s="181">
        <f t="shared" si="42"/>
        <v>1895</v>
      </c>
      <c r="I299" s="176">
        <v>326.66669999999999</v>
      </c>
      <c r="J299" s="182">
        <f t="shared" si="43"/>
        <v>315.83333333333331</v>
      </c>
      <c r="K299" s="45">
        <f t="shared" si="49"/>
        <v>20</v>
      </c>
      <c r="L299" s="45">
        <f t="shared" si="49"/>
        <v>39</v>
      </c>
      <c r="M299" s="45">
        <f t="shared" si="49"/>
        <v>59</v>
      </c>
      <c r="N299" s="45">
        <f t="shared" si="49"/>
        <v>79</v>
      </c>
      <c r="O299" s="45">
        <f t="shared" si="49"/>
        <v>99</v>
      </c>
      <c r="P299" s="45">
        <f t="shared" si="49"/>
        <v>118</v>
      </c>
      <c r="Q299" s="45">
        <f t="shared" si="49"/>
        <v>138</v>
      </c>
      <c r="R299" s="45">
        <f t="shared" si="49"/>
        <v>158</v>
      </c>
      <c r="S299" s="45">
        <f t="shared" si="49"/>
        <v>178</v>
      </c>
      <c r="T299" s="45">
        <f t="shared" si="49"/>
        <v>197</v>
      </c>
      <c r="U299" s="45">
        <f t="shared" si="49"/>
        <v>217</v>
      </c>
      <c r="V299" s="45">
        <f t="shared" si="49"/>
        <v>237</v>
      </c>
      <c r="W299" s="45">
        <f t="shared" si="49"/>
        <v>257</v>
      </c>
      <c r="X299" s="45">
        <f t="shared" si="49"/>
        <v>276</v>
      </c>
      <c r="Y299" s="45">
        <f t="shared" si="49"/>
        <v>296</v>
      </c>
      <c r="Z299" s="45">
        <f t="shared" si="49"/>
        <v>316</v>
      </c>
      <c r="AA299" s="45">
        <f t="shared" si="48"/>
        <v>336</v>
      </c>
      <c r="AB299" s="45">
        <f t="shared" si="48"/>
        <v>355</v>
      </c>
      <c r="AC299" s="45">
        <f t="shared" si="48"/>
        <v>375</v>
      </c>
      <c r="AD299" s="45">
        <f t="shared" si="48"/>
        <v>395</v>
      </c>
      <c r="AE299" s="45">
        <f t="shared" si="48"/>
        <v>415</v>
      </c>
      <c r="AF299" s="45">
        <f t="shared" si="48"/>
        <v>434</v>
      </c>
      <c r="AG299" s="45">
        <f t="shared" si="48"/>
        <v>454</v>
      </c>
      <c r="AH299" s="45">
        <f t="shared" si="48"/>
        <v>474</v>
      </c>
      <c r="AI299" s="45">
        <f t="shared" si="48"/>
        <v>493</v>
      </c>
      <c r="AJ299" s="45">
        <f t="shared" si="48"/>
        <v>513</v>
      </c>
      <c r="AK299" s="45">
        <f t="shared" si="48"/>
        <v>533</v>
      </c>
      <c r="AL299" s="45">
        <f t="shared" si="48"/>
        <v>553</v>
      </c>
      <c r="AM299" s="45">
        <f t="shared" si="48"/>
        <v>572</v>
      </c>
      <c r="AN299" s="45">
        <f t="shared" si="48"/>
        <v>592</v>
      </c>
    </row>
    <row r="300" spans="1:40" x14ac:dyDescent="0.25">
      <c r="A300" s="68" t="s">
        <v>135</v>
      </c>
      <c r="B300" s="184">
        <v>40270</v>
      </c>
      <c r="C300" s="68">
        <v>8</v>
      </c>
      <c r="D300" s="1">
        <v>2292</v>
      </c>
      <c r="E300" s="1">
        <v>762</v>
      </c>
      <c r="F300" s="1">
        <v>57</v>
      </c>
      <c r="G300" s="1">
        <v>3111</v>
      </c>
      <c r="H300" s="181">
        <f t="shared" si="42"/>
        <v>3054</v>
      </c>
      <c r="I300" s="176">
        <v>388.875</v>
      </c>
      <c r="J300" s="182">
        <f t="shared" si="43"/>
        <v>381.75</v>
      </c>
      <c r="K300" s="45">
        <f t="shared" si="49"/>
        <v>24</v>
      </c>
      <c r="L300" s="45">
        <f t="shared" si="49"/>
        <v>48</v>
      </c>
      <c r="M300" s="45">
        <f t="shared" si="49"/>
        <v>72</v>
      </c>
      <c r="N300" s="45">
        <f t="shared" si="49"/>
        <v>95</v>
      </c>
      <c r="O300" s="45">
        <f t="shared" si="49"/>
        <v>119</v>
      </c>
      <c r="P300" s="45">
        <f t="shared" si="49"/>
        <v>143</v>
      </c>
      <c r="Q300" s="45">
        <f t="shared" si="49"/>
        <v>167</v>
      </c>
      <c r="R300" s="45">
        <f t="shared" si="49"/>
        <v>191</v>
      </c>
      <c r="S300" s="45">
        <f t="shared" si="49"/>
        <v>215</v>
      </c>
      <c r="T300" s="45">
        <f t="shared" si="49"/>
        <v>239</v>
      </c>
      <c r="U300" s="45">
        <f t="shared" si="49"/>
        <v>262</v>
      </c>
      <c r="V300" s="45">
        <f t="shared" si="49"/>
        <v>286</v>
      </c>
      <c r="W300" s="45">
        <f t="shared" si="49"/>
        <v>310</v>
      </c>
      <c r="X300" s="45">
        <f t="shared" si="49"/>
        <v>334</v>
      </c>
      <c r="Y300" s="45">
        <f t="shared" si="49"/>
        <v>358</v>
      </c>
      <c r="Z300" s="45">
        <f t="shared" si="49"/>
        <v>382</v>
      </c>
      <c r="AA300" s="45">
        <f t="shared" si="48"/>
        <v>406</v>
      </c>
      <c r="AB300" s="45">
        <f t="shared" si="48"/>
        <v>429</v>
      </c>
      <c r="AC300" s="45">
        <f t="shared" si="48"/>
        <v>453</v>
      </c>
      <c r="AD300" s="45">
        <f t="shared" si="48"/>
        <v>477</v>
      </c>
      <c r="AE300" s="45">
        <f t="shared" si="48"/>
        <v>501</v>
      </c>
      <c r="AF300" s="45">
        <f t="shared" si="48"/>
        <v>525</v>
      </c>
      <c r="AG300" s="45">
        <f t="shared" si="48"/>
        <v>549</v>
      </c>
      <c r="AH300" s="45">
        <f t="shared" si="48"/>
        <v>573</v>
      </c>
      <c r="AI300" s="45">
        <f t="shared" si="48"/>
        <v>596</v>
      </c>
      <c r="AJ300" s="45">
        <f t="shared" si="48"/>
        <v>620</v>
      </c>
      <c r="AK300" s="45">
        <f t="shared" si="48"/>
        <v>644</v>
      </c>
      <c r="AL300" s="45">
        <f t="shared" si="48"/>
        <v>668</v>
      </c>
      <c r="AM300" s="45">
        <f t="shared" si="48"/>
        <v>692</v>
      </c>
      <c r="AN300" s="45">
        <f t="shared" si="48"/>
        <v>716</v>
      </c>
    </row>
    <row r="301" spans="1:40" x14ac:dyDescent="0.25">
      <c r="A301" s="68" t="s">
        <v>135</v>
      </c>
      <c r="B301" s="184">
        <v>40271</v>
      </c>
      <c r="C301" s="68">
        <v>15</v>
      </c>
      <c r="D301" s="1">
        <v>2484</v>
      </c>
      <c r="E301" s="1">
        <v>1075</v>
      </c>
      <c r="F301" s="1">
        <v>34</v>
      </c>
      <c r="G301" s="1">
        <v>3593</v>
      </c>
      <c r="H301" s="181">
        <f t="shared" si="42"/>
        <v>3559</v>
      </c>
      <c r="I301" s="176">
        <v>239.5333</v>
      </c>
      <c r="J301" s="182">
        <f t="shared" si="43"/>
        <v>237.26666666666668</v>
      </c>
      <c r="K301" s="45">
        <f t="shared" si="49"/>
        <v>15</v>
      </c>
      <c r="L301" s="45">
        <f t="shared" si="49"/>
        <v>30</v>
      </c>
      <c r="M301" s="45">
        <f t="shared" si="49"/>
        <v>44</v>
      </c>
      <c r="N301" s="45">
        <f t="shared" si="49"/>
        <v>59</v>
      </c>
      <c r="O301" s="45">
        <f t="shared" si="49"/>
        <v>74</v>
      </c>
      <c r="P301" s="45">
        <f t="shared" si="49"/>
        <v>89</v>
      </c>
      <c r="Q301" s="45">
        <f t="shared" si="49"/>
        <v>104</v>
      </c>
      <c r="R301" s="45">
        <f t="shared" si="49"/>
        <v>119</v>
      </c>
      <c r="S301" s="45">
        <f t="shared" si="49"/>
        <v>133</v>
      </c>
      <c r="T301" s="45">
        <f t="shared" si="49"/>
        <v>148</v>
      </c>
      <c r="U301" s="45">
        <f t="shared" si="49"/>
        <v>163</v>
      </c>
      <c r="V301" s="45">
        <f t="shared" si="49"/>
        <v>178</v>
      </c>
      <c r="W301" s="45">
        <f t="shared" si="49"/>
        <v>193</v>
      </c>
      <c r="X301" s="45">
        <f t="shared" si="49"/>
        <v>208</v>
      </c>
      <c r="Y301" s="45">
        <f t="shared" si="49"/>
        <v>222</v>
      </c>
      <c r="Z301" s="45">
        <f t="shared" si="49"/>
        <v>237</v>
      </c>
      <c r="AA301" s="45">
        <f t="shared" si="48"/>
        <v>252</v>
      </c>
      <c r="AB301" s="45">
        <f t="shared" si="48"/>
        <v>267</v>
      </c>
      <c r="AC301" s="45">
        <f t="shared" si="48"/>
        <v>282</v>
      </c>
      <c r="AD301" s="45">
        <f t="shared" si="48"/>
        <v>297</v>
      </c>
      <c r="AE301" s="45">
        <f t="shared" si="48"/>
        <v>311</v>
      </c>
      <c r="AF301" s="45">
        <f t="shared" si="48"/>
        <v>326</v>
      </c>
      <c r="AG301" s="45">
        <f t="shared" si="48"/>
        <v>341</v>
      </c>
      <c r="AH301" s="45">
        <f t="shared" si="48"/>
        <v>356</v>
      </c>
      <c r="AI301" s="45">
        <f t="shared" si="48"/>
        <v>371</v>
      </c>
      <c r="AJ301" s="45">
        <f t="shared" si="48"/>
        <v>386</v>
      </c>
      <c r="AK301" s="45">
        <f t="shared" si="48"/>
        <v>400</v>
      </c>
      <c r="AL301" s="45">
        <f t="shared" si="48"/>
        <v>415</v>
      </c>
      <c r="AM301" s="45">
        <f t="shared" si="48"/>
        <v>430</v>
      </c>
      <c r="AN301" s="45">
        <f t="shared" si="48"/>
        <v>445</v>
      </c>
    </row>
    <row r="302" spans="1:40" x14ac:dyDescent="0.25">
      <c r="A302" s="68" t="s">
        <v>135</v>
      </c>
      <c r="B302" s="184">
        <v>40272</v>
      </c>
      <c r="C302" s="68">
        <v>9</v>
      </c>
      <c r="D302" s="1">
        <v>1764</v>
      </c>
      <c r="E302" s="1">
        <v>1428</v>
      </c>
      <c r="F302" s="1">
        <v>57</v>
      </c>
      <c r="G302" s="1">
        <v>3249</v>
      </c>
      <c r="H302" s="181">
        <f t="shared" si="42"/>
        <v>3192</v>
      </c>
      <c r="I302" s="176">
        <v>361</v>
      </c>
      <c r="J302" s="182">
        <f t="shared" si="43"/>
        <v>354.66666666666669</v>
      </c>
      <c r="K302" s="45">
        <f t="shared" si="49"/>
        <v>22</v>
      </c>
      <c r="L302" s="45">
        <f t="shared" si="49"/>
        <v>44</v>
      </c>
      <c r="M302" s="45">
        <f t="shared" si="49"/>
        <v>67</v>
      </c>
      <c r="N302" s="45">
        <f t="shared" si="49"/>
        <v>89</v>
      </c>
      <c r="O302" s="45">
        <f t="shared" si="49"/>
        <v>111</v>
      </c>
      <c r="P302" s="45">
        <f t="shared" si="49"/>
        <v>133</v>
      </c>
      <c r="Q302" s="45">
        <f t="shared" si="49"/>
        <v>155</v>
      </c>
      <c r="R302" s="45">
        <f t="shared" si="49"/>
        <v>177</v>
      </c>
      <c r="S302" s="45">
        <f t="shared" si="49"/>
        <v>200</v>
      </c>
      <c r="T302" s="45">
        <f t="shared" si="49"/>
        <v>222</v>
      </c>
      <c r="U302" s="45">
        <f t="shared" si="49"/>
        <v>244</v>
      </c>
      <c r="V302" s="45">
        <f t="shared" si="49"/>
        <v>266</v>
      </c>
      <c r="W302" s="45">
        <f t="shared" si="49"/>
        <v>288</v>
      </c>
      <c r="X302" s="45">
        <f t="shared" si="49"/>
        <v>310</v>
      </c>
      <c r="Y302" s="45">
        <f t="shared" si="49"/>
        <v>333</v>
      </c>
      <c r="Z302" s="45">
        <f t="shared" si="49"/>
        <v>355</v>
      </c>
      <c r="AA302" s="45">
        <f t="shared" si="48"/>
        <v>377</v>
      </c>
      <c r="AB302" s="45">
        <f t="shared" si="48"/>
        <v>399</v>
      </c>
      <c r="AC302" s="45">
        <f t="shared" si="48"/>
        <v>421</v>
      </c>
      <c r="AD302" s="45">
        <f t="shared" si="48"/>
        <v>443</v>
      </c>
      <c r="AE302" s="45">
        <f t="shared" si="48"/>
        <v>466</v>
      </c>
      <c r="AF302" s="45">
        <f t="shared" si="48"/>
        <v>488</v>
      </c>
      <c r="AG302" s="45">
        <f t="shared" si="48"/>
        <v>510</v>
      </c>
      <c r="AH302" s="45">
        <f t="shared" si="48"/>
        <v>532</v>
      </c>
      <c r="AI302" s="45">
        <f t="shared" si="48"/>
        <v>554</v>
      </c>
      <c r="AJ302" s="45">
        <f t="shared" si="48"/>
        <v>576</v>
      </c>
      <c r="AK302" s="45">
        <f t="shared" si="48"/>
        <v>599</v>
      </c>
      <c r="AL302" s="45">
        <f t="shared" si="48"/>
        <v>621</v>
      </c>
      <c r="AM302" s="45">
        <f t="shared" si="48"/>
        <v>643</v>
      </c>
      <c r="AN302" s="45">
        <f t="shared" si="48"/>
        <v>665</v>
      </c>
    </row>
    <row r="303" spans="1:40" x14ac:dyDescent="0.25">
      <c r="A303" s="68" t="s">
        <v>135</v>
      </c>
      <c r="B303" s="184">
        <v>40278</v>
      </c>
      <c r="C303" s="68">
        <v>7</v>
      </c>
      <c r="D303" s="1">
        <v>876</v>
      </c>
      <c r="E303" s="1">
        <v>684</v>
      </c>
      <c r="F303" s="1">
        <v>40</v>
      </c>
      <c r="G303" s="1">
        <v>1600</v>
      </c>
      <c r="H303" s="181">
        <f t="shared" si="42"/>
        <v>1560</v>
      </c>
      <c r="I303" s="176">
        <v>228.57140000000001</v>
      </c>
      <c r="J303" s="182">
        <f t="shared" si="43"/>
        <v>222.85714285714286</v>
      </c>
      <c r="K303" s="45">
        <f t="shared" si="49"/>
        <v>14</v>
      </c>
      <c r="L303" s="45">
        <f t="shared" si="49"/>
        <v>28</v>
      </c>
      <c r="M303" s="45">
        <f t="shared" si="49"/>
        <v>42</v>
      </c>
      <c r="N303" s="45">
        <f t="shared" si="49"/>
        <v>56</v>
      </c>
      <c r="O303" s="45">
        <f t="shared" si="49"/>
        <v>70</v>
      </c>
      <c r="P303" s="45">
        <f t="shared" si="49"/>
        <v>84</v>
      </c>
      <c r="Q303" s="45">
        <f t="shared" si="49"/>
        <v>98</v>
      </c>
      <c r="R303" s="45">
        <f t="shared" si="49"/>
        <v>111</v>
      </c>
      <c r="S303" s="45">
        <f t="shared" si="49"/>
        <v>125</v>
      </c>
      <c r="T303" s="45">
        <f t="shared" si="49"/>
        <v>139</v>
      </c>
      <c r="U303" s="45">
        <f t="shared" si="49"/>
        <v>153</v>
      </c>
      <c r="V303" s="45">
        <f t="shared" si="49"/>
        <v>167</v>
      </c>
      <c r="W303" s="45">
        <f t="shared" si="49"/>
        <v>181</v>
      </c>
      <c r="X303" s="45">
        <f t="shared" si="49"/>
        <v>195</v>
      </c>
      <c r="Y303" s="45">
        <f t="shared" si="49"/>
        <v>209</v>
      </c>
      <c r="Z303" s="45">
        <f t="shared" si="49"/>
        <v>223</v>
      </c>
      <c r="AA303" s="45">
        <f t="shared" si="48"/>
        <v>237</v>
      </c>
      <c r="AB303" s="45">
        <f t="shared" si="48"/>
        <v>251</v>
      </c>
      <c r="AC303" s="45">
        <f t="shared" si="48"/>
        <v>265</v>
      </c>
      <c r="AD303" s="45">
        <f t="shared" si="48"/>
        <v>279</v>
      </c>
      <c r="AE303" s="45">
        <f t="shared" si="48"/>
        <v>293</v>
      </c>
      <c r="AF303" s="45">
        <f t="shared" si="48"/>
        <v>306</v>
      </c>
      <c r="AG303" s="45">
        <f t="shared" si="48"/>
        <v>320</v>
      </c>
      <c r="AH303" s="45">
        <f t="shared" si="48"/>
        <v>334</v>
      </c>
      <c r="AI303" s="45">
        <f t="shared" si="48"/>
        <v>348</v>
      </c>
      <c r="AJ303" s="45">
        <f t="shared" si="48"/>
        <v>362</v>
      </c>
      <c r="AK303" s="45">
        <f t="shared" si="48"/>
        <v>376</v>
      </c>
      <c r="AL303" s="45">
        <f t="shared" si="48"/>
        <v>390</v>
      </c>
      <c r="AM303" s="45">
        <f t="shared" si="48"/>
        <v>404</v>
      </c>
      <c r="AN303" s="45">
        <f t="shared" si="48"/>
        <v>418</v>
      </c>
    </row>
    <row r="304" spans="1:40" x14ac:dyDescent="0.25">
      <c r="A304" s="68" t="s">
        <v>135</v>
      </c>
      <c r="B304" s="184">
        <v>40294</v>
      </c>
      <c r="C304" s="68">
        <v>15</v>
      </c>
      <c r="D304" s="1">
        <v>3000</v>
      </c>
      <c r="E304" s="1">
        <v>720</v>
      </c>
      <c r="F304" s="1">
        <v>51</v>
      </c>
      <c r="G304" s="1">
        <v>3771</v>
      </c>
      <c r="H304" s="181">
        <f t="shared" si="42"/>
        <v>3720</v>
      </c>
      <c r="I304" s="176">
        <v>251.4</v>
      </c>
      <c r="J304" s="182">
        <f t="shared" si="43"/>
        <v>248</v>
      </c>
      <c r="K304" s="45">
        <f t="shared" si="49"/>
        <v>16</v>
      </c>
      <c r="L304" s="45">
        <f t="shared" si="49"/>
        <v>31</v>
      </c>
      <c r="M304" s="45">
        <f t="shared" si="49"/>
        <v>47</v>
      </c>
      <c r="N304" s="45">
        <f t="shared" si="49"/>
        <v>62</v>
      </c>
      <c r="O304" s="45">
        <f t="shared" si="49"/>
        <v>78</v>
      </c>
      <c r="P304" s="45">
        <f t="shared" si="49"/>
        <v>93</v>
      </c>
      <c r="Q304" s="45">
        <f t="shared" si="49"/>
        <v>109</v>
      </c>
      <c r="R304" s="45">
        <f t="shared" si="49"/>
        <v>124</v>
      </c>
      <c r="S304" s="45">
        <f t="shared" si="49"/>
        <v>140</v>
      </c>
      <c r="T304" s="45">
        <f t="shared" si="49"/>
        <v>155</v>
      </c>
      <c r="U304" s="45">
        <f t="shared" si="49"/>
        <v>171</v>
      </c>
      <c r="V304" s="45">
        <f t="shared" si="49"/>
        <v>186</v>
      </c>
      <c r="W304" s="45">
        <f t="shared" si="49"/>
        <v>202</v>
      </c>
      <c r="X304" s="45">
        <f t="shared" si="49"/>
        <v>217</v>
      </c>
      <c r="Y304" s="45">
        <f t="shared" si="49"/>
        <v>233</v>
      </c>
      <c r="Z304" s="45">
        <f t="shared" si="49"/>
        <v>248</v>
      </c>
      <c r="AA304" s="45">
        <f t="shared" si="48"/>
        <v>264</v>
      </c>
      <c r="AB304" s="45">
        <f t="shared" si="48"/>
        <v>279</v>
      </c>
      <c r="AC304" s="45">
        <f t="shared" si="48"/>
        <v>295</v>
      </c>
      <c r="AD304" s="45">
        <f t="shared" si="48"/>
        <v>310</v>
      </c>
      <c r="AE304" s="45">
        <f t="shared" si="48"/>
        <v>326</v>
      </c>
      <c r="AF304" s="45">
        <f t="shared" si="48"/>
        <v>341</v>
      </c>
      <c r="AG304" s="45">
        <f t="shared" si="48"/>
        <v>357</v>
      </c>
      <c r="AH304" s="45">
        <f t="shared" si="48"/>
        <v>372</v>
      </c>
      <c r="AI304" s="45">
        <f t="shared" si="48"/>
        <v>388</v>
      </c>
      <c r="AJ304" s="45">
        <f t="shared" si="48"/>
        <v>403</v>
      </c>
      <c r="AK304" s="45">
        <f t="shared" si="48"/>
        <v>419</v>
      </c>
      <c r="AL304" s="45">
        <f t="shared" si="48"/>
        <v>434</v>
      </c>
      <c r="AM304" s="45">
        <f t="shared" si="48"/>
        <v>450</v>
      </c>
      <c r="AN304" s="45">
        <f t="shared" si="48"/>
        <v>465</v>
      </c>
    </row>
    <row r="305" spans="1:40" x14ac:dyDescent="0.25">
      <c r="A305" s="68" t="s">
        <v>135</v>
      </c>
      <c r="B305" s="184">
        <v>40729</v>
      </c>
      <c r="C305" s="68">
        <v>5</v>
      </c>
      <c r="D305" s="1">
        <v>1008</v>
      </c>
      <c r="E305" s="1">
        <v>252</v>
      </c>
      <c r="F305" s="1">
        <v>1</v>
      </c>
      <c r="G305" s="1">
        <v>1261</v>
      </c>
      <c r="H305" s="181">
        <f t="shared" si="42"/>
        <v>1260</v>
      </c>
      <c r="I305" s="176">
        <v>252.2</v>
      </c>
      <c r="J305" s="182">
        <f t="shared" si="43"/>
        <v>252</v>
      </c>
      <c r="K305" s="45">
        <f t="shared" si="49"/>
        <v>16</v>
      </c>
      <c r="L305" s="45">
        <f t="shared" si="49"/>
        <v>32</v>
      </c>
      <c r="M305" s="45">
        <f t="shared" si="49"/>
        <v>47</v>
      </c>
      <c r="N305" s="45">
        <f t="shared" si="49"/>
        <v>63</v>
      </c>
      <c r="O305" s="45">
        <f t="shared" si="49"/>
        <v>79</v>
      </c>
      <c r="P305" s="45">
        <f t="shared" si="49"/>
        <v>95</v>
      </c>
      <c r="Q305" s="45">
        <f t="shared" si="49"/>
        <v>110</v>
      </c>
      <c r="R305" s="45">
        <f t="shared" si="49"/>
        <v>126</v>
      </c>
      <c r="S305" s="45">
        <f t="shared" si="49"/>
        <v>142</v>
      </c>
      <c r="T305" s="45">
        <f t="shared" si="49"/>
        <v>158</v>
      </c>
      <c r="U305" s="45">
        <f t="shared" si="49"/>
        <v>173</v>
      </c>
      <c r="V305" s="45">
        <f t="shared" si="49"/>
        <v>189</v>
      </c>
      <c r="W305" s="45">
        <f t="shared" si="49"/>
        <v>205</v>
      </c>
      <c r="X305" s="45">
        <f t="shared" si="49"/>
        <v>221</v>
      </c>
      <c r="Y305" s="45">
        <f t="shared" si="49"/>
        <v>236</v>
      </c>
      <c r="Z305" s="45">
        <f t="shared" si="49"/>
        <v>252</v>
      </c>
      <c r="AA305" s="45">
        <f t="shared" si="48"/>
        <v>268</v>
      </c>
      <c r="AB305" s="45">
        <f t="shared" si="48"/>
        <v>284</v>
      </c>
      <c r="AC305" s="45">
        <f t="shared" si="48"/>
        <v>299</v>
      </c>
      <c r="AD305" s="45">
        <f t="shared" si="48"/>
        <v>315</v>
      </c>
      <c r="AE305" s="45">
        <f t="shared" si="48"/>
        <v>331</v>
      </c>
      <c r="AF305" s="45">
        <f t="shared" si="48"/>
        <v>347</v>
      </c>
      <c r="AG305" s="45">
        <f t="shared" si="48"/>
        <v>362</v>
      </c>
      <c r="AH305" s="45">
        <f t="shared" si="48"/>
        <v>378</v>
      </c>
      <c r="AI305" s="45">
        <f t="shared" si="48"/>
        <v>394</v>
      </c>
      <c r="AJ305" s="45">
        <f t="shared" si="48"/>
        <v>410</v>
      </c>
      <c r="AK305" s="45">
        <f t="shared" si="48"/>
        <v>425</v>
      </c>
      <c r="AL305" s="45">
        <f t="shared" si="48"/>
        <v>441</v>
      </c>
      <c r="AM305" s="45">
        <f t="shared" si="48"/>
        <v>457</v>
      </c>
      <c r="AN305" s="45">
        <f t="shared" si="48"/>
        <v>473</v>
      </c>
    </row>
    <row r="306" spans="1:40" x14ac:dyDescent="0.25">
      <c r="A306" s="68" t="s">
        <v>135</v>
      </c>
      <c r="B306" s="184">
        <v>40741</v>
      </c>
      <c r="C306" s="68">
        <v>12</v>
      </c>
      <c r="D306" s="1">
        <v>1632</v>
      </c>
      <c r="E306" s="1">
        <v>1164</v>
      </c>
      <c r="F306" s="1">
        <v>35</v>
      </c>
      <c r="G306" s="1">
        <v>2831</v>
      </c>
      <c r="H306" s="181">
        <f t="shared" si="42"/>
        <v>2796</v>
      </c>
      <c r="I306" s="176">
        <v>235.91669999999999</v>
      </c>
      <c r="J306" s="182">
        <f t="shared" si="43"/>
        <v>233</v>
      </c>
      <c r="K306" s="45">
        <f t="shared" si="49"/>
        <v>15</v>
      </c>
      <c r="L306" s="45">
        <f t="shared" si="49"/>
        <v>29</v>
      </c>
      <c r="M306" s="45">
        <f t="shared" si="49"/>
        <v>44</v>
      </c>
      <c r="N306" s="45">
        <f t="shared" si="49"/>
        <v>58</v>
      </c>
      <c r="O306" s="45">
        <f t="shared" si="49"/>
        <v>73</v>
      </c>
      <c r="P306" s="45">
        <f t="shared" si="49"/>
        <v>87</v>
      </c>
      <c r="Q306" s="45">
        <f t="shared" si="49"/>
        <v>102</v>
      </c>
      <c r="R306" s="45">
        <f t="shared" si="49"/>
        <v>117</v>
      </c>
      <c r="S306" s="45">
        <f t="shared" si="49"/>
        <v>131</v>
      </c>
      <c r="T306" s="45">
        <f t="shared" si="49"/>
        <v>146</v>
      </c>
      <c r="U306" s="45">
        <f t="shared" si="49"/>
        <v>160</v>
      </c>
      <c r="V306" s="45">
        <f t="shared" si="49"/>
        <v>175</v>
      </c>
      <c r="W306" s="45">
        <f t="shared" si="49"/>
        <v>189</v>
      </c>
      <c r="X306" s="45">
        <f t="shared" si="49"/>
        <v>204</v>
      </c>
      <c r="Y306" s="45">
        <f t="shared" si="49"/>
        <v>218</v>
      </c>
      <c r="Z306" s="45">
        <f t="shared" si="49"/>
        <v>233</v>
      </c>
      <c r="AA306" s="45">
        <f t="shared" si="48"/>
        <v>248</v>
      </c>
      <c r="AB306" s="45">
        <f t="shared" si="48"/>
        <v>262</v>
      </c>
      <c r="AC306" s="45">
        <f t="shared" si="48"/>
        <v>277</v>
      </c>
      <c r="AD306" s="45">
        <f t="shared" si="48"/>
        <v>291</v>
      </c>
      <c r="AE306" s="45">
        <f t="shared" si="48"/>
        <v>306</v>
      </c>
      <c r="AF306" s="45">
        <f t="shared" si="48"/>
        <v>320</v>
      </c>
      <c r="AG306" s="45">
        <f t="shared" si="48"/>
        <v>335</v>
      </c>
      <c r="AH306" s="45">
        <f t="shared" si="48"/>
        <v>350</v>
      </c>
      <c r="AI306" s="45">
        <f t="shared" si="48"/>
        <v>364</v>
      </c>
      <c r="AJ306" s="45">
        <f t="shared" si="48"/>
        <v>379</v>
      </c>
      <c r="AK306" s="45">
        <f t="shared" si="48"/>
        <v>393</v>
      </c>
      <c r="AL306" s="45">
        <f t="shared" si="48"/>
        <v>408</v>
      </c>
      <c r="AM306" s="45">
        <f t="shared" si="48"/>
        <v>422</v>
      </c>
      <c r="AN306" s="45">
        <f t="shared" si="48"/>
        <v>437</v>
      </c>
    </row>
    <row r="307" spans="1:40" x14ac:dyDescent="0.25">
      <c r="A307" s="68" t="s">
        <v>135</v>
      </c>
      <c r="B307" s="184">
        <v>40909</v>
      </c>
      <c r="C307" s="68">
        <v>11</v>
      </c>
      <c r="D307" s="1">
        <v>1428</v>
      </c>
      <c r="E307" s="1">
        <v>587</v>
      </c>
      <c r="F307" s="1">
        <v>25</v>
      </c>
      <c r="G307" s="1">
        <v>2040</v>
      </c>
      <c r="H307" s="181">
        <f t="shared" si="42"/>
        <v>2015</v>
      </c>
      <c r="I307" s="176">
        <v>185.4545</v>
      </c>
      <c r="J307" s="182">
        <f t="shared" si="43"/>
        <v>183.18181818181819</v>
      </c>
      <c r="K307" s="45">
        <f t="shared" si="49"/>
        <v>11</v>
      </c>
      <c r="L307" s="45">
        <f t="shared" si="49"/>
        <v>23</v>
      </c>
      <c r="M307" s="45">
        <f t="shared" si="49"/>
        <v>34</v>
      </c>
      <c r="N307" s="45">
        <f t="shared" si="49"/>
        <v>46</v>
      </c>
      <c r="O307" s="45">
        <f t="shared" si="49"/>
        <v>57</v>
      </c>
      <c r="P307" s="45">
        <f t="shared" si="49"/>
        <v>69</v>
      </c>
      <c r="Q307" s="45">
        <f t="shared" si="49"/>
        <v>80</v>
      </c>
      <c r="R307" s="45">
        <f t="shared" si="49"/>
        <v>92</v>
      </c>
      <c r="S307" s="45">
        <f t="shared" si="49"/>
        <v>103</v>
      </c>
      <c r="T307" s="45">
        <f t="shared" si="49"/>
        <v>114</v>
      </c>
      <c r="U307" s="45">
        <f t="shared" si="49"/>
        <v>126</v>
      </c>
      <c r="V307" s="45">
        <f t="shared" si="49"/>
        <v>137</v>
      </c>
      <c r="W307" s="45">
        <f t="shared" si="49"/>
        <v>149</v>
      </c>
      <c r="X307" s="45">
        <f t="shared" si="49"/>
        <v>160</v>
      </c>
      <c r="Y307" s="45">
        <f t="shared" si="49"/>
        <v>172</v>
      </c>
      <c r="Z307" s="45">
        <f t="shared" si="49"/>
        <v>183</v>
      </c>
      <c r="AA307" s="45">
        <f t="shared" si="48"/>
        <v>195</v>
      </c>
      <c r="AB307" s="45">
        <f t="shared" si="48"/>
        <v>206</v>
      </c>
      <c r="AC307" s="45">
        <f t="shared" si="48"/>
        <v>218</v>
      </c>
      <c r="AD307" s="45">
        <f t="shared" si="48"/>
        <v>229</v>
      </c>
      <c r="AE307" s="45">
        <f t="shared" si="48"/>
        <v>240</v>
      </c>
      <c r="AF307" s="45">
        <f t="shared" si="48"/>
        <v>252</v>
      </c>
      <c r="AG307" s="45">
        <f t="shared" si="48"/>
        <v>263</v>
      </c>
      <c r="AH307" s="45">
        <f t="shared" si="48"/>
        <v>275</v>
      </c>
      <c r="AI307" s="45">
        <f t="shared" si="48"/>
        <v>286</v>
      </c>
      <c r="AJ307" s="45">
        <f t="shared" si="48"/>
        <v>298</v>
      </c>
      <c r="AK307" s="45">
        <f t="shared" si="48"/>
        <v>309</v>
      </c>
      <c r="AL307" s="45">
        <f t="shared" si="48"/>
        <v>321</v>
      </c>
      <c r="AM307" s="45">
        <f t="shared" si="48"/>
        <v>332</v>
      </c>
      <c r="AN307" s="45">
        <f t="shared" si="48"/>
        <v>343</v>
      </c>
    </row>
    <row r="308" spans="1:40" x14ac:dyDescent="0.25">
      <c r="A308" s="68" t="s">
        <v>135</v>
      </c>
      <c r="B308" s="184">
        <v>40925</v>
      </c>
      <c r="C308" s="68">
        <v>4</v>
      </c>
      <c r="D308" s="1">
        <v>1788</v>
      </c>
      <c r="E308" s="1">
        <v>-30</v>
      </c>
      <c r="F308" s="1">
        <v>30</v>
      </c>
      <c r="G308" s="1">
        <v>1788</v>
      </c>
      <c r="H308" s="181">
        <f t="shared" si="42"/>
        <v>1758</v>
      </c>
      <c r="I308" s="176">
        <v>447</v>
      </c>
      <c r="J308" s="182">
        <f t="shared" si="43"/>
        <v>439.5</v>
      </c>
      <c r="K308" s="45">
        <f t="shared" si="49"/>
        <v>27</v>
      </c>
      <c r="L308" s="45">
        <f t="shared" si="49"/>
        <v>55</v>
      </c>
      <c r="M308" s="45">
        <f t="shared" si="49"/>
        <v>82</v>
      </c>
      <c r="N308" s="45">
        <f t="shared" si="49"/>
        <v>110</v>
      </c>
      <c r="O308" s="45">
        <f t="shared" si="49"/>
        <v>137</v>
      </c>
      <c r="P308" s="45">
        <f t="shared" si="49"/>
        <v>165</v>
      </c>
      <c r="Q308" s="45">
        <f t="shared" si="49"/>
        <v>192</v>
      </c>
      <c r="R308" s="45">
        <f t="shared" si="49"/>
        <v>220</v>
      </c>
      <c r="S308" s="45">
        <f t="shared" si="49"/>
        <v>247</v>
      </c>
      <c r="T308" s="45">
        <f t="shared" si="49"/>
        <v>275</v>
      </c>
      <c r="U308" s="45">
        <f t="shared" si="49"/>
        <v>302</v>
      </c>
      <c r="V308" s="45">
        <f t="shared" si="49"/>
        <v>330</v>
      </c>
      <c r="W308" s="45">
        <f t="shared" si="49"/>
        <v>357</v>
      </c>
      <c r="X308" s="45">
        <f t="shared" si="49"/>
        <v>385</v>
      </c>
      <c r="Y308" s="45">
        <f t="shared" si="49"/>
        <v>412</v>
      </c>
      <c r="Z308" s="45">
        <f t="shared" si="49"/>
        <v>440</v>
      </c>
      <c r="AA308" s="45">
        <f t="shared" si="48"/>
        <v>467</v>
      </c>
      <c r="AB308" s="45">
        <f t="shared" si="48"/>
        <v>494</v>
      </c>
      <c r="AC308" s="45">
        <f t="shared" si="48"/>
        <v>522</v>
      </c>
      <c r="AD308" s="45">
        <f t="shared" si="48"/>
        <v>549</v>
      </c>
      <c r="AE308" s="45">
        <f t="shared" si="48"/>
        <v>577</v>
      </c>
      <c r="AF308" s="45">
        <f t="shared" si="48"/>
        <v>604</v>
      </c>
      <c r="AG308" s="45">
        <f t="shared" si="48"/>
        <v>632</v>
      </c>
      <c r="AH308" s="45">
        <f t="shared" si="48"/>
        <v>659</v>
      </c>
      <c r="AI308" s="45">
        <f t="shared" si="48"/>
        <v>687</v>
      </c>
      <c r="AJ308" s="45">
        <f t="shared" si="48"/>
        <v>714</v>
      </c>
      <c r="AK308" s="45">
        <f t="shared" si="48"/>
        <v>742</v>
      </c>
      <c r="AL308" s="45">
        <f t="shared" si="48"/>
        <v>769</v>
      </c>
      <c r="AM308" s="45">
        <f t="shared" si="48"/>
        <v>797</v>
      </c>
      <c r="AN308" s="45">
        <f t="shared" si="48"/>
        <v>824</v>
      </c>
    </row>
    <row r="309" spans="1:40" x14ac:dyDescent="0.25">
      <c r="A309" s="68" t="s">
        <v>135</v>
      </c>
      <c r="B309" s="184">
        <v>40941</v>
      </c>
      <c r="C309" s="68">
        <v>0</v>
      </c>
      <c r="D309" s="1">
        <v>0</v>
      </c>
      <c r="E309" s="1">
        <v>0</v>
      </c>
      <c r="F309" s="1">
        <v>0</v>
      </c>
      <c r="G309" s="1">
        <v>0</v>
      </c>
      <c r="H309" s="181">
        <f t="shared" si="42"/>
        <v>0</v>
      </c>
      <c r="I309" s="176">
        <v>0</v>
      </c>
      <c r="J309" s="182">
        <f t="shared" si="43"/>
        <v>0</v>
      </c>
      <c r="K309" s="45">
        <f t="shared" si="49"/>
        <v>0</v>
      </c>
      <c r="L309" s="45">
        <f t="shared" si="49"/>
        <v>0</v>
      </c>
      <c r="M309" s="45">
        <f t="shared" si="49"/>
        <v>0</v>
      </c>
      <c r="N309" s="45">
        <f t="shared" si="49"/>
        <v>0</v>
      </c>
      <c r="O309" s="45">
        <f t="shared" si="49"/>
        <v>0</v>
      </c>
      <c r="P309" s="45">
        <f t="shared" si="49"/>
        <v>0</v>
      </c>
      <c r="Q309" s="45">
        <f t="shared" si="49"/>
        <v>0</v>
      </c>
      <c r="R309" s="45">
        <f t="shared" si="49"/>
        <v>0</v>
      </c>
      <c r="S309" s="45">
        <f t="shared" si="49"/>
        <v>0</v>
      </c>
      <c r="T309" s="45">
        <f t="shared" si="49"/>
        <v>0</v>
      </c>
      <c r="U309" s="45">
        <f t="shared" si="49"/>
        <v>0</v>
      </c>
      <c r="V309" s="45">
        <f t="shared" si="49"/>
        <v>0</v>
      </c>
      <c r="W309" s="45">
        <f t="shared" si="49"/>
        <v>0</v>
      </c>
      <c r="X309" s="45">
        <f t="shared" si="49"/>
        <v>0</v>
      </c>
      <c r="Y309" s="45">
        <f t="shared" si="49"/>
        <v>0</v>
      </c>
      <c r="Z309" s="45">
        <f t="shared" si="49"/>
        <v>0</v>
      </c>
      <c r="AA309" s="45">
        <f t="shared" si="48"/>
        <v>0</v>
      </c>
      <c r="AB309" s="45">
        <f t="shared" si="48"/>
        <v>0</v>
      </c>
      <c r="AC309" s="45">
        <f t="shared" si="48"/>
        <v>0</v>
      </c>
      <c r="AD309" s="45">
        <f t="shared" si="48"/>
        <v>0</v>
      </c>
      <c r="AE309" s="45">
        <f t="shared" si="48"/>
        <v>0</v>
      </c>
      <c r="AF309" s="45">
        <f t="shared" si="48"/>
        <v>0</v>
      </c>
      <c r="AG309" s="45">
        <f t="shared" si="48"/>
        <v>0</v>
      </c>
      <c r="AH309" s="45">
        <f t="shared" si="48"/>
        <v>0</v>
      </c>
      <c r="AI309" s="45">
        <f t="shared" si="48"/>
        <v>0</v>
      </c>
      <c r="AJ309" s="45">
        <f t="shared" si="48"/>
        <v>0</v>
      </c>
      <c r="AK309" s="45">
        <f t="shared" si="48"/>
        <v>0</v>
      </c>
      <c r="AL309" s="45">
        <f t="shared" si="48"/>
        <v>0</v>
      </c>
      <c r="AM309" s="45">
        <f t="shared" si="48"/>
        <v>0</v>
      </c>
      <c r="AN309" s="45">
        <f t="shared" si="48"/>
        <v>0</v>
      </c>
    </row>
    <row r="310" spans="1:40" x14ac:dyDescent="0.25">
      <c r="A310" s="68" t="s">
        <v>135</v>
      </c>
      <c r="B310" s="184">
        <v>41111</v>
      </c>
      <c r="C310" s="68">
        <v>8</v>
      </c>
      <c r="D310" s="1">
        <v>972</v>
      </c>
      <c r="E310" s="1">
        <v>589</v>
      </c>
      <c r="F310" s="1">
        <v>2</v>
      </c>
      <c r="G310" s="1">
        <v>1563</v>
      </c>
      <c r="H310" s="181">
        <f t="shared" si="42"/>
        <v>1561</v>
      </c>
      <c r="I310" s="176">
        <v>195.375</v>
      </c>
      <c r="J310" s="182">
        <f t="shared" si="43"/>
        <v>195.125</v>
      </c>
      <c r="K310" s="45">
        <f t="shared" si="49"/>
        <v>12</v>
      </c>
      <c r="L310" s="45">
        <f t="shared" si="49"/>
        <v>24</v>
      </c>
      <c r="M310" s="45">
        <f t="shared" si="49"/>
        <v>37</v>
      </c>
      <c r="N310" s="45">
        <f t="shared" si="49"/>
        <v>49</v>
      </c>
      <c r="O310" s="45">
        <f t="shared" si="49"/>
        <v>61</v>
      </c>
      <c r="P310" s="45">
        <f t="shared" si="49"/>
        <v>73</v>
      </c>
      <c r="Q310" s="45">
        <f t="shared" si="49"/>
        <v>85</v>
      </c>
      <c r="R310" s="45">
        <f t="shared" si="49"/>
        <v>98</v>
      </c>
      <c r="S310" s="45">
        <f t="shared" si="49"/>
        <v>110</v>
      </c>
      <c r="T310" s="45">
        <f t="shared" si="49"/>
        <v>122</v>
      </c>
      <c r="U310" s="45">
        <f t="shared" si="49"/>
        <v>134</v>
      </c>
      <c r="V310" s="45">
        <f t="shared" si="49"/>
        <v>146</v>
      </c>
      <c r="W310" s="45">
        <f t="shared" si="49"/>
        <v>159</v>
      </c>
      <c r="X310" s="45">
        <f t="shared" si="49"/>
        <v>171</v>
      </c>
      <c r="Y310" s="45">
        <f t="shared" si="49"/>
        <v>183</v>
      </c>
      <c r="Z310" s="45">
        <f t="shared" ref="Z310:AN325" si="50">IF($G310&gt;0,ROUND($J310*Z$3/12*0.75,0),0)</f>
        <v>195</v>
      </c>
      <c r="AA310" s="45">
        <f t="shared" si="50"/>
        <v>207</v>
      </c>
      <c r="AB310" s="45">
        <f t="shared" si="50"/>
        <v>220</v>
      </c>
      <c r="AC310" s="45">
        <f t="shared" si="50"/>
        <v>232</v>
      </c>
      <c r="AD310" s="45">
        <f t="shared" si="50"/>
        <v>244</v>
      </c>
      <c r="AE310" s="45">
        <f t="shared" si="50"/>
        <v>256</v>
      </c>
      <c r="AF310" s="45">
        <f t="shared" si="50"/>
        <v>268</v>
      </c>
      <c r="AG310" s="45">
        <f t="shared" si="50"/>
        <v>280</v>
      </c>
      <c r="AH310" s="45">
        <f t="shared" si="50"/>
        <v>293</v>
      </c>
      <c r="AI310" s="45">
        <f t="shared" si="50"/>
        <v>305</v>
      </c>
      <c r="AJ310" s="45">
        <f t="shared" si="50"/>
        <v>317</v>
      </c>
      <c r="AK310" s="45">
        <f t="shared" si="50"/>
        <v>329</v>
      </c>
      <c r="AL310" s="45">
        <f t="shared" si="50"/>
        <v>341</v>
      </c>
      <c r="AM310" s="45">
        <f t="shared" si="50"/>
        <v>354</v>
      </c>
      <c r="AN310" s="45">
        <f t="shared" si="50"/>
        <v>366</v>
      </c>
    </row>
    <row r="311" spans="1:40" x14ac:dyDescent="0.25">
      <c r="A311" s="68" t="s">
        <v>135</v>
      </c>
      <c r="B311" s="184">
        <v>41113</v>
      </c>
      <c r="C311" s="68">
        <v>11</v>
      </c>
      <c r="D311" s="1">
        <v>768</v>
      </c>
      <c r="E311" s="1">
        <v>880</v>
      </c>
      <c r="F311" s="1">
        <v>0</v>
      </c>
      <c r="G311" s="1">
        <v>1648</v>
      </c>
      <c r="H311" s="181">
        <f t="shared" si="42"/>
        <v>1648</v>
      </c>
      <c r="I311" s="176">
        <v>149.81819999999999</v>
      </c>
      <c r="J311" s="182">
        <f t="shared" si="43"/>
        <v>149.81818181818181</v>
      </c>
      <c r="K311" s="45">
        <f t="shared" ref="K311:Z326" si="51">IF($G311&gt;0,ROUND($J311*K$3/12*0.75,0),0)</f>
        <v>9</v>
      </c>
      <c r="L311" s="45">
        <f t="shared" si="51"/>
        <v>19</v>
      </c>
      <c r="M311" s="45">
        <f t="shared" si="51"/>
        <v>28</v>
      </c>
      <c r="N311" s="45">
        <f t="shared" si="51"/>
        <v>37</v>
      </c>
      <c r="O311" s="45">
        <f t="shared" si="51"/>
        <v>47</v>
      </c>
      <c r="P311" s="45">
        <f t="shared" si="51"/>
        <v>56</v>
      </c>
      <c r="Q311" s="45">
        <f t="shared" si="51"/>
        <v>66</v>
      </c>
      <c r="R311" s="45">
        <f t="shared" si="51"/>
        <v>75</v>
      </c>
      <c r="S311" s="45">
        <f t="shared" si="51"/>
        <v>84</v>
      </c>
      <c r="T311" s="45">
        <f t="shared" si="51"/>
        <v>94</v>
      </c>
      <c r="U311" s="45">
        <f t="shared" si="51"/>
        <v>103</v>
      </c>
      <c r="V311" s="45">
        <f t="shared" si="51"/>
        <v>112</v>
      </c>
      <c r="W311" s="45">
        <f t="shared" si="51"/>
        <v>122</v>
      </c>
      <c r="X311" s="45">
        <f t="shared" si="51"/>
        <v>131</v>
      </c>
      <c r="Y311" s="45">
        <f t="shared" si="51"/>
        <v>140</v>
      </c>
      <c r="Z311" s="45">
        <f t="shared" si="51"/>
        <v>150</v>
      </c>
      <c r="AA311" s="45">
        <f t="shared" si="50"/>
        <v>159</v>
      </c>
      <c r="AB311" s="45">
        <f t="shared" si="50"/>
        <v>169</v>
      </c>
      <c r="AC311" s="45">
        <f t="shared" si="50"/>
        <v>178</v>
      </c>
      <c r="AD311" s="45">
        <f t="shared" si="50"/>
        <v>187</v>
      </c>
      <c r="AE311" s="45">
        <f t="shared" si="50"/>
        <v>197</v>
      </c>
      <c r="AF311" s="45">
        <f t="shared" si="50"/>
        <v>206</v>
      </c>
      <c r="AG311" s="45">
        <f t="shared" si="50"/>
        <v>215</v>
      </c>
      <c r="AH311" s="45">
        <f t="shared" si="50"/>
        <v>225</v>
      </c>
      <c r="AI311" s="45">
        <f t="shared" si="50"/>
        <v>234</v>
      </c>
      <c r="AJ311" s="45">
        <f t="shared" si="50"/>
        <v>243</v>
      </c>
      <c r="AK311" s="45">
        <f t="shared" si="50"/>
        <v>253</v>
      </c>
      <c r="AL311" s="45">
        <f t="shared" si="50"/>
        <v>262</v>
      </c>
      <c r="AM311" s="45">
        <f t="shared" si="50"/>
        <v>272</v>
      </c>
      <c r="AN311" s="45">
        <f t="shared" si="50"/>
        <v>281</v>
      </c>
    </row>
    <row r="312" spans="1:40" x14ac:dyDescent="0.25">
      <c r="A312" s="68" t="s">
        <v>135</v>
      </c>
      <c r="B312" s="184">
        <v>41303</v>
      </c>
      <c r="C312" s="68">
        <v>8</v>
      </c>
      <c r="D312" s="1">
        <v>1164</v>
      </c>
      <c r="E312" s="1">
        <v>304</v>
      </c>
      <c r="F312" s="1">
        <v>5</v>
      </c>
      <c r="G312" s="1">
        <v>1473</v>
      </c>
      <c r="H312" s="181">
        <f t="shared" si="42"/>
        <v>1468</v>
      </c>
      <c r="I312" s="176">
        <v>184.125</v>
      </c>
      <c r="J312" s="182">
        <f t="shared" si="43"/>
        <v>183.5</v>
      </c>
      <c r="K312" s="45">
        <f t="shared" si="51"/>
        <v>11</v>
      </c>
      <c r="L312" s="45">
        <f t="shared" si="51"/>
        <v>23</v>
      </c>
      <c r="M312" s="45">
        <f t="shared" si="51"/>
        <v>34</v>
      </c>
      <c r="N312" s="45">
        <f t="shared" si="51"/>
        <v>46</v>
      </c>
      <c r="O312" s="45">
        <f t="shared" si="51"/>
        <v>57</v>
      </c>
      <c r="P312" s="45">
        <f t="shared" si="51"/>
        <v>69</v>
      </c>
      <c r="Q312" s="45">
        <f t="shared" si="51"/>
        <v>80</v>
      </c>
      <c r="R312" s="45">
        <f t="shared" si="51"/>
        <v>92</v>
      </c>
      <c r="S312" s="45">
        <f t="shared" si="51"/>
        <v>103</v>
      </c>
      <c r="T312" s="45">
        <f t="shared" si="51"/>
        <v>115</v>
      </c>
      <c r="U312" s="45">
        <f t="shared" si="51"/>
        <v>126</v>
      </c>
      <c r="V312" s="45">
        <f t="shared" si="51"/>
        <v>138</v>
      </c>
      <c r="W312" s="45">
        <f t="shared" si="51"/>
        <v>149</v>
      </c>
      <c r="X312" s="45">
        <f t="shared" si="51"/>
        <v>161</v>
      </c>
      <c r="Y312" s="45">
        <f t="shared" si="51"/>
        <v>172</v>
      </c>
      <c r="Z312" s="45">
        <f t="shared" si="51"/>
        <v>184</v>
      </c>
      <c r="AA312" s="45">
        <f t="shared" si="50"/>
        <v>195</v>
      </c>
      <c r="AB312" s="45">
        <f t="shared" si="50"/>
        <v>206</v>
      </c>
      <c r="AC312" s="45">
        <f t="shared" si="50"/>
        <v>218</v>
      </c>
      <c r="AD312" s="45">
        <f t="shared" si="50"/>
        <v>229</v>
      </c>
      <c r="AE312" s="45">
        <f t="shared" si="50"/>
        <v>241</v>
      </c>
      <c r="AF312" s="45">
        <f t="shared" si="50"/>
        <v>252</v>
      </c>
      <c r="AG312" s="45">
        <f t="shared" si="50"/>
        <v>264</v>
      </c>
      <c r="AH312" s="45">
        <f t="shared" si="50"/>
        <v>275</v>
      </c>
      <c r="AI312" s="45">
        <f t="shared" si="50"/>
        <v>287</v>
      </c>
      <c r="AJ312" s="45">
        <f t="shared" si="50"/>
        <v>298</v>
      </c>
      <c r="AK312" s="45">
        <f t="shared" si="50"/>
        <v>310</v>
      </c>
      <c r="AL312" s="45">
        <f t="shared" si="50"/>
        <v>321</v>
      </c>
      <c r="AM312" s="45">
        <f t="shared" si="50"/>
        <v>333</v>
      </c>
      <c r="AN312" s="45">
        <f t="shared" si="50"/>
        <v>344</v>
      </c>
    </row>
    <row r="313" spans="1:40" x14ac:dyDescent="0.25">
      <c r="A313" s="68" t="s">
        <v>135</v>
      </c>
      <c r="B313" s="184">
        <v>41316</v>
      </c>
      <c r="C313" s="68">
        <v>6</v>
      </c>
      <c r="D313" s="1">
        <v>0</v>
      </c>
      <c r="E313" s="1">
        <v>1085</v>
      </c>
      <c r="F313" s="1">
        <v>0</v>
      </c>
      <c r="G313" s="1">
        <v>1085</v>
      </c>
      <c r="H313" s="181">
        <f t="shared" si="42"/>
        <v>1085</v>
      </c>
      <c r="I313" s="176">
        <v>180.83330000000001</v>
      </c>
      <c r="J313" s="182">
        <f t="shared" si="43"/>
        <v>180.83333333333334</v>
      </c>
      <c r="K313" s="45">
        <f t="shared" si="51"/>
        <v>11</v>
      </c>
      <c r="L313" s="45">
        <f t="shared" si="51"/>
        <v>23</v>
      </c>
      <c r="M313" s="45">
        <f t="shared" si="51"/>
        <v>34</v>
      </c>
      <c r="N313" s="45">
        <f t="shared" si="51"/>
        <v>45</v>
      </c>
      <c r="O313" s="45">
        <f t="shared" si="51"/>
        <v>57</v>
      </c>
      <c r="P313" s="45">
        <f t="shared" si="51"/>
        <v>68</v>
      </c>
      <c r="Q313" s="45">
        <f t="shared" si="51"/>
        <v>79</v>
      </c>
      <c r="R313" s="45">
        <f t="shared" si="51"/>
        <v>90</v>
      </c>
      <c r="S313" s="45">
        <f t="shared" si="51"/>
        <v>102</v>
      </c>
      <c r="T313" s="45">
        <f t="shared" si="51"/>
        <v>113</v>
      </c>
      <c r="U313" s="45">
        <f t="shared" si="51"/>
        <v>124</v>
      </c>
      <c r="V313" s="45">
        <f t="shared" si="51"/>
        <v>136</v>
      </c>
      <c r="W313" s="45">
        <f t="shared" si="51"/>
        <v>147</v>
      </c>
      <c r="X313" s="45">
        <f t="shared" si="51"/>
        <v>158</v>
      </c>
      <c r="Y313" s="45">
        <f t="shared" si="51"/>
        <v>170</v>
      </c>
      <c r="Z313" s="45">
        <f t="shared" si="51"/>
        <v>181</v>
      </c>
      <c r="AA313" s="45">
        <f t="shared" si="50"/>
        <v>192</v>
      </c>
      <c r="AB313" s="45">
        <f t="shared" si="50"/>
        <v>203</v>
      </c>
      <c r="AC313" s="45">
        <f t="shared" si="50"/>
        <v>215</v>
      </c>
      <c r="AD313" s="45">
        <f t="shared" si="50"/>
        <v>226</v>
      </c>
      <c r="AE313" s="45">
        <f t="shared" si="50"/>
        <v>237</v>
      </c>
      <c r="AF313" s="45">
        <f t="shared" si="50"/>
        <v>249</v>
      </c>
      <c r="AG313" s="45">
        <f t="shared" si="50"/>
        <v>260</v>
      </c>
      <c r="AH313" s="45">
        <f t="shared" si="50"/>
        <v>271</v>
      </c>
      <c r="AI313" s="45">
        <f t="shared" si="50"/>
        <v>283</v>
      </c>
      <c r="AJ313" s="45">
        <f t="shared" si="50"/>
        <v>294</v>
      </c>
      <c r="AK313" s="45">
        <f t="shared" si="50"/>
        <v>305</v>
      </c>
      <c r="AL313" s="45">
        <f t="shared" si="50"/>
        <v>316</v>
      </c>
      <c r="AM313" s="45">
        <f t="shared" si="50"/>
        <v>328</v>
      </c>
      <c r="AN313" s="45">
        <f t="shared" si="50"/>
        <v>339</v>
      </c>
    </row>
    <row r="314" spans="1:40" x14ac:dyDescent="0.25">
      <c r="A314" s="68" t="s">
        <v>135</v>
      </c>
      <c r="B314" s="184">
        <v>41414</v>
      </c>
      <c r="C314" s="68">
        <v>2</v>
      </c>
      <c r="D314" s="1">
        <v>0</v>
      </c>
      <c r="E314" s="1">
        <v>170</v>
      </c>
      <c r="F314" s="1">
        <v>5</v>
      </c>
      <c r="G314" s="1">
        <v>175</v>
      </c>
      <c r="H314" s="181">
        <f t="shared" si="42"/>
        <v>170</v>
      </c>
      <c r="I314" s="176">
        <v>87.5</v>
      </c>
      <c r="J314" s="182">
        <f t="shared" si="43"/>
        <v>85</v>
      </c>
      <c r="K314" s="45">
        <f t="shared" si="51"/>
        <v>5</v>
      </c>
      <c r="L314" s="45">
        <f t="shared" si="51"/>
        <v>11</v>
      </c>
      <c r="M314" s="45">
        <f t="shared" si="51"/>
        <v>16</v>
      </c>
      <c r="N314" s="45">
        <f t="shared" si="51"/>
        <v>21</v>
      </c>
      <c r="O314" s="45">
        <f t="shared" si="51"/>
        <v>27</v>
      </c>
      <c r="P314" s="45">
        <f t="shared" si="51"/>
        <v>32</v>
      </c>
      <c r="Q314" s="45">
        <f t="shared" si="51"/>
        <v>37</v>
      </c>
      <c r="R314" s="45">
        <f t="shared" si="51"/>
        <v>43</v>
      </c>
      <c r="S314" s="45">
        <f t="shared" si="51"/>
        <v>48</v>
      </c>
      <c r="T314" s="45">
        <f t="shared" si="51"/>
        <v>53</v>
      </c>
      <c r="U314" s="45">
        <f t="shared" si="51"/>
        <v>58</v>
      </c>
      <c r="V314" s="45">
        <f t="shared" si="51"/>
        <v>64</v>
      </c>
      <c r="W314" s="45">
        <f t="shared" si="51"/>
        <v>69</v>
      </c>
      <c r="X314" s="45">
        <f t="shared" si="51"/>
        <v>74</v>
      </c>
      <c r="Y314" s="45">
        <f t="shared" si="51"/>
        <v>80</v>
      </c>
      <c r="Z314" s="45">
        <f t="shared" si="51"/>
        <v>85</v>
      </c>
      <c r="AA314" s="45">
        <f t="shared" si="50"/>
        <v>90</v>
      </c>
      <c r="AB314" s="45">
        <f t="shared" si="50"/>
        <v>96</v>
      </c>
      <c r="AC314" s="45">
        <f t="shared" si="50"/>
        <v>101</v>
      </c>
      <c r="AD314" s="45">
        <f t="shared" si="50"/>
        <v>106</v>
      </c>
      <c r="AE314" s="45">
        <f t="shared" si="50"/>
        <v>112</v>
      </c>
      <c r="AF314" s="45">
        <f t="shared" si="50"/>
        <v>117</v>
      </c>
      <c r="AG314" s="45">
        <f t="shared" si="50"/>
        <v>122</v>
      </c>
      <c r="AH314" s="45">
        <f t="shared" si="50"/>
        <v>128</v>
      </c>
      <c r="AI314" s="45">
        <f t="shared" si="50"/>
        <v>133</v>
      </c>
      <c r="AJ314" s="45">
        <f t="shared" si="50"/>
        <v>138</v>
      </c>
      <c r="AK314" s="45">
        <f t="shared" si="50"/>
        <v>143</v>
      </c>
      <c r="AL314" s="45">
        <f t="shared" si="50"/>
        <v>149</v>
      </c>
      <c r="AM314" s="45">
        <f t="shared" si="50"/>
        <v>154</v>
      </c>
      <c r="AN314" s="45">
        <f t="shared" si="50"/>
        <v>159</v>
      </c>
    </row>
    <row r="315" spans="1:40" x14ac:dyDescent="0.25">
      <c r="A315" s="68" t="s">
        <v>135</v>
      </c>
      <c r="B315" s="184">
        <v>50003</v>
      </c>
      <c r="C315" s="68">
        <v>5</v>
      </c>
      <c r="D315" s="1">
        <v>504</v>
      </c>
      <c r="E315" s="1">
        <v>557</v>
      </c>
      <c r="F315" s="1">
        <v>53</v>
      </c>
      <c r="G315" s="1">
        <v>1114</v>
      </c>
      <c r="H315" s="181">
        <f t="shared" si="42"/>
        <v>1061</v>
      </c>
      <c r="I315" s="176">
        <v>222.8</v>
      </c>
      <c r="J315" s="182">
        <f t="shared" si="43"/>
        <v>212.2</v>
      </c>
      <c r="K315" s="45">
        <f t="shared" si="51"/>
        <v>13</v>
      </c>
      <c r="L315" s="45">
        <f t="shared" si="51"/>
        <v>27</v>
      </c>
      <c r="M315" s="45">
        <f t="shared" si="51"/>
        <v>40</v>
      </c>
      <c r="N315" s="45">
        <f t="shared" si="51"/>
        <v>53</v>
      </c>
      <c r="O315" s="45">
        <f t="shared" si="51"/>
        <v>66</v>
      </c>
      <c r="P315" s="45">
        <f t="shared" si="51"/>
        <v>80</v>
      </c>
      <c r="Q315" s="45">
        <f t="shared" si="51"/>
        <v>93</v>
      </c>
      <c r="R315" s="45">
        <f t="shared" si="51"/>
        <v>106</v>
      </c>
      <c r="S315" s="45">
        <f t="shared" si="51"/>
        <v>119</v>
      </c>
      <c r="T315" s="45">
        <f t="shared" si="51"/>
        <v>133</v>
      </c>
      <c r="U315" s="45">
        <f t="shared" si="51"/>
        <v>146</v>
      </c>
      <c r="V315" s="45">
        <f t="shared" si="51"/>
        <v>159</v>
      </c>
      <c r="W315" s="45">
        <f t="shared" si="51"/>
        <v>172</v>
      </c>
      <c r="X315" s="45">
        <f t="shared" si="51"/>
        <v>186</v>
      </c>
      <c r="Y315" s="45">
        <f t="shared" si="51"/>
        <v>199</v>
      </c>
      <c r="Z315" s="45">
        <f t="shared" si="51"/>
        <v>212</v>
      </c>
      <c r="AA315" s="45">
        <f t="shared" si="50"/>
        <v>225</v>
      </c>
      <c r="AB315" s="45">
        <f t="shared" si="50"/>
        <v>239</v>
      </c>
      <c r="AC315" s="45">
        <f t="shared" si="50"/>
        <v>252</v>
      </c>
      <c r="AD315" s="45">
        <f t="shared" si="50"/>
        <v>265</v>
      </c>
      <c r="AE315" s="45">
        <f t="shared" si="50"/>
        <v>279</v>
      </c>
      <c r="AF315" s="45">
        <f t="shared" si="50"/>
        <v>292</v>
      </c>
      <c r="AG315" s="45">
        <f t="shared" si="50"/>
        <v>305</v>
      </c>
      <c r="AH315" s="45">
        <f t="shared" si="50"/>
        <v>318</v>
      </c>
      <c r="AI315" s="45">
        <f t="shared" si="50"/>
        <v>332</v>
      </c>
      <c r="AJ315" s="45">
        <f t="shared" si="50"/>
        <v>345</v>
      </c>
      <c r="AK315" s="45">
        <f t="shared" si="50"/>
        <v>358</v>
      </c>
      <c r="AL315" s="45">
        <f t="shared" si="50"/>
        <v>371</v>
      </c>
      <c r="AM315" s="45">
        <f t="shared" si="50"/>
        <v>385</v>
      </c>
      <c r="AN315" s="45">
        <f t="shared" si="50"/>
        <v>398</v>
      </c>
    </row>
    <row r="316" spans="1:40" x14ac:dyDescent="0.25">
      <c r="A316" s="68" t="s">
        <v>135</v>
      </c>
      <c r="B316" s="184">
        <v>50194</v>
      </c>
      <c r="C316" s="68">
        <v>4</v>
      </c>
      <c r="D316" s="1">
        <v>204</v>
      </c>
      <c r="E316" s="1">
        <v>599</v>
      </c>
      <c r="F316" s="1">
        <v>0</v>
      </c>
      <c r="G316" s="1">
        <v>803</v>
      </c>
      <c r="H316" s="181">
        <f t="shared" si="42"/>
        <v>803</v>
      </c>
      <c r="I316" s="176">
        <v>200.75</v>
      </c>
      <c r="J316" s="182">
        <f t="shared" si="43"/>
        <v>200.75</v>
      </c>
      <c r="K316" s="45">
        <f t="shared" si="51"/>
        <v>13</v>
      </c>
      <c r="L316" s="45">
        <f t="shared" si="51"/>
        <v>25</v>
      </c>
      <c r="M316" s="45">
        <f t="shared" si="51"/>
        <v>38</v>
      </c>
      <c r="N316" s="45">
        <f t="shared" si="51"/>
        <v>50</v>
      </c>
      <c r="O316" s="45">
        <f t="shared" si="51"/>
        <v>63</v>
      </c>
      <c r="P316" s="45">
        <f t="shared" si="51"/>
        <v>75</v>
      </c>
      <c r="Q316" s="45">
        <f t="shared" si="51"/>
        <v>88</v>
      </c>
      <c r="R316" s="45">
        <f t="shared" si="51"/>
        <v>100</v>
      </c>
      <c r="S316" s="45">
        <f t="shared" si="51"/>
        <v>113</v>
      </c>
      <c r="T316" s="45">
        <f t="shared" si="51"/>
        <v>125</v>
      </c>
      <c r="U316" s="45">
        <f t="shared" si="51"/>
        <v>138</v>
      </c>
      <c r="V316" s="45">
        <f t="shared" si="51"/>
        <v>151</v>
      </c>
      <c r="W316" s="45">
        <f t="shared" si="51"/>
        <v>163</v>
      </c>
      <c r="X316" s="45">
        <f t="shared" si="51"/>
        <v>176</v>
      </c>
      <c r="Y316" s="45">
        <f t="shared" si="51"/>
        <v>188</v>
      </c>
      <c r="Z316" s="45">
        <f t="shared" si="51"/>
        <v>201</v>
      </c>
      <c r="AA316" s="45">
        <f t="shared" si="50"/>
        <v>213</v>
      </c>
      <c r="AB316" s="45">
        <f t="shared" si="50"/>
        <v>226</v>
      </c>
      <c r="AC316" s="45">
        <f t="shared" si="50"/>
        <v>238</v>
      </c>
      <c r="AD316" s="45">
        <f t="shared" si="50"/>
        <v>251</v>
      </c>
      <c r="AE316" s="45">
        <f t="shared" si="50"/>
        <v>263</v>
      </c>
      <c r="AF316" s="45">
        <f t="shared" si="50"/>
        <v>276</v>
      </c>
      <c r="AG316" s="45">
        <f t="shared" si="50"/>
        <v>289</v>
      </c>
      <c r="AH316" s="45">
        <f t="shared" si="50"/>
        <v>301</v>
      </c>
      <c r="AI316" s="45">
        <f t="shared" si="50"/>
        <v>314</v>
      </c>
      <c r="AJ316" s="45">
        <f t="shared" si="50"/>
        <v>326</v>
      </c>
      <c r="AK316" s="45">
        <f t="shared" si="50"/>
        <v>339</v>
      </c>
      <c r="AL316" s="45">
        <f t="shared" si="50"/>
        <v>351</v>
      </c>
      <c r="AM316" s="45">
        <f t="shared" si="50"/>
        <v>364</v>
      </c>
      <c r="AN316" s="45">
        <f t="shared" si="50"/>
        <v>376</v>
      </c>
    </row>
    <row r="317" spans="1:40" x14ac:dyDescent="0.25">
      <c r="A317" s="68" t="s">
        <v>135</v>
      </c>
      <c r="B317" s="184">
        <v>50515</v>
      </c>
      <c r="C317" s="68">
        <v>6</v>
      </c>
      <c r="D317" s="1">
        <v>1488</v>
      </c>
      <c r="E317" s="1">
        <v>-50</v>
      </c>
      <c r="F317" s="1">
        <v>2</v>
      </c>
      <c r="G317" s="1">
        <v>1440</v>
      </c>
      <c r="H317" s="181">
        <f t="shared" si="42"/>
        <v>1438</v>
      </c>
      <c r="I317" s="176">
        <v>240</v>
      </c>
      <c r="J317" s="182">
        <f t="shared" si="43"/>
        <v>239.66666666666666</v>
      </c>
      <c r="K317" s="45">
        <f t="shared" si="51"/>
        <v>15</v>
      </c>
      <c r="L317" s="45">
        <f t="shared" si="51"/>
        <v>30</v>
      </c>
      <c r="M317" s="45">
        <f t="shared" si="51"/>
        <v>45</v>
      </c>
      <c r="N317" s="45">
        <f t="shared" si="51"/>
        <v>60</v>
      </c>
      <c r="O317" s="45">
        <f t="shared" si="51"/>
        <v>75</v>
      </c>
      <c r="P317" s="45">
        <f t="shared" si="51"/>
        <v>90</v>
      </c>
      <c r="Q317" s="45">
        <f t="shared" si="51"/>
        <v>105</v>
      </c>
      <c r="R317" s="45">
        <f t="shared" si="51"/>
        <v>120</v>
      </c>
      <c r="S317" s="45">
        <f t="shared" si="51"/>
        <v>135</v>
      </c>
      <c r="T317" s="45">
        <f t="shared" si="51"/>
        <v>150</v>
      </c>
      <c r="U317" s="45">
        <f t="shared" si="51"/>
        <v>165</v>
      </c>
      <c r="V317" s="45">
        <f t="shared" si="51"/>
        <v>180</v>
      </c>
      <c r="W317" s="45">
        <f t="shared" si="51"/>
        <v>195</v>
      </c>
      <c r="X317" s="45">
        <f t="shared" si="51"/>
        <v>210</v>
      </c>
      <c r="Y317" s="45">
        <f t="shared" si="51"/>
        <v>225</v>
      </c>
      <c r="Z317" s="45">
        <f t="shared" si="51"/>
        <v>240</v>
      </c>
      <c r="AA317" s="45">
        <f t="shared" si="50"/>
        <v>255</v>
      </c>
      <c r="AB317" s="45">
        <f t="shared" si="50"/>
        <v>270</v>
      </c>
      <c r="AC317" s="45">
        <f t="shared" si="50"/>
        <v>285</v>
      </c>
      <c r="AD317" s="45">
        <f t="shared" si="50"/>
        <v>300</v>
      </c>
      <c r="AE317" s="45">
        <f t="shared" si="50"/>
        <v>315</v>
      </c>
      <c r="AF317" s="45">
        <f t="shared" si="50"/>
        <v>330</v>
      </c>
      <c r="AG317" s="45">
        <f t="shared" si="50"/>
        <v>345</v>
      </c>
      <c r="AH317" s="45">
        <f t="shared" si="50"/>
        <v>360</v>
      </c>
      <c r="AI317" s="45">
        <f t="shared" si="50"/>
        <v>374</v>
      </c>
      <c r="AJ317" s="45">
        <f t="shared" si="50"/>
        <v>389</v>
      </c>
      <c r="AK317" s="45">
        <f t="shared" si="50"/>
        <v>404</v>
      </c>
      <c r="AL317" s="45">
        <f t="shared" si="50"/>
        <v>419</v>
      </c>
      <c r="AM317" s="45">
        <f t="shared" si="50"/>
        <v>434</v>
      </c>
      <c r="AN317" s="45">
        <f t="shared" si="50"/>
        <v>449</v>
      </c>
    </row>
    <row r="318" spans="1:40" x14ac:dyDescent="0.25">
      <c r="A318" s="68" t="s">
        <v>135</v>
      </c>
      <c r="B318" s="184">
        <v>50618</v>
      </c>
      <c r="C318" s="68">
        <v>9</v>
      </c>
      <c r="D318" s="1">
        <v>2148</v>
      </c>
      <c r="E318" s="1">
        <v>791</v>
      </c>
      <c r="F318" s="1">
        <v>104</v>
      </c>
      <c r="G318" s="1">
        <v>3043</v>
      </c>
      <c r="H318" s="181">
        <f t="shared" si="42"/>
        <v>2939</v>
      </c>
      <c r="I318" s="176">
        <v>338.11110000000002</v>
      </c>
      <c r="J318" s="182">
        <f t="shared" si="43"/>
        <v>326.55555555555554</v>
      </c>
      <c r="K318" s="45">
        <f t="shared" si="51"/>
        <v>20</v>
      </c>
      <c r="L318" s="45">
        <f t="shared" si="51"/>
        <v>41</v>
      </c>
      <c r="M318" s="45">
        <f t="shared" si="51"/>
        <v>61</v>
      </c>
      <c r="N318" s="45">
        <f t="shared" si="51"/>
        <v>82</v>
      </c>
      <c r="O318" s="45">
        <f t="shared" si="51"/>
        <v>102</v>
      </c>
      <c r="P318" s="45">
        <f t="shared" si="51"/>
        <v>122</v>
      </c>
      <c r="Q318" s="45">
        <f t="shared" si="51"/>
        <v>143</v>
      </c>
      <c r="R318" s="45">
        <f t="shared" si="51"/>
        <v>163</v>
      </c>
      <c r="S318" s="45">
        <f t="shared" si="51"/>
        <v>184</v>
      </c>
      <c r="T318" s="45">
        <f t="shared" si="51"/>
        <v>204</v>
      </c>
      <c r="U318" s="45">
        <f t="shared" si="51"/>
        <v>225</v>
      </c>
      <c r="V318" s="45">
        <f t="shared" si="51"/>
        <v>245</v>
      </c>
      <c r="W318" s="45">
        <f t="shared" si="51"/>
        <v>265</v>
      </c>
      <c r="X318" s="45">
        <f t="shared" si="51"/>
        <v>286</v>
      </c>
      <c r="Y318" s="45">
        <f t="shared" si="51"/>
        <v>306</v>
      </c>
      <c r="Z318" s="45">
        <f t="shared" si="51"/>
        <v>327</v>
      </c>
      <c r="AA318" s="45">
        <f t="shared" si="50"/>
        <v>347</v>
      </c>
      <c r="AB318" s="45">
        <f t="shared" si="50"/>
        <v>367</v>
      </c>
      <c r="AC318" s="45">
        <f t="shared" si="50"/>
        <v>388</v>
      </c>
      <c r="AD318" s="45">
        <f t="shared" si="50"/>
        <v>408</v>
      </c>
      <c r="AE318" s="45">
        <f t="shared" si="50"/>
        <v>429</v>
      </c>
      <c r="AF318" s="45">
        <f t="shared" si="50"/>
        <v>449</v>
      </c>
      <c r="AG318" s="45">
        <f t="shared" si="50"/>
        <v>469</v>
      </c>
      <c r="AH318" s="45">
        <f t="shared" si="50"/>
        <v>490</v>
      </c>
      <c r="AI318" s="45">
        <f t="shared" si="50"/>
        <v>510</v>
      </c>
      <c r="AJ318" s="45">
        <f t="shared" si="50"/>
        <v>531</v>
      </c>
      <c r="AK318" s="45">
        <f t="shared" si="50"/>
        <v>551</v>
      </c>
      <c r="AL318" s="45">
        <f t="shared" si="50"/>
        <v>571</v>
      </c>
      <c r="AM318" s="45">
        <f t="shared" si="50"/>
        <v>592</v>
      </c>
      <c r="AN318" s="45">
        <f t="shared" si="50"/>
        <v>612</v>
      </c>
    </row>
    <row r="319" spans="1:40" x14ac:dyDescent="0.25">
      <c r="A319" s="68" t="s">
        <v>135</v>
      </c>
      <c r="B319" s="184">
        <v>66902</v>
      </c>
      <c r="C319" s="68">
        <v>3</v>
      </c>
      <c r="D319" s="1">
        <v>672</v>
      </c>
      <c r="E319" s="1">
        <v>104</v>
      </c>
      <c r="F319" s="1">
        <v>1</v>
      </c>
      <c r="G319" s="1">
        <v>777</v>
      </c>
      <c r="H319" s="181">
        <f t="shared" si="42"/>
        <v>776</v>
      </c>
      <c r="I319" s="176">
        <v>259</v>
      </c>
      <c r="J319" s="182">
        <f t="shared" si="43"/>
        <v>258.66666666666669</v>
      </c>
      <c r="K319" s="45">
        <f t="shared" si="51"/>
        <v>16</v>
      </c>
      <c r="L319" s="45">
        <f t="shared" si="51"/>
        <v>32</v>
      </c>
      <c r="M319" s="45">
        <f t="shared" si="51"/>
        <v>49</v>
      </c>
      <c r="N319" s="45">
        <f t="shared" si="51"/>
        <v>65</v>
      </c>
      <c r="O319" s="45">
        <f t="shared" si="51"/>
        <v>81</v>
      </c>
      <c r="P319" s="45">
        <f t="shared" si="51"/>
        <v>97</v>
      </c>
      <c r="Q319" s="45">
        <f t="shared" si="51"/>
        <v>113</v>
      </c>
      <c r="R319" s="45">
        <f t="shared" si="51"/>
        <v>129</v>
      </c>
      <c r="S319" s="45">
        <f t="shared" si="51"/>
        <v>146</v>
      </c>
      <c r="T319" s="45">
        <f t="shared" si="51"/>
        <v>162</v>
      </c>
      <c r="U319" s="45">
        <f t="shared" si="51"/>
        <v>178</v>
      </c>
      <c r="V319" s="45">
        <f t="shared" si="51"/>
        <v>194</v>
      </c>
      <c r="W319" s="45">
        <f t="shared" si="51"/>
        <v>210</v>
      </c>
      <c r="X319" s="45">
        <f t="shared" si="51"/>
        <v>226</v>
      </c>
      <c r="Y319" s="45">
        <f t="shared" si="51"/>
        <v>243</v>
      </c>
      <c r="Z319" s="45">
        <f t="shared" si="51"/>
        <v>259</v>
      </c>
      <c r="AA319" s="45">
        <f t="shared" si="50"/>
        <v>275</v>
      </c>
      <c r="AB319" s="45">
        <f t="shared" si="50"/>
        <v>291</v>
      </c>
      <c r="AC319" s="45">
        <f t="shared" si="50"/>
        <v>307</v>
      </c>
      <c r="AD319" s="45">
        <f t="shared" si="50"/>
        <v>323</v>
      </c>
      <c r="AE319" s="45">
        <f t="shared" si="50"/>
        <v>340</v>
      </c>
      <c r="AF319" s="45">
        <f t="shared" si="50"/>
        <v>356</v>
      </c>
      <c r="AG319" s="45">
        <f t="shared" si="50"/>
        <v>372</v>
      </c>
      <c r="AH319" s="45">
        <f t="shared" si="50"/>
        <v>388</v>
      </c>
      <c r="AI319" s="45">
        <f t="shared" si="50"/>
        <v>404</v>
      </c>
      <c r="AJ319" s="45">
        <f t="shared" si="50"/>
        <v>420</v>
      </c>
      <c r="AK319" s="45">
        <f t="shared" si="50"/>
        <v>437</v>
      </c>
      <c r="AL319" s="45">
        <f t="shared" si="50"/>
        <v>453</v>
      </c>
      <c r="AM319" s="45">
        <f t="shared" si="50"/>
        <v>469</v>
      </c>
      <c r="AN319" s="45">
        <f t="shared" si="50"/>
        <v>485</v>
      </c>
    </row>
    <row r="320" spans="1:40" x14ac:dyDescent="0.25">
      <c r="A320" s="68" t="s">
        <v>135</v>
      </c>
      <c r="B320" s="184">
        <v>90488</v>
      </c>
      <c r="C320" s="68">
        <v>0</v>
      </c>
      <c r="D320" s="1">
        <v>0</v>
      </c>
      <c r="E320" s="1">
        <v>0</v>
      </c>
      <c r="F320" s="1">
        <v>0</v>
      </c>
      <c r="G320" s="1">
        <v>0</v>
      </c>
      <c r="H320" s="181">
        <f t="shared" si="42"/>
        <v>0</v>
      </c>
      <c r="I320" s="176">
        <v>0</v>
      </c>
      <c r="J320" s="182">
        <f t="shared" si="43"/>
        <v>0</v>
      </c>
      <c r="K320" s="45">
        <f t="shared" si="51"/>
        <v>0</v>
      </c>
      <c r="L320" s="45">
        <f t="shared" si="51"/>
        <v>0</v>
      </c>
      <c r="M320" s="45">
        <f t="shared" si="51"/>
        <v>0</v>
      </c>
      <c r="N320" s="45">
        <f t="shared" si="51"/>
        <v>0</v>
      </c>
      <c r="O320" s="45">
        <f t="shared" si="51"/>
        <v>0</v>
      </c>
      <c r="P320" s="45">
        <f t="shared" si="51"/>
        <v>0</v>
      </c>
      <c r="Q320" s="45">
        <f t="shared" si="51"/>
        <v>0</v>
      </c>
      <c r="R320" s="45">
        <f t="shared" si="51"/>
        <v>0</v>
      </c>
      <c r="S320" s="45">
        <f t="shared" si="51"/>
        <v>0</v>
      </c>
      <c r="T320" s="45">
        <f t="shared" si="51"/>
        <v>0</v>
      </c>
      <c r="U320" s="45">
        <f t="shared" si="51"/>
        <v>0</v>
      </c>
      <c r="V320" s="45">
        <f t="shared" si="51"/>
        <v>0</v>
      </c>
      <c r="W320" s="45">
        <f t="shared" si="51"/>
        <v>0</v>
      </c>
      <c r="X320" s="45">
        <f t="shared" si="51"/>
        <v>0</v>
      </c>
      <c r="Y320" s="45">
        <f t="shared" si="51"/>
        <v>0</v>
      </c>
      <c r="Z320" s="45">
        <f t="shared" si="51"/>
        <v>0</v>
      </c>
      <c r="AA320" s="45">
        <f t="shared" si="50"/>
        <v>0</v>
      </c>
      <c r="AB320" s="45">
        <f t="shared" si="50"/>
        <v>0</v>
      </c>
      <c r="AC320" s="45">
        <f t="shared" si="50"/>
        <v>0</v>
      </c>
      <c r="AD320" s="45">
        <f t="shared" si="50"/>
        <v>0</v>
      </c>
      <c r="AE320" s="45">
        <f t="shared" si="50"/>
        <v>0</v>
      </c>
      <c r="AF320" s="45">
        <f t="shared" si="50"/>
        <v>0</v>
      </c>
      <c r="AG320" s="45">
        <f t="shared" si="50"/>
        <v>0</v>
      </c>
      <c r="AH320" s="45">
        <f t="shared" si="50"/>
        <v>0</v>
      </c>
      <c r="AI320" s="45">
        <f t="shared" si="50"/>
        <v>0</v>
      </c>
      <c r="AJ320" s="45">
        <f t="shared" si="50"/>
        <v>0</v>
      </c>
      <c r="AK320" s="45">
        <f t="shared" si="50"/>
        <v>0</v>
      </c>
      <c r="AL320" s="45">
        <f t="shared" si="50"/>
        <v>0</v>
      </c>
      <c r="AM320" s="45">
        <f t="shared" si="50"/>
        <v>0</v>
      </c>
      <c r="AN320" s="45">
        <f t="shared" si="50"/>
        <v>0</v>
      </c>
    </row>
    <row r="321" spans="1:40" x14ac:dyDescent="0.25">
      <c r="A321" s="68" t="s">
        <v>258</v>
      </c>
      <c r="B321" s="184">
        <v>0</v>
      </c>
      <c r="C321" s="68">
        <v>0</v>
      </c>
      <c r="D321" s="1">
        <v>0</v>
      </c>
      <c r="E321" s="1">
        <v>0</v>
      </c>
      <c r="F321" s="1">
        <v>0</v>
      </c>
      <c r="G321" s="1">
        <v>0</v>
      </c>
      <c r="H321" s="181">
        <f t="shared" si="42"/>
        <v>0</v>
      </c>
      <c r="I321" s="176">
        <v>0</v>
      </c>
      <c r="J321" s="182">
        <f t="shared" si="43"/>
        <v>0</v>
      </c>
      <c r="K321" s="45">
        <f t="shared" si="51"/>
        <v>0</v>
      </c>
      <c r="L321" s="45">
        <f t="shared" si="51"/>
        <v>0</v>
      </c>
      <c r="M321" s="45">
        <f t="shared" si="51"/>
        <v>0</v>
      </c>
      <c r="N321" s="45">
        <f t="shared" si="51"/>
        <v>0</v>
      </c>
      <c r="O321" s="45">
        <f t="shared" si="51"/>
        <v>0</v>
      </c>
      <c r="P321" s="45">
        <f t="shared" si="51"/>
        <v>0</v>
      </c>
      <c r="Q321" s="45">
        <f t="shared" si="51"/>
        <v>0</v>
      </c>
      <c r="R321" s="45">
        <f t="shared" si="51"/>
        <v>0</v>
      </c>
      <c r="S321" s="45">
        <f t="shared" si="51"/>
        <v>0</v>
      </c>
      <c r="T321" s="45">
        <f t="shared" si="51"/>
        <v>0</v>
      </c>
      <c r="U321" s="45">
        <f t="shared" si="51"/>
        <v>0</v>
      </c>
      <c r="V321" s="45">
        <f t="shared" si="51"/>
        <v>0</v>
      </c>
      <c r="W321" s="45">
        <f t="shared" si="51"/>
        <v>0</v>
      </c>
      <c r="X321" s="45">
        <f t="shared" si="51"/>
        <v>0</v>
      </c>
      <c r="Y321" s="45">
        <f t="shared" si="51"/>
        <v>0</v>
      </c>
      <c r="Z321" s="45">
        <f t="shared" si="51"/>
        <v>0</v>
      </c>
      <c r="AA321" s="45">
        <f t="shared" si="50"/>
        <v>0</v>
      </c>
      <c r="AB321" s="45">
        <f t="shared" si="50"/>
        <v>0</v>
      </c>
      <c r="AC321" s="45">
        <f t="shared" si="50"/>
        <v>0</v>
      </c>
      <c r="AD321" s="45">
        <f t="shared" si="50"/>
        <v>0</v>
      </c>
      <c r="AE321" s="45">
        <f t="shared" si="50"/>
        <v>0</v>
      </c>
      <c r="AF321" s="45">
        <f t="shared" si="50"/>
        <v>0</v>
      </c>
      <c r="AG321" s="45">
        <f t="shared" si="50"/>
        <v>0</v>
      </c>
      <c r="AH321" s="45">
        <f t="shared" si="50"/>
        <v>0</v>
      </c>
      <c r="AI321" s="45">
        <f t="shared" si="50"/>
        <v>0</v>
      </c>
      <c r="AJ321" s="45">
        <f t="shared" si="50"/>
        <v>0</v>
      </c>
      <c r="AK321" s="45">
        <f t="shared" si="50"/>
        <v>0</v>
      </c>
      <c r="AL321" s="45">
        <f t="shared" si="50"/>
        <v>0</v>
      </c>
      <c r="AM321" s="45">
        <f t="shared" si="50"/>
        <v>0</v>
      </c>
      <c r="AN321" s="45">
        <f t="shared" si="50"/>
        <v>0</v>
      </c>
    </row>
    <row r="322" spans="1:40" x14ac:dyDescent="0.25">
      <c r="A322" s="68" t="s">
        <v>258</v>
      </c>
      <c r="B322" s="184">
        <v>2026</v>
      </c>
      <c r="C322" s="68">
        <v>0</v>
      </c>
      <c r="D322" s="1">
        <v>0</v>
      </c>
      <c r="E322" s="1">
        <v>0</v>
      </c>
      <c r="F322" s="1">
        <v>0</v>
      </c>
      <c r="G322" s="1">
        <v>0</v>
      </c>
      <c r="H322" s="181">
        <f t="shared" si="42"/>
        <v>0</v>
      </c>
      <c r="I322" s="176">
        <v>0</v>
      </c>
      <c r="J322" s="182">
        <f t="shared" si="43"/>
        <v>0</v>
      </c>
      <c r="K322" s="45">
        <f t="shared" si="51"/>
        <v>0</v>
      </c>
      <c r="L322" s="45">
        <f t="shared" si="51"/>
        <v>0</v>
      </c>
      <c r="M322" s="45">
        <f t="shared" si="51"/>
        <v>0</v>
      </c>
      <c r="N322" s="45">
        <f t="shared" si="51"/>
        <v>0</v>
      </c>
      <c r="O322" s="45">
        <f t="shared" si="51"/>
        <v>0</v>
      </c>
      <c r="P322" s="45">
        <f t="shared" si="51"/>
        <v>0</v>
      </c>
      <c r="Q322" s="45">
        <f t="shared" si="51"/>
        <v>0</v>
      </c>
      <c r="R322" s="45">
        <f t="shared" si="51"/>
        <v>0</v>
      </c>
      <c r="S322" s="45">
        <f t="shared" si="51"/>
        <v>0</v>
      </c>
      <c r="T322" s="45">
        <f t="shared" si="51"/>
        <v>0</v>
      </c>
      <c r="U322" s="45">
        <f t="shared" si="51"/>
        <v>0</v>
      </c>
      <c r="V322" s="45">
        <f t="shared" si="51"/>
        <v>0</v>
      </c>
      <c r="W322" s="45">
        <f t="shared" si="51"/>
        <v>0</v>
      </c>
      <c r="X322" s="45">
        <f t="shared" si="51"/>
        <v>0</v>
      </c>
      <c r="Y322" s="45">
        <f t="shared" si="51"/>
        <v>0</v>
      </c>
      <c r="Z322" s="45">
        <f t="shared" si="51"/>
        <v>0</v>
      </c>
      <c r="AA322" s="45">
        <f t="shared" si="50"/>
        <v>0</v>
      </c>
      <c r="AB322" s="45">
        <f t="shared" si="50"/>
        <v>0</v>
      </c>
      <c r="AC322" s="45">
        <f t="shared" si="50"/>
        <v>0</v>
      </c>
      <c r="AD322" s="45">
        <f t="shared" si="50"/>
        <v>0</v>
      </c>
      <c r="AE322" s="45">
        <f t="shared" si="50"/>
        <v>0</v>
      </c>
      <c r="AF322" s="45">
        <f t="shared" si="50"/>
        <v>0</v>
      </c>
      <c r="AG322" s="45">
        <f t="shared" si="50"/>
        <v>0</v>
      </c>
      <c r="AH322" s="45">
        <f t="shared" si="50"/>
        <v>0</v>
      </c>
      <c r="AI322" s="45">
        <f t="shared" si="50"/>
        <v>0</v>
      </c>
      <c r="AJ322" s="45">
        <f t="shared" si="50"/>
        <v>0</v>
      </c>
      <c r="AK322" s="45">
        <f t="shared" si="50"/>
        <v>0</v>
      </c>
      <c r="AL322" s="45">
        <f t="shared" si="50"/>
        <v>0</v>
      </c>
      <c r="AM322" s="45">
        <f t="shared" si="50"/>
        <v>0</v>
      </c>
      <c r="AN322" s="45">
        <f t="shared" si="50"/>
        <v>0</v>
      </c>
    </row>
    <row r="323" spans="1:40" x14ac:dyDescent="0.25">
      <c r="A323" s="68" t="s">
        <v>258</v>
      </c>
      <c r="B323" s="184">
        <v>2027</v>
      </c>
      <c r="C323" s="68">
        <v>0</v>
      </c>
      <c r="D323" s="1">
        <v>0</v>
      </c>
      <c r="E323" s="1">
        <v>0</v>
      </c>
      <c r="F323" s="1">
        <v>0</v>
      </c>
      <c r="G323" s="1">
        <v>0</v>
      </c>
      <c r="H323" s="181">
        <f t="shared" si="42"/>
        <v>0</v>
      </c>
      <c r="I323" s="176">
        <v>0</v>
      </c>
      <c r="J323" s="182">
        <f t="shared" si="43"/>
        <v>0</v>
      </c>
      <c r="K323" s="45">
        <f t="shared" si="51"/>
        <v>0</v>
      </c>
      <c r="L323" s="45">
        <f t="shared" si="51"/>
        <v>0</v>
      </c>
      <c r="M323" s="45">
        <f t="shared" si="51"/>
        <v>0</v>
      </c>
      <c r="N323" s="45">
        <f t="shared" si="51"/>
        <v>0</v>
      </c>
      <c r="O323" s="45">
        <f t="shared" si="51"/>
        <v>0</v>
      </c>
      <c r="P323" s="45">
        <f t="shared" si="51"/>
        <v>0</v>
      </c>
      <c r="Q323" s="45">
        <f t="shared" si="51"/>
        <v>0</v>
      </c>
      <c r="R323" s="45">
        <f t="shared" si="51"/>
        <v>0</v>
      </c>
      <c r="S323" s="45">
        <f t="shared" si="51"/>
        <v>0</v>
      </c>
      <c r="T323" s="45">
        <f t="shared" si="51"/>
        <v>0</v>
      </c>
      <c r="U323" s="45">
        <f t="shared" si="51"/>
        <v>0</v>
      </c>
      <c r="V323" s="45">
        <f t="shared" si="51"/>
        <v>0</v>
      </c>
      <c r="W323" s="45">
        <f t="shared" si="51"/>
        <v>0</v>
      </c>
      <c r="X323" s="45">
        <f t="shared" si="51"/>
        <v>0</v>
      </c>
      <c r="Y323" s="45">
        <f t="shared" si="51"/>
        <v>0</v>
      </c>
      <c r="Z323" s="45">
        <f t="shared" si="51"/>
        <v>0</v>
      </c>
      <c r="AA323" s="45">
        <f t="shared" si="50"/>
        <v>0</v>
      </c>
      <c r="AB323" s="45">
        <f t="shared" si="50"/>
        <v>0</v>
      </c>
      <c r="AC323" s="45">
        <f t="shared" si="50"/>
        <v>0</v>
      </c>
      <c r="AD323" s="45">
        <f t="shared" si="50"/>
        <v>0</v>
      </c>
      <c r="AE323" s="45">
        <f t="shared" si="50"/>
        <v>0</v>
      </c>
      <c r="AF323" s="45">
        <f t="shared" si="50"/>
        <v>0</v>
      </c>
      <c r="AG323" s="45">
        <f t="shared" si="50"/>
        <v>0</v>
      </c>
      <c r="AH323" s="45">
        <f t="shared" si="50"/>
        <v>0</v>
      </c>
      <c r="AI323" s="45">
        <f t="shared" si="50"/>
        <v>0</v>
      </c>
      <c r="AJ323" s="45">
        <f t="shared" si="50"/>
        <v>0</v>
      </c>
      <c r="AK323" s="45">
        <f t="shared" si="50"/>
        <v>0</v>
      </c>
      <c r="AL323" s="45">
        <f t="shared" si="50"/>
        <v>0</v>
      </c>
      <c r="AM323" s="45">
        <f t="shared" si="50"/>
        <v>0</v>
      </c>
      <c r="AN323" s="45">
        <f t="shared" si="50"/>
        <v>0</v>
      </c>
    </row>
    <row r="324" spans="1:40" x14ac:dyDescent="0.25">
      <c r="A324" s="68" t="s">
        <v>258</v>
      </c>
      <c r="B324" s="184">
        <v>2028</v>
      </c>
      <c r="C324" s="68">
        <v>0</v>
      </c>
      <c r="D324" s="1">
        <v>0</v>
      </c>
      <c r="E324" s="1">
        <v>0</v>
      </c>
      <c r="F324" s="1">
        <v>0</v>
      </c>
      <c r="G324" s="1">
        <v>0</v>
      </c>
      <c r="H324" s="181">
        <f t="shared" si="42"/>
        <v>0</v>
      </c>
      <c r="I324" s="176">
        <v>0</v>
      </c>
      <c r="J324" s="182">
        <f t="shared" si="43"/>
        <v>0</v>
      </c>
      <c r="K324" s="45">
        <f t="shared" si="51"/>
        <v>0</v>
      </c>
      <c r="L324" s="45">
        <f t="shared" si="51"/>
        <v>0</v>
      </c>
      <c r="M324" s="45">
        <f t="shared" si="51"/>
        <v>0</v>
      </c>
      <c r="N324" s="45">
        <f t="shared" si="51"/>
        <v>0</v>
      </c>
      <c r="O324" s="45">
        <f t="shared" si="51"/>
        <v>0</v>
      </c>
      <c r="P324" s="45">
        <f t="shared" si="51"/>
        <v>0</v>
      </c>
      <c r="Q324" s="45">
        <f t="shared" si="51"/>
        <v>0</v>
      </c>
      <c r="R324" s="45">
        <f t="shared" si="51"/>
        <v>0</v>
      </c>
      <c r="S324" s="45">
        <f t="shared" si="51"/>
        <v>0</v>
      </c>
      <c r="T324" s="45">
        <f t="shared" si="51"/>
        <v>0</v>
      </c>
      <c r="U324" s="45">
        <f t="shared" si="51"/>
        <v>0</v>
      </c>
      <c r="V324" s="45">
        <f t="shared" si="51"/>
        <v>0</v>
      </c>
      <c r="W324" s="45">
        <f t="shared" si="51"/>
        <v>0</v>
      </c>
      <c r="X324" s="45">
        <f t="shared" si="51"/>
        <v>0</v>
      </c>
      <c r="Y324" s="45">
        <f t="shared" si="51"/>
        <v>0</v>
      </c>
      <c r="Z324" s="45">
        <f t="shared" si="51"/>
        <v>0</v>
      </c>
      <c r="AA324" s="45">
        <f t="shared" si="50"/>
        <v>0</v>
      </c>
      <c r="AB324" s="45">
        <f t="shared" si="50"/>
        <v>0</v>
      </c>
      <c r="AC324" s="45">
        <f t="shared" si="50"/>
        <v>0</v>
      </c>
      <c r="AD324" s="45">
        <f t="shared" si="50"/>
        <v>0</v>
      </c>
      <c r="AE324" s="45">
        <f t="shared" si="50"/>
        <v>0</v>
      </c>
      <c r="AF324" s="45">
        <f t="shared" si="50"/>
        <v>0</v>
      </c>
      <c r="AG324" s="45">
        <f t="shared" si="50"/>
        <v>0</v>
      </c>
      <c r="AH324" s="45">
        <f t="shared" si="50"/>
        <v>0</v>
      </c>
      <c r="AI324" s="45">
        <f t="shared" si="50"/>
        <v>0</v>
      </c>
      <c r="AJ324" s="45">
        <f t="shared" si="50"/>
        <v>0</v>
      </c>
      <c r="AK324" s="45">
        <f t="shared" si="50"/>
        <v>0</v>
      </c>
      <c r="AL324" s="45">
        <f t="shared" si="50"/>
        <v>0</v>
      </c>
      <c r="AM324" s="45">
        <f t="shared" si="50"/>
        <v>0</v>
      </c>
      <c r="AN324" s="45">
        <f t="shared" si="50"/>
        <v>0</v>
      </c>
    </row>
    <row r="325" spans="1:40" x14ac:dyDescent="0.25">
      <c r="A325" s="68" t="s">
        <v>258</v>
      </c>
      <c r="B325" s="184">
        <v>2029</v>
      </c>
      <c r="C325" s="68">
        <v>0</v>
      </c>
      <c r="D325" s="1">
        <v>0</v>
      </c>
      <c r="E325" s="1">
        <v>0</v>
      </c>
      <c r="F325" s="1">
        <v>0</v>
      </c>
      <c r="G325" s="1">
        <v>0</v>
      </c>
      <c r="H325" s="181">
        <f t="shared" ref="H325:H388" si="52">G325-F325</f>
        <v>0</v>
      </c>
      <c r="I325" s="176">
        <v>0</v>
      </c>
      <c r="J325" s="182">
        <f t="shared" ref="J325:J388" si="53">IFERROR(H325/C325,0)</f>
        <v>0</v>
      </c>
      <c r="K325" s="45">
        <f t="shared" si="51"/>
        <v>0</v>
      </c>
      <c r="L325" s="45">
        <f t="shared" si="51"/>
        <v>0</v>
      </c>
      <c r="M325" s="45">
        <f t="shared" si="51"/>
        <v>0</v>
      </c>
      <c r="N325" s="45">
        <f t="shared" si="51"/>
        <v>0</v>
      </c>
      <c r="O325" s="45">
        <f t="shared" si="51"/>
        <v>0</v>
      </c>
      <c r="P325" s="45">
        <f t="shared" si="51"/>
        <v>0</v>
      </c>
      <c r="Q325" s="45">
        <f t="shared" si="51"/>
        <v>0</v>
      </c>
      <c r="R325" s="45">
        <f t="shared" si="51"/>
        <v>0</v>
      </c>
      <c r="S325" s="45">
        <f t="shared" si="51"/>
        <v>0</v>
      </c>
      <c r="T325" s="45">
        <f t="shared" si="51"/>
        <v>0</v>
      </c>
      <c r="U325" s="45">
        <f t="shared" si="51"/>
        <v>0</v>
      </c>
      <c r="V325" s="45">
        <f t="shared" si="51"/>
        <v>0</v>
      </c>
      <c r="W325" s="45">
        <f t="shared" si="51"/>
        <v>0</v>
      </c>
      <c r="X325" s="45">
        <f t="shared" si="51"/>
        <v>0</v>
      </c>
      <c r="Y325" s="45">
        <f t="shared" si="51"/>
        <v>0</v>
      </c>
      <c r="Z325" s="45">
        <f t="shared" si="51"/>
        <v>0</v>
      </c>
      <c r="AA325" s="45">
        <f t="shared" si="50"/>
        <v>0</v>
      </c>
      <c r="AB325" s="45">
        <f t="shared" si="50"/>
        <v>0</v>
      </c>
      <c r="AC325" s="45">
        <f t="shared" si="50"/>
        <v>0</v>
      </c>
      <c r="AD325" s="45">
        <f t="shared" si="50"/>
        <v>0</v>
      </c>
      <c r="AE325" s="45">
        <f t="shared" si="50"/>
        <v>0</v>
      </c>
      <c r="AF325" s="45">
        <f t="shared" si="50"/>
        <v>0</v>
      </c>
      <c r="AG325" s="45">
        <f t="shared" si="50"/>
        <v>0</v>
      </c>
      <c r="AH325" s="45">
        <f t="shared" si="50"/>
        <v>0</v>
      </c>
      <c r="AI325" s="45">
        <f t="shared" si="50"/>
        <v>0</v>
      </c>
      <c r="AJ325" s="45">
        <f t="shared" si="50"/>
        <v>0</v>
      </c>
      <c r="AK325" s="45">
        <f t="shared" si="50"/>
        <v>0</v>
      </c>
      <c r="AL325" s="45">
        <f t="shared" si="50"/>
        <v>0</v>
      </c>
      <c r="AM325" s="45">
        <f t="shared" si="50"/>
        <v>0</v>
      </c>
      <c r="AN325" s="45">
        <f t="shared" si="50"/>
        <v>0</v>
      </c>
    </row>
    <row r="326" spans="1:40" x14ac:dyDescent="0.25">
      <c r="A326" s="68" t="s">
        <v>258</v>
      </c>
      <c r="B326" s="184">
        <v>2030</v>
      </c>
      <c r="C326" s="68">
        <v>0</v>
      </c>
      <c r="D326" s="1">
        <v>0</v>
      </c>
      <c r="E326" s="1">
        <v>0</v>
      </c>
      <c r="F326" s="1">
        <v>0</v>
      </c>
      <c r="G326" s="1">
        <v>0</v>
      </c>
      <c r="H326" s="181">
        <f t="shared" si="52"/>
        <v>0</v>
      </c>
      <c r="I326" s="176">
        <v>0</v>
      </c>
      <c r="J326" s="182">
        <f t="shared" si="53"/>
        <v>0</v>
      </c>
      <c r="K326" s="45">
        <f t="shared" si="51"/>
        <v>0</v>
      </c>
      <c r="L326" s="45">
        <f t="shared" si="51"/>
        <v>0</v>
      </c>
      <c r="M326" s="45">
        <f t="shared" si="51"/>
        <v>0</v>
      </c>
      <c r="N326" s="45">
        <f t="shared" si="51"/>
        <v>0</v>
      </c>
      <c r="O326" s="45">
        <f t="shared" si="51"/>
        <v>0</v>
      </c>
      <c r="P326" s="45">
        <f t="shared" si="51"/>
        <v>0</v>
      </c>
      <c r="Q326" s="45">
        <f t="shared" si="51"/>
        <v>0</v>
      </c>
      <c r="R326" s="45">
        <f t="shared" si="51"/>
        <v>0</v>
      </c>
      <c r="S326" s="45">
        <f t="shared" si="51"/>
        <v>0</v>
      </c>
      <c r="T326" s="45">
        <f t="shared" si="51"/>
        <v>0</v>
      </c>
      <c r="U326" s="45">
        <f t="shared" si="51"/>
        <v>0</v>
      </c>
      <c r="V326" s="45">
        <f t="shared" si="51"/>
        <v>0</v>
      </c>
      <c r="W326" s="45">
        <f t="shared" si="51"/>
        <v>0</v>
      </c>
      <c r="X326" s="45">
        <f t="shared" si="51"/>
        <v>0</v>
      </c>
      <c r="Y326" s="45">
        <f t="shared" si="51"/>
        <v>0</v>
      </c>
      <c r="Z326" s="45">
        <f t="shared" ref="Z326:AN341" si="54">IF($G326&gt;0,ROUND($J326*Z$3/12*0.75,0),0)</f>
        <v>0</v>
      </c>
      <c r="AA326" s="45">
        <f t="shared" si="54"/>
        <v>0</v>
      </c>
      <c r="AB326" s="45">
        <f t="shared" si="54"/>
        <v>0</v>
      </c>
      <c r="AC326" s="45">
        <f t="shared" si="54"/>
        <v>0</v>
      </c>
      <c r="AD326" s="45">
        <f t="shared" si="54"/>
        <v>0</v>
      </c>
      <c r="AE326" s="45">
        <f t="shared" si="54"/>
        <v>0</v>
      </c>
      <c r="AF326" s="45">
        <f t="shared" si="54"/>
        <v>0</v>
      </c>
      <c r="AG326" s="45">
        <f t="shared" si="54"/>
        <v>0</v>
      </c>
      <c r="AH326" s="45">
        <f t="shared" si="54"/>
        <v>0</v>
      </c>
      <c r="AI326" s="45">
        <f t="shared" si="54"/>
        <v>0</v>
      </c>
      <c r="AJ326" s="45">
        <f t="shared" si="54"/>
        <v>0</v>
      </c>
      <c r="AK326" s="45">
        <f t="shared" si="54"/>
        <v>0</v>
      </c>
      <c r="AL326" s="45">
        <f t="shared" si="54"/>
        <v>0</v>
      </c>
      <c r="AM326" s="45">
        <f t="shared" si="54"/>
        <v>0</v>
      </c>
      <c r="AN326" s="45">
        <f t="shared" si="54"/>
        <v>0</v>
      </c>
    </row>
    <row r="327" spans="1:40" x14ac:dyDescent="0.25">
      <c r="A327" s="68" t="s">
        <v>258</v>
      </c>
      <c r="B327" s="184">
        <v>2031</v>
      </c>
      <c r="C327" s="68">
        <v>0</v>
      </c>
      <c r="D327" s="1">
        <v>0</v>
      </c>
      <c r="E327" s="1">
        <v>0</v>
      </c>
      <c r="F327" s="1">
        <v>0</v>
      </c>
      <c r="G327" s="1">
        <v>0</v>
      </c>
      <c r="H327" s="181">
        <f t="shared" si="52"/>
        <v>0</v>
      </c>
      <c r="I327" s="176">
        <v>0</v>
      </c>
      <c r="J327" s="182">
        <f t="shared" si="53"/>
        <v>0</v>
      </c>
      <c r="K327" s="45">
        <f t="shared" ref="K327:Z342" si="55">IF($G327&gt;0,ROUND($J327*K$3/12*0.75,0),0)</f>
        <v>0</v>
      </c>
      <c r="L327" s="45">
        <f t="shared" si="55"/>
        <v>0</v>
      </c>
      <c r="M327" s="45">
        <f t="shared" si="55"/>
        <v>0</v>
      </c>
      <c r="N327" s="45">
        <f t="shared" si="55"/>
        <v>0</v>
      </c>
      <c r="O327" s="45">
        <f t="shared" si="55"/>
        <v>0</v>
      </c>
      <c r="P327" s="45">
        <f t="shared" si="55"/>
        <v>0</v>
      </c>
      <c r="Q327" s="45">
        <f t="shared" si="55"/>
        <v>0</v>
      </c>
      <c r="R327" s="45">
        <f t="shared" si="55"/>
        <v>0</v>
      </c>
      <c r="S327" s="45">
        <f t="shared" si="55"/>
        <v>0</v>
      </c>
      <c r="T327" s="45">
        <f t="shared" si="55"/>
        <v>0</v>
      </c>
      <c r="U327" s="45">
        <f t="shared" si="55"/>
        <v>0</v>
      </c>
      <c r="V327" s="45">
        <f t="shared" si="55"/>
        <v>0</v>
      </c>
      <c r="W327" s="45">
        <f t="shared" si="55"/>
        <v>0</v>
      </c>
      <c r="X327" s="45">
        <f t="shared" si="55"/>
        <v>0</v>
      </c>
      <c r="Y327" s="45">
        <f t="shared" si="55"/>
        <v>0</v>
      </c>
      <c r="Z327" s="45">
        <f t="shared" si="55"/>
        <v>0</v>
      </c>
      <c r="AA327" s="45">
        <f t="shared" si="54"/>
        <v>0</v>
      </c>
      <c r="AB327" s="45">
        <f t="shared" si="54"/>
        <v>0</v>
      </c>
      <c r="AC327" s="45">
        <f t="shared" si="54"/>
        <v>0</v>
      </c>
      <c r="AD327" s="45">
        <f t="shared" si="54"/>
        <v>0</v>
      </c>
      <c r="AE327" s="45">
        <f t="shared" si="54"/>
        <v>0</v>
      </c>
      <c r="AF327" s="45">
        <f t="shared" si="54"/>
        <v>0</v>
      </c>
      <c r="AG327" s="45">
        <f t="shared" si="54"/>
        <v>0</v>
      </c>
      <c r="AH327" s="45">
        <f t="shared" si="54"/>
        <v>0</v>
      </c>
      <c r="AI327" s="45">
        <f t="shared" si="54"/>
        <v>0</v>
      </c>
      <c r="AJ327" s="45">
        <f t="shared" si="54"/>
        <v>0</v>
      </c>
      <c r="AK327" s="45">
        <f t="shared" si="54"/>
        <v>0</v>
      </c>
      <c r="AL327" s="45">
        <f t="shared" si="54"/>
        <v>0</v>
      </c>
      <c r="AM327" s="45">
        <f t="shared" si="54"/>
        <v>0</v>
      </c>
      <c r="AN327" s="45">
        <f t="shared" si="54"/>
        <v>0</v>
      </c>
    </row>
    <row r="328" spans="1:40" x14ac:dyDescent="0.25">
      <c r="A328" s="68" t="s">
        <v>258</v>
      </c>
      <c r="B328" s="184">
        <v>2032</v>
      </c>
      <c r="C328" s="68">
        <v>0</v>
      </c>
      <c r="D328" s="1">
        <v>0</v>
      </c>
      <c r="E328" s="1">
        <v>0</v>
      </c>
      <c r="F328" s="1">
        <v>0</v>
      </c>
      <c r="G328" s="1">
        <v>0</v>
      </c>
      <c r="H328" s="181">
        <f t="shared" si="52"/>
        <v>0</v>
      </c>
      <c r="I328" s="176">
        <v>0</v>
      </c>
      <c r="J328" s="182">
        <f t="shared" si="53"/>
        <v>0</v>
      </c>
      <c r="K328" s="45">
        <f t="shared" si="55"/>
        <v>0</v>
      </c>
      <c r="L328" s="45">
        <f t="shared" si="55"/>
        <v>0</v>
      </c>
      <c r="M328" s="45">
        <f t="shared" si="55"/>
        <v>0</v>
      </c>
      <c r="N328" s="45">
        <f t="shared" si="55"/>
        <v>0</v>
      </c>
      <c r="O328" s="45">
        <f t="shared" si="55"/>
        <v>0</v>
      </c>
      <c r="P328" s="45">
        <f t="shared" si="55"/>
        <v>0</v>
      </c>
      <c r="Q328" s="45">
        <f t="shared" si="55"/>
        <v>0</v>
      </c>
      <c r="R328" s="45">
        <f t="shared" si="55"/>
        <v>0</v>
      </c>
      <c r="S328" s="45">
        <f t="shared" si="55"/>
        <v>0</v>
      </c>
      <c r="T328" s="45">
        <f t="shared" si="55"/>
        <v>0</v>
      </c>
      <c r="U328" s="45">
        <f t="shared" si="55"/>
        <v>0</v>
      </c>
      <c r="V328" s="45">
        <f t="shared" si="55"/>
        <v>0</v>
      </c>
      <c r="W328" s="45">
        <f t="shared" si="55"/>
        <v>0</v>
      </c>
      <c r="X328" s="45">
        <f t="shared" si="55"/>
        <v>0</v>
      </c>
      <c r="Y328" s="45">
        <f t="shared" si="55"/>
        <v>0</v>
      </c>
      <c r="Z328" s="45">
        <f t="shared" si="55"/>
        <v>0</v>
      </c>
      <c r="AA328" s="45">
        <f t="shared" si="54"/>
        <v>0</v>
      </c>
      <c r="AB328" s="45">
        <f t="shared" si="54"/>
        <v>0</v>
      </c>
      <c r="AC328" s="45">
        <f t="shared" si="54"/>
        <v>0</v>
      </c>
      <c r="AD328" s="45">
        <f t="shared" si="54"/>
        <v>0</v>
      </c>
      <c r="AE328" s="45">
        <f t="shared" si="54"/>
        <v>0</v>
      </c>
      <c r="AF328" s="45">
        <f t="shared" si="54"/>
        <v>0</v>
      </c>
      <c r="AG328" s="45">
        <f t="shared" si="54"/>
        <v>0</v>
      </c>
      <c r="AH328" s="45">
        <f t="shared" si="54"/>
        <v>0</v>
      </c>
      <c r="AI328" s="45">
        <f t="shared" si="54"/>
        <v>0</v>
      </c>
      <c r="AJ328" s="45">
        <f t="shared" si="54"/>
        <v>0</v>
      </c>
      <c r="AK328" s="45">
        <f t="shared" si="54"/>
        <v>0</v>
      </c>
      <c r="AL328" s="45">
        <f t="shared" si="54"/>
        <v>0</v>
      </c>
      <c r="AM328" s="45">
        <f t="shared" si="54"/>
        <v>0</v>
      </c>
      <c r="AN328" s="45">
        <f t="shared" si="54"/>
        <v>0</v>
      </c>
    </row>
    <row r="329" spans="1:40" x14ac:dyDescent="0.25">
      <c r="A329" s="68" t="s">
        <v>133</v>
      </c>
      <c r="B329" s="184">
        <v>40221</v>
      </c>
      <c r="C329" s="68">
        <v>7</v>
      </c>
      <c r="D329" s="1">
        <v>816</v>
      </c>
      <c r="E329" s="1">
        <v>427</v>
      </c>
      <c r="F329" s="1">
        <v>0</v>
      </c>
      <c r="G329" s="1">
        <v>1243</v>
      </c>
      <c r="H329" s="181">
        <f t="shared" si="52"/>
        <v>1243</v>
      </c>
      <c r="I329" s="176">
        <v>177.57140000000001</v>
      </c>
      <c r="J329" s="182">
        <f t="shared" si="53"/>
        <v>177.57142857142858</v>
      </c>
      <c r="K329" s="45">
        <f t="shared" si="55"/>
        <v>11</v>
      </c>
      <c r="L329" s="45">
        <f t="shared" si="55"/>
        <v>22</v>
      </c>
      <c r="M329" s="45">
        <f t="shared" si="55"/>
        <v>33</v>
      </c>
      <c r="N329" s="45">
        <f t="shared" si="55"/>
        <v>44</v>
      </c>
      <c r="O329" s="45">
        <f t="shared" si="55"/>
        <v>55</v>
      </c>
      <c r="P329" s="45">
        <f t="shared" si="55"/>
        <v>67</v>
      </c>
      <c r="Q329" s="45">
        <f t="shared" si="55"/>
        <v>78</v>
      </c>
      <c r="R329" s="45">
        <f t="shared" si="55"/>
        <v>89</v>
      </c>
      <c r="S329" s="45">
        <f t="shared" si="55"/>
        <v>100</v>
      </c>
      <c r="T329" s="45">
        <f t="shared" si="55"/>
        <v>111</v>
      </c>
      <c r="U329" s="45">
        <f t="shared" si="55"/>
        <v>122</v>
      </c>
      <c r="V329" s="45">
        <f t="shared" si="55"/>
        <v>133</v>
      </c>
      <c r="W329" s="45">
        <f t="shared" si="55"/>
        <v>144</v>
      </c>
      <c r="X329" s="45">
        <f t="shared" si="55"/>
        <v>155</v>
      </c>
      <c r="Y329" s="45">
        <f t="shared" si="55"/>
        <v>166</v>
      </c>
      <c r="Z329" s="45">
        <f t="shared" si="55"/>
        <v>178</v>
      </c>
      <c r="AA329" s="45">
        <f t="shared" si="54"/>
        <v>189</v>
      </c>
      <c r="AB329" s="45">
        <f t="shared" si="54"/>
        <v>200</v>
      </c>
      <c r="AC329" s="45">
        <f t="shared" si="54"/>
        <v>211</v>
      </c>
      <c r="AD329" s="45">
        <f t="shared" si="54"/>
        <v>222</v>
      </c>
      <c r="AE329" s="45">
        <f t="shared" si="54"/>
        <v>233</v>
      </c>
      <c r="AF329" s="45">
        <f t="shared" si="54"/>
        <v>244</v>
      </c>
      <c r="AG329" s="45">
        <f t="shared" si="54"/>
        <v>255</v>
      </c>
      <c r="AH329" s="45">
        <f t="shared" si="54"/>
        <v>266</v>
      </c>
      <c r="AI329" s="45">
        <f t="shared" si="54"/>
        <v>277</v>
      </c>
      <c r="AJ329" s="45">
        <f t="shared" si="54"/>
        <v>289</v>
      </c>
      <c r="AK329" s="45">
        <f t="shared" si="54"/>
        <v>300</v>
      </c>
      <c r="AL329" s="45">
        <f t="shared" si="54"/>
        <v>311</v>
      </c>
      <c r="AM329" s="45">
        <f t="shared" si="54"/>
        <v>322</v>
      </c>
      <c r="AN329" s="45">
        <f t="shared" si="54"/>
        <v>333</v>
      </c>
    </row>
    <row r="330" spans="1:40" x14ac:dyDescent="0.25">
      <c r="A330" s="68" t="s">
        <v>133</v>
      </c>
      <c r="B330" s="184">
        <v>40245</v>
      </c>
      <c r="C330" s="68">
        <v>11</v>
      </c>
      <c r="D330" s="1">
        <v>1908</v>
      </c>
      <c r="E330" s="1">
        <v>246</v>
      </c>
      <c r="F330" s="1">
        <v>0</v>
      </c>
      <c r="G330" s="1">
        <v>2154</v>
      </c>
      <c r="H330" s="181">
        <f t="shared" si="52"/>
        <v>2154</v>
      </c>
      <c r="I330" s="176">
        <v>195.81819999999999</v>
      </c>
      <c r="J330" s="182">
        <f t="shared" si="53"/>
        <v>195.81818181818181</v>
      </c>
      <c r="K330" s="45">
        <f t="shared" si="55"/>
        <v>12</v>
      </c>
      <c r="L330" s="45">
        <f t="shared" si="55"/>
        <v>24</v>
      </c>
      <c r="M330" s="45">
        <f t="shared" si="55"/>
        <v>37</v>
      </c>
      <c r="N330" s="45">
        <f t="shared" si="55"/>
        <v>49</v>
      </c>
      <c r="O330" s="45">
        <f t="shared" si="55"/>
        <v>61</v>
      </c>
      <c r="P330" s="45">
        <f t="shared" si="55"/>
        <v>73</v>
      </c>
      <c r="Q330" s="45">
        <f t="shared" si="55"/>
        <v>86</v>
      </c>
      <c r="R330" s="45">
        <f t="shared" si="55"/>
        <v>98</v>
      </c>
      <c r="S330" s="45">
        <f t="shared" si="55"/>
        <v>110</v>
      </c>
      <c r="T330" s="45">
        <f t="shared" si="55"/>
        <v>122</v>
      </c>
      <c r="U330" s="45">
        <f t="shared" si="55"/>
        <v>135</v>
      </c>
      <c r="V330" s="45">
        <f t="shared" si="55"/>
        <v>147</v>
      </c>
      <c r="W330" s="45">
        <f t="shared" si="55"/>
        <v>159</v>
      </c>
      <c r="X330" s="45">
        <f t="shared" si="55"/>
        <v>171</v>
      </c>
      <c r="Y330" s="45">
        <f t="shared" si="55"/>
        <v>184</v>
      </c>
      <c r="Z330" s="45">
        <f t="shared" si="55"/>
        <v>196</v>
      </c>
      <c r="AA330" s="45">
        <f t="shared" si="54"/>
        <v>208</v>
      </c>
      <c r="AB330" s="45">
        <f t="shared" si="54"/>
        <v>220</v>
      </c>
      <c r="AC330" s="45">
        <f t="shared" si="54"/>
        <v>233</v>
      </c>
      <c r="AD330" s="45">
        <f t="shared" si="54"/>
        <v>245</v>
      </c>
      <c r="AE330" s="45">
        <f t="shared" si="54"/>
        <v>257</v>
      </c>
      <c r="AF330" s="45">
        <f t="shared" si="54"/>
        <v>269</v>
      </c>
      <c r="AG330" s="45">
        <f t="shared" si="54"/>
        <v>281</v>
      </c>
      <c r="AH330" s="45">
        <f t="shared" si="54"/>
        <v>294</v>
      </c>
      <c r="AI330" s="45">
        <f t="shared" si="54"/>
        <v>306</v>
      </c>
      <c r="AJ330" s="45">
        <f t="shared" si="54"/>
        <v>318</v>
      </c>
      <c r="AK330" s="45">
        <f t="shared" si="54"/>
        <v>330</v>
      </c>
      <c r="AL330" s="45">
        <f t="shared" si="54"/>
        <v>343</v>
      </c>
      <c r="AM330" s="45">
        <f t="shared" si="54"/>
        <v>355</v>
      </c>
      <c r="AN330" s="45">
        <f t="shared" si="54"/>
        <v>367</v>
      </c>
    </row>
    <row r="331" spans="1:40" x14ac:dyDescent="0.25">
      <c r="A331" s="68" t="s">
        <v>133</v>
      </c>
      <c r="B331" s="184">
        <v>40618</v>
      </c>
      <c r="C331" s="68">
        <v>13</v>
      </c>
      <c r="D331" s="1">
        <v>2976</v>
      </c>
      <c r="E331" s="1">
        <v>1905</v>
      </c>
      <c r="F331" s="1">
        <v>10</v>
      </c>
      <c r="G331" s="1">
        <v>4891</v>
      </c>
      <c r="H331" s="181">
        <f t="shared" si="52"/>
        <v>4881</v>
      </c>
      <c r="I331" s="176">
        <v>376.23079999999999</v>
      </c>
      <c r="J331" s="182">
        <f t="shared" si="53"/>
        <v>375.46153846153845</v>
      </c>
      <c r="K331" s="45">
        <f t="shared" si="55"/>
        <v>23</v>
      </c>
      <c r="L331" s="45">
        <f t="shared" si="55"/>
        <v>47</v>
      </c>
      <c r="M331" s="45">
        <f t="shared" si="55"/>
        <v>70</v>
      </c>
      <c r="N331" s="45">
        <f t="shared" si="55"/>
        <v>94</v>
      </c>
      <c r="O331" s="45">
        <f t="shared" si="55"/>
        <v>117</v>
      </c>
      <c r="P331" s="45">
        <f t="shared" si="55"/>
        <v>141</v>
      </c>
      <c r="Q331" s="45">
        <f t="shared" si="55"/>
        <v>164</v>
      </c>
      <c r="R331" s="45">
        <f t="shared" si="55"/>
        <v>188</v>
      </c>
      <c r="S331" s="45">
        <f t="shared" si="55"/>
        <v>211</v>
      </c>
      <c r="T331" s="45">
        <f t="shared" si="55"/>
        <v>235</v>
      </c>
      <c r="U331" s="45">
        <f t="shared" si="55"/>
        <v>258</v>
      </c>
      <c r="V331" s="45">
        <f t="shared" si="55"/>
        <v>282</v>
      </c>
      <c r="W331" s="45">
        <f t="shared" si="55"/>
        <v>305</v>
      </c>
      <c r="X331" s="45">
        <f t="shared" si="55"/>
        <v>329</v>
      </c>
      <c r="Y331" s="45">
        <f t="shared" si="55"/>
        <v>352</v>
      </c>
      <c r="Z331" s="45">
        <f t="shared" si="55"/>
        <v>375</v>
      </c>
      <c r="AA331" s="45">
        <f t="shared" si="54"/>
        <v>399</v>
      </c>
      <c r="AB331" s="45">
        <f t="shared" si="54"/>
        <v>422</v>
      </c>
      <c r="AC331" s="45">
        <f t="shared" si="54"/>
        <v>446</v>
      </c>
      <c r="AD331" s="45">
        <f t="shared" si="54"/>
        <v>469</v>
      </c>
      <c r="AE331" s="45">
        <f t="shared" si="54"/>
        <v>493</v>
      </c>
      <c r="AF331" s="45">
        <f t="shared" si="54"/>
        <v>516</v>
      </c>
      <c r="AG331" s="45">
        <f t="shared" si="54"/>
        <v>540</v>
      </c>
      <c r="AH331" s="45">
        <f t="shared" si="54"/>
        <v>563</v>
      </c>
      <c r="AI331" s="45">
        <f t="shared" si="54"/>
        <v>587</v>
      </c>
      <c r="AJ331" s="45">
        <f t="shared" si="54"/>
        <v>610</v>
      </c>
      <c r="AK331" s="45">
        <f t="shared" si="54"/>
        <v>634</v>
      </c>
      <c r="AL331" s="45">
        <f t="shared" si="54"/>
        <v>657</v>
      </c>
      <c r="AM331" s="45">
        <f t="shared" si="54"/>
        <v>681</v>
      </c>
      <c r="AN331" s="45">
        <f t="shared" si="54"/>
        <v>704</v>
      </c>
    </row>
    <row r="332" spans="1:40" x14ac:dyDescent="0.25">
      <c r="A332" s="68" t="s">
        <v>133</v>
      </c>
      <c r="B332" s="184">
        <v>42108</v>
      </c>
      <c r="C332" s="68">
        <v>6</v>
      </c>
      <c r="D332" s="1">
        <v>180</v>
      </c>
      <c r="E332" s="1">
        <v>433</v>
      </c>
      <c r="F332" s="1">
        <v>4</v>
      </c>
      <c r="G332" s="1">
        <v>617</v>
      </c>
      <c r="H332" s="181">
        <f t="shared" si="52"/>
        <v>613</v>
      </c>
      <c r="I332" s="176">
        <v>102.83329999999999</v>
      </c>
      <c r="J332" s="182">
        <f t="shared" si="53"/>
        <v>102.16666666666667</v>
      </c>
      <c r="K332" s="45">
        <f t="shared" si="55"/>
        <v>6</v>
      </c>
      <c r="L332" s="45">
        <f t="shared" si="55"/>
        <v>13</v>
      </c>
      <c r="M332" s="45">
        <f t="shared" si="55"/>
        <v>19</v>
      </c>
      <c r="N332" s="45">
        <f t="shared" si="55"/>
        <v>26</v>
      </c>
      <c r="O332" s="45">
        <f t="shared" si="55"/>
        <v>32</v>
      </c>
      <c r="P332" s="45">
        <f t="shared" si="55"/>
        <v>38</v>
      </c>
      <c r="Q332" s="45">
        <f t="shared" si="55"/>
        <v>45</v>
      </c>
      <c r="R332" s="45">
        <f t="shared" si="55"/>
        <v>51</v>
      </c>
      <c r="S332" s="45">
        <f t="shared" si="55"/>
        <v>57</v>
      </c>
      <c r="T332" s="45">
        <f t="shared" si="55"/>
        <v>64</v>
      </c>
      <c r="U332" s="45">
        <f t="shared" si="55"/>
        <v>70</v>
      </c>
      <c r="V332" s="45">
        <f t="shared" si="55"/>
        <v>77</v>
      </c>
      <c r="W332" s="45">
        <f t="shared" si="55"/>
        <v>83</v>
      </c>
      <c r="X332" s="45">
        <f t="shared" si="55"/>
        <v>89</v>
      </c>
      <c r="Y332" s="45">
        <f t="shared" si="55"/>
        <v>96</v>
      </c>
      <c r="Z332" s="45">
        <f t="shared" si="55"/>
        <v>102</v>
      </c>
      <c r="AA332" s="45">
        <f t="shared" si="54"/>
        <v>109</v>
      </c>
      <c r="AB332" s="45">
        <f t="shared" si="54"/>
        <v>115</v>
      </c>
      <c r="AC332" s="45">
        <f t="shared" si="54"/>
        <v>121</v>
      </c>
      <c r="AD332" s="45">
        <f t="shared" si="54"/>
        <v>128</v>
      </c>
      <c r="AE332" s="45">
        <f t="shared" si="54"/>
        <v>134</v>
      </c>
      <c r="AF332" s="45">
        <f t="shared" si="54"/>
        <v>140</v>
      </c>
      <c r="AG332" s="45">
        <f t="shared" si="54"/>
        <v>147</v>
      </c>
      <c r="AH332" s="45">
        <f t="shared" si="54"/>
        <v>153</v>
      </c>
      <c r="AI332" s="45">
        <f t="shared" si="54"/>
        <v>160</v>
      </c>
      <c r="AJ332" s="45">
        <f t="shared" si="54"/>
        <v>166</v>
      </c>
      <c r="AK332" s="45">
        <f t="shared" si="54"/>
        <v>172</v>
      </c>
      <c r="AL332" s="45">
        <f t="shared" si="54"/>
        <v>179</v>
      </c>
      <c r="AM332" s="45">
        <f t="shared" si="54"/>
        <v>185</v>
      </c>
      <c r="AN332" s="45">
        <f t="shared" si="54"/>
        <v>192</v>
      </c>
    </row>
    <row r="333" spans="1:40" x14ac:dyDescent="0.25">
      <c r="A333" s="68" t="s">
        <v>133</v>
      </c>
      <c r="B333" s="184">
        <v>42113</v>
      </c>
      <c r="C333" s="68">
        <v>0</v>
      </c>
      <c r="D333" s="1">
        <v>0</v>
      </c>
      <c r="E333" s="1">
        <v>0</v>
      </c>
      <c r="F333" s="1">
        <v>0</v>
      </c>
      <c r="G333" s="1">
        <v>0</v>
      </c>
      <c r="H333" s="181">
        <f t="shared" si="52"/>
        <v>0</v>
      </c>
      <c r="I333" s="176">
        <v>0</v>
      </c>
      <c r="J333" s="182">
        <f t="shared" si="53"/>
        <v>0</v>
      </c>
      <c r="K333" s="45">
        <f t="shared" si="55"/>
        <v>0</v>
      </c>
      <c r="L333" s="45">
        <f t="shared" si="55"/>
        <v>0</v>
      </c>
      <c r="M333" s="45">
        <f t="shared" si="55"/>
        <v>0</v>
      </c>
      <c r="N333" s="45">
        <f t="shared" si="55"/>
        <v>0</v>
      </c>
      <c r="O333" s="45">
        <f t="shared" si="55"/>
        <v>0</v>
      </c>
      <c r="P333" s="45">
        <f t="shared" si="55"/>
        <v>0</v>
      </c>
      <c r="Q333" s="45">
        <f t="shared" si="55"/>
        <v>0</v>
      </c>
      <c r="R333" s="45">
        <f t="shared" si="55"/>
        <v>0</v>
      </c>
      <c r="S333" s="45">
        <f t="shared" si="55"/>
        <v>0</v>
      </c>
      <c r="T333" s="45">
        <f t="shared" si="55"/>
        <v>0</v>
      </c>
      <c r="U333" s="45">
        <f t="shared" si="55"/>
        <v>0</v>
      </c>
      <c r="V333" s="45">
        <f t="shared" si="55"/>
        <v>0</v>
      </c>
      <c r="W333" s="45">
        <f t="shared" si="55"/>
        <v>0</v>
      </c>
      <c r="X333" s="45">
        <f t="shared" si="55"/>
        <v>0</v>
      </c>
      <c r="Y333" s="45">
        <f t="shared" si="55"/>
        <v>0</v>
      </c>
      <c r="Z333" s="45">
        <f t="shared" si="55"/>
        <v>0</v>
      </c>
      <c r="AA333" s="45">
        <f t="shared" si="54"/>
        <v>0</v>
      </c>
      <c r="AB333" s="45">
        <f t="shared" si="54"/>
        <v>0</v>
      </c>
      <c r="AC333" s="45">
        <f t="shared" si="54"/>
        <v>0</v>
      </c>
      <c r="AD333" s="45">
        <f t="shared" si="54"/>
        <v>0</v>
      </c>
      <c r="AE333" s="45">
        <f t="shared" si="54"/>
        <v>0</v>
      </c>
      <c r="AF333" s="45">
        <f t="shared" si="54"/>
        <v>0</v>
      </c>
      <c r="AG333" s="45">
        <f t="shared" si="54"/>
        <v>0</v>
      </c>
      <c r="AH333" s="45">
        <f t="shared" si="54"/>
        <v>0</v>
      </c>
      <c r="AI333" s="45">
        <f t="shared" si="54"/>
        <v>0</v>
      </c>
      <c r="AJ333" s="45">
        <f t="shared" si="54"/>
        <v>0</v>
      </c>
      <c r="AK333" s="45">
        <f t="shared" si="54"/>
        <v>0</v>
      </c>
      <c r="AL333" s="45">
        <f t="shared" si="54"/>
        <v>0</v>
      </c>
      <c r="AM333" s="45">
        <f t="shared" si="54"/>
        <v>0</v>
      </c>
      <c r="AN333" s="45">
        <f t="shared" si="54"/>
        <v>0</v>
      </c>
    </row>
    <row r="334" spans="1:40" x14ac:dyDescent="0.25">
      <c r="A334" s="68" t="s">
        <v>133</v>
      </c>
      <c r="B334" s="184">
        <v>42123</v>
      </c>
      <c r="C334" s="68">
        <v>5</v>
      </c>
      <c r="D334" s="1">
        <v>552</v>
      </c>
      <c r="E334" s="1">
        <v>559</v>
      </c>
      <c r="F334" s="1">
        <v>0</v>
      </c>
      <c r="G334" s="1">
        <v>1111</v>
      </c>
      <c r="H334" s="181">
        <f t="shared" si="52"/>
        <v>1111</v>
      </c>
      <c r="I334" s="176">
        <v>222.2</v>
      </c>
      <c r="J334" s="182">
        <f t="shared" si="53"/>
        <v>222.2</v>
      </c>
      <c r="K334" s="45">
        <f t="shared" si="55"/>
        <v>14</v>
      </c>
      <c r="L334" s="45">
        <f t="shared" si="55"/>
        <v>28</v>
      </c>
      <c r="M334" s="45">
        <f t="shared" si="55"/>
        <v>42</v>
      </c>
      <c r="N334" s="45">
        <f t="shared" si="55"/>
        <v>56</v>
      </c>
      <c r="O334" s="45">
        <f t="shared" si="55"/>
        <v>69</v>
      </c>
      <c r="P334" s="45">
        <f t="shared" si="55"/>
        <v>83</v>
      </c>
      <c r="Q334" s="45">
        <f t="shared" si="55"/>
        <v>97</v>
      </c>
      <c r="R334" s="45">
        <f t="shared" si="55"/>
        <v>111</v>
      </c>
      <c r="S334" s="45">
        <f t="shared" si="55"/>
        <v>125</v>
      </c>
      <c r="T334" s="45">
        <f t="shared" si="55"/>
        <v>139</v>
      </c>
      <c r="U334" s="45">
        <f t="shared" si="55"/>
        <v>153</v>
      </c>
      <c r="V334" s="45">
        <f t="shared" si="55"/>
        <v>167</v>
      </c>
      <c r="W334" s="45">
        <f t="shared" si="55"/>
        <v>181</v>
      </c>
      <c r="X334" s="45">
        <f t="shared" si="55"/>
        <v>194</v>
      </c>
      <c r="Y334" s="45">
        <f t="shared" si="55"/>
        <v>208</v>
      </c>
      <c r="Z334" s="45">
        <f t="shared" si="55"/>
        <v>222</v>
      </c>
      <c r="AA334" s="45">
        <f t="shared" si="54"/>
        <v>236</v>
      </c>
      <c r="AB334" s="45">
        <f t="shared" si="54"/>
        <v>250</v>
      </c>
      <c r="AC334" s="45">
        <f t="shared" si="54"/>
        <v>264</v>
      </c>
      <c r="AD334" s="45">
        <f t="shared" si="54"/>
        <v>278</v>
      </c>
      <c r="AE334" s="45">
        <f t="shared" si="54"/>
        <v>292</v>
      </c>
      <c r="AF334" s="45">
        <f t="shared" si="54"/>
        <v>306</v>
      </c>
      <c r="AG334" s="45">
        <f t="shared" si="54"/>
        <v>319</v>
      </c>
      <c r="AH334" s="45">
        <f t="shared" si="54"/>
        <v>333</v>
      </c>
      <c r="AI334" s="45">
        <f t="shared" si="54"/>
        <v>347</v>
      </c>
      <c r="AJ334" s="45">
        <f t="shared" si="54"/>
        <v>361</v>
      </c>
      <c r="AK334" s="45">
        <f t="shared" si="54"/>
        <v>375</v>
      </c>
      <c r="AL334" s="45">
        <f t="shared" si="54"/>
        <v>389</v>
      </c>
      <c r="AM334" s="45">
        <f t="shared" si="54"/>
        <v>403</v>
      </c>
      <c r="AN334" s="45">
        <f t="shared" si="54"/>
        <v>417</v>
      </c>
    </row>
    <row r="335" spans="1:40" x14ac:dyDescent="0.25">
      <c r="A335" s="68" t="s">
        <v>133</v>
      </c>
      <c r="B335" s="184">
        <v>42125</v>
      </c>
      <c r="C335" s="68">
        <v>7</v>
      </c>
      <c r="D335" s="1">
        <v>1032</v>
      </c>
      <c r="E335" s="1">
        <v>471</v>
      </c>
      <c r="F335" s="1">
        <v>0</v>
      </c>
      <c r="G335" s="1">
        <v>1503</v>
      </c>
      <c r="H335" s="181">
        <f t="shared" si="52"/>
        <v>1503</v>
      </c>
      <c r="I335" s="176">
        <v>214.71430000000001</v>
      </c>
      <c r="J335" s="182">
        <f t="shared" si="53"/>
        <v>214.71428571428572</v>
      </c>
      <c r="K335" s="45">
        <f t="shared" si="55"/>
        <v>13</v>
      </c>
      <c r="L335" s="45">
        <f t="shared" si="55"/>
        <v>27</v>
      </c>
      <c r="M335" s="45">
        <f t="shared" si="55"/>
        <v>40</v>
      </c>
      <c r="N335" s="45">
        <f t="shared" si="55"/>
        <v>54</v>
      </c>
      <c r="O335" s="45">
        <f t="shared" si="55"/>
        <v>67</v>
      </c>
      <c r="P335" s="45">
        <f t="shared" si="55"/>
        <v>81</v>
      </c>
      <c r="Q335" s="45">
        <f t="shared" si="55"/>
        <v>94</v>
      </c>
      <c r="R335" s="45">
        <f t="shared" si="55"/>
        <v>107</v>
      </c>
      <c r="S335" s="45">
        <f t="shared" si="55"/>
        <v>121</v>
      </c>
      <c r="T335" s="45">
        <f t="shared" si="55"/>
        <v>134</v>
      </c>
      <c r="U335" s="45">
        <f t="shared" si="55"/>
        <v>148</v>
      </c>
      <c r="V335" s="45">
        <f t="shared" si="55"/>
        <v>161</v>
      </c>
      <c r="W335" s="45">
        <f t="shared" si="55"/>
        <v>174</v>
      </c>
      <c r="X335" s="45">
        <f t="shared" si="55"/>
        <v>188</v>
      </c>
      <c r="Y335" s="45">
        <f t="shared" si="55"/>
        <v>201</v>
      </c>
      <c r="Z335" s="45">
        <f t="shared" si="55"/>
        <v>215</v>
      </c>
      <c r="AA335" s="45">
        <f t="shared" si="54"/>
        <v>228</v>
      </c>
      <c r="AB335" s="45">
        <f t="shared" si="54"/>
        <v>242</v>
      </c>
      <c r="AC335" s="45">
        <f t="shared" si="54"/>
        <v>255</v>
      </c>
      <c r="AD335" s="45">
        <f t="shared" si="54"/>
        <v>268</v>
      </c>
      <c r="AE335" s="45">
        <f t="shared" si="54"/>
        <v>282</v>
      </c>
      <c r="AF335" s="45">
        <f t="shared" si="54"/>
        <v>295</v>
      </c>
      <c r="AG335" s="45">
        <f t="shared" si="54"/>
        <v>309</v>
      </c>
      <c r="AH335" s="45">
        <f t="shared" si="54"/>
        <v>322</v>
      </c>
      <c r="AI335" s="45">
        <f t="shared" si="54"/>
        <v>335</v>
      </c>
      <c r="AJ335" s="45">
        <f t="shared" si="54"/>
        <v>349</v>
      </c>
      <c r="AK335" s="45">
        <f t="shared" si="54"/>
        <v>362</v>
      </c>
      <c r="AL335" s="45">
        <f t="shared" si="54"/>
        <v>376</v>
      </c>
      <c r="AM335" s="45">
        <f t="shared" si="54"/>
        <v>389</v>
      </c>
      <c r="AN335" s="45">
        <f t="shared" si="54"/>
        <v>403</v>
      </c>
    </row>
    <row r="336" spans="1:40" x14ac:dyDescent="0.25">
      <c r="A336" s="68" t="s">
        <v>133</v>
      </c>
      <c r="B336" s="184">
        <v>42203</v>
      </c>
      <c r="C336" s="68">
        <v>12</v>
      </c>
      <c r="D336" s="1">
        <v>2736</v>
      </c>
      <c r="E336" s="1">
        <v>27</v>
      </c>
      <c r="F336" s="1">
        <v>10</v>
      </c>
      <c r="G336" s="1">
        <v>2773</v>
      </c>
      <c r="H336" s="181">
        <f t="shared" si="52"/>
        <v>2763</v>
      </c>
      <c r="I336" s="176">
        <v>231.08330000000001</v>
      </c>
      <c r="J336" s="182">
        <f t="shared" si="53"/>
        <v>230.25</v>
      </c>
      <c r="K336" s="45">
        <f t="shared" si="55"/>
        <v>14</v>
      </c>
      <c r="L336" s="45">
        <f t="shared" si="55"/>
        <v>29</v>
      </c>
      <c r="M336" s="45">
        <f t="shared" si="55"/>
        <v>43</v>
      </c>
      <c r="N336" s="45">
        <f t="shared" si="55"/>
        <v>58</v>
      </c>
      <c r="O336" s="45">
        <f t="shared" si="55"/>
        <v>72</v>
      </c>
      <c r="P336" s="45">
        <f t="shared" si="55"/>
        <v>86</v>
      </c>
      <c r="Q336" s="45">
        <f t="shared" si="55"/>
        <v>101</v>
      </c>
      <c r="R336" s="45">
        <f t="shared" si="55"/>
        <v>115</v>
      </c>
      <c r="S336" s="45">
        <f t="shared" si="55"/>
        <v>130</v>
      </c>
      <c r="T336" s="45">
        <f t="shared" si="55"/>
        <v>144</v>
      </c>
      <c r="U336" s="45">
        <f t="shared" si="55"/>
        <v>158</v>
      </c>
      <c r="V336" s="45">
        <f t="shared" si="55"/>
        <v>173</v>
      </c>
      <c r="W336" s="45">
        <f t="shared" si="55"/>
        <v>187</v>
      </c>
      <c r="X336" s="45">
        <f t="shared" si="55"/>
        <v>201</v>
      </c>
      <c r="Y336" s="45">
        <f t="shared" si="55"/>
        <v>216</v>
      </c>
      <c r="Z336" s="45">
        <f t="shared" si="55"/>
        <v>230</v>
      </c>
      <c r="AA336" s="45">
        <f t="shared" si="54"/>
        <v>245</v>
      </c>
      <c r="AB336" s="45">
        <f t="shared" si="54"/>
        <v>259</v>
      </c>
      <c r="AC336" s="45">
        <f t="shared" si="54"/>
        <v>273</v>
      </c>
      <c r="AD336" s="45">
        <f t="shared" si="54"/>
        <v>288</v>
      </c>
      <c r="AE336" s="45">
        <f t="shared" si="54"/>
        <v>302</v>
      </c>
      <c r="AF336" s="45">
        <f t="shared" si="54"/>
        <v>317</v>
      </c>
      <c r="AG336" s="45">
        <f t="shared" si="54"/>
        <v>331</v>
      </c>
      <c r="AH336" s="45">
        <f t="shared" si="54"/>
        <v>345</v>
      </c>
      <c r="AI336" s="45">
        <f t="shared" si="54"/>
        <v>360</v>
      </c>
      <c r="AJ336" s="45">
        <f t="shared" si="54"/>
        <v>374</v>
      </c>
      <c r="AK336" s="45">
        <f t="shared" si="54"/>
        <v>389</v>
      </c>
      <c r="AL336" s="45">
        <f t="shared" si="54"/>
        <v>403</v>
      </c>
      <c r="AM336" s="45">
        <f t="shared" si="54"/>
        <v>417</v>
      </c>
      <c r="AN336" s="45">
        <f t="shared" si="54"/>
        <v>432</v>
      </c>
    </row>
    <row r="337" spans="1:40" x14ac:dyDescent="0.25">
      <c r="A337" s="68" t="s">
        <v>133</v>
      </c>
      <c r="B337" s="184">
        <v>46234</v>
      </c>
      <c r="C337" s="68">
        <v>3</v>
      </c>
      <c r="D337" s="1">
        <v>492</v>
      </c>
      <c r="E337" s="1">
        <v>-117</v>
      </c>
      <c r="F337" s="1">
        <v>0</v>
      </c>
      <c r="G337" s="1">
        <v>375</v>
      </c>
      <c r="H337" s="181">
        <f t="shared" si="52"/>
        <v>375</v>
      </c>
      <c r="I337" s="176">
        <v>125</v>
      </c>
      <c r="J337" s="182">
        <f t="shared" si="53"/>
        <v>125</v>
      </c>
      <c r="K337" s="45">
        <f t="shared" si="55"/>
        <v>8</v>
      </c>
      <c r="L337" s="45">
        <f t="shared" si="55"/>
        <v>16</v>
      </c>
      <c r="M337" s="45">
        <f t="shared" si="55"/>
        <v>23</v>
      </c>
      <c r="N337" s="45">
        <f t="shared" si="55"/>
        <v>31</v>
      </c>
      <c r="O337" s="45">
        <f t="shared" si="55"/>
        <v>39</v>
      </c>
      <c r="P337" s="45">
        <f t="shared" si="55"/>
        <v>47</v>
      </c>
      <c r="Q337" s="45">
        <f t="shared" si="55"/>
        <v>55</v>
      </c>
      <c r="R337" s="45">
        <f t="shared" si="55"/>
        <v>63</v>
      </c>
      <c r="S337" s="45">
        <f t="shared" si="55"/>
        <v>70</v>
      </c>
      <c r="T337" s="45">
        <f t="shared" si="55"/>
        <v>78</v>
      </c>
      <c r="U337" s="45">
        <f t="shared" si="55"/>
        <v>86</v>
      </c>
      <c r="V337" s="45">
        <f t="shared" si="55"/>
        <v>94</v>
      </c>
      <c r="W337" s="45">
        <f t="shared" si="55"/>
        <v>102</v>
      </c>
      <c r="X337" s="45">
        <f t="shared" si="55"/>
        <v>109</v>
      </c>
      <c r="Y337" s="45">
        <f t="shared" si="55"/>
        <v>117</v>
      </c>
      <c r="Z337" s="45">
        <f t="shared" si="55"/>
        <v>125</v>
      </c>
      <c r="AA337" s="45">
        <f t="shared" si="54"/>
        <v>133</v>
      </c>
      <c r="AB337" s="45">
        <f t="shared" si="54"/>
        <v>141</v>
      </c>
      <c r="AC337" s="45">
        <f t="shared" si="54"/>
        <v>148</v>
      </c>
      <c r="AD337" s="45">
        <f t="shared" si="54"/>
        <v>156</v>
      </c>
      <c r="AE337" s="45">
        <f t="shared" si="54"/>
        <v>164</v>
      </c>
      <c r="AF337" s="45">
        <f t="shared" si="54"/>
        <v>172</v>
      </c>
      <c r="AG337" s="45">
        <f t="shared" si="54"/>
        <v>180</v>
      </c>
      <c r="AH337" s="45">
        <f t="shared" si="54"/>
        <v>188</v>
      </c>
      <c r="AI337" s="45">
        <f t="shared" si="54"/>
        <v>195</v>
      </c>
      <c r="AJ337" s="45">
        <f t="shared" si="54"/>
        <v>203</v>
      </c>
      <c r="AK337" s="45">
        <f t="shared" si="54"/>
        <v>211</v>
      </c>
      <c r="AL337" s="45">
        <f t="shared" si="54"/>
        <v>219</v>
      </c>
      <c r="AM337" s="45">
        <f t="shared" si="54"/>
        <v>227</v>
      </c>
      <c r="AN337" s="45">
        <f t="shared" si="54"/>
        <v>234</v>
      </c>
    </row>
    <row r="338" spans="1:40" x14ac:dyDescent="0.25">
      <c r="A338" s="68" t="s">
        <v>133</v>
      </c>
      <c r="B338" s="184">
        <v>46282</v>
      </c>
      <c r="C338" s="68">
        <v>7</v>
      </c>
      <c r="D338" s="1">
        <v>1596</v>
      </c>
      <c r="E338" s="1">
        <v>74</v>
      </c>
      <c r="F338" s="1">
        <v>8</v>
      </c>
      <c r="G338" s="1">
        <v>1678</v>
      </c>
      <c r="H338" s="181">
        <f t="shared" si="52"/>
        <v>1670</v>
      </c>
      <c r="I338" s="176">
        <v>239.71430000000001</v>
      </c>
      <c r="J338" s="182">
        <f t="shared" si="53"/>
        <v>238.57142857142858</v>
      </c>
      <c r="K338" s="45">
        <f t="shared" si="55"/>
        <v>15</v>
      </c>
      <c r="L338" s="45">
        <f t="shared" si="55"/>
        <v>30</v>
      </c>
      <c r="M338" s="45">
        <f t="shared" si="55"/>
        <v>45</v>
      </c>
      <c r="N338" s="45">
        <f t="shared" si="55"/>
        <v>60</v>
      </c>
      <c r="O338" s="45">
        <f t="shared" si="55"/>
        <v>75</v>
      </c>
      <c r="P338" s="45">
        <f t="shared" si="55"/>
        <v>89</v>
      </c>
      <c r="Q338" s="45">
        <f t="shared" si="55"/>
        <v>104</v>
      </c>
      <c r="R338" s="45">
        <f t="shared" si="55"/>
        <v>119</v>
      </c>
      <c r="S338" s="45">
        <f t="shared" si="55"/>
        <v>134</v>
      </c>
      <c r="T338" s="45">
        <f t="shared" si="55"/>
        <v>149</v>
      </c>
      <c r="U338" s="45">
        <f t="shared" si="55"/>
        <v>164</v>
      </c>
      <c r="V338" s="45">
        <f t="shared" si="55"/>
        <v>179</v>
      </c>
      <c r="W338" s="45">
        <f t="shared" si="55"/>
        <v>194</v>
      </c>
      <c r="X338" s="45">
        <f t="shared" si="55"/>
        <v>209</v>
      </c>
      <c r="Y338" s="45">
        <f t="shared" si="55"/>
        <v>224</v>
      </c>
      <c r="Z338" s="45">
        <f t="shared" si="55"/>
        <v>239</v>
      </c>
      <c r="AA338" s="45">
        <f t="shared" si="54"/>
        <v>253</v>
      </c>
      <c r="AB338" s="45">
        <f t="shared" si="54"/>
        <v>268</v>
      </c>
      <c r="AC338" s="45">
        <f t="shared" si="54"/>
        <v>283</v>
      </c>
      <c r="AD338" s="45">
        <f t="shared" si="54"/>
        <v>298</v>
      </c>
      <c r="AE338" s="45">
        <f t="shared" si="54"/>
        <v>313</v>
      </c>
      <c r="AF338" s="45">
        <f t="shared" si="54"/>
        <v>328</v>
      </c>
      <c r="AG338" s="45">
        <f t="shared" si="54"/>
        <v>343</v>
      </c>
      <c r="AH338" s="45">
        <f t="shared" si="54"/>
        <v>358</v>
      </c>
      <c r="AI338" s="45">
        <f t="shared" si="54"/>
        <v>373</v>
      </c>
      <c r="AJ338" s="45">
        <f t="shared" si="54"/>
        <v>388</v>
      </c>
      <c r="AK338" s="45">
        <f t="shared" si="54"/>
        <v>403</v>
      </c>
      <c r="AL338" s="45">
        <f t="shared" si="54"/>
        <v>418</v>
      </c>
      <c r="AM338" s="45">
        <f t="shared" si="54"/>
        <v>432</v>
      </c>
      <c r="AN338" s="45">
        <f t="shared" si="54"/>
        <v>447</v>
      </c>
    </row>
    <row r="339" spans="1:40" x14ac:dyDescent="0.25">
      <c r="A339" s="68" t="s">
        <v>133</v>
      </c>
      <c r="B339" s="184">
        <v>50027</v>
      </c>
      <c r="C339" s="68">
        <v>4</v>
      </c>
      <c r="D339" s="1">
        <v>1404</v>
      </c>
      <c r="E339" s="1">
        <v>17</v>
      </c>
      <c r="F339" s="1">
        <v>10</v>
      </c>
      <c r="G339" s="1">
        <v>1431</v>
      </c>
      <c r="H339" s="181">
        <f t="shared" si="52"/>
        <v>1421</v>
      </c>
      <c r="I339" s="176">
        <v>357.75</v>
      </c>
      <c r="J339" s="182">
        <f t="shared" si="53"/>
        <v>355.25</v>
      </c>
      <c r="K339" s="45">
        <f t="shared" si="55"/>
        <v>22</v>
      </c>
      <c r="L339" s="45">
        <f t="shared" si="55"/>
        <v>44</v>
      </c>
      <c r="M339" s="45">
        <f t="shared" si="55"/>
        <v>67</v>
      </c>
      <c r="N339" s="45">
        <f t="shared" si="55"/>
        <v>89</v>
      </c>
      <c r="O339" s="45">
        <f t="shared" si="55"/>
        <v>111</v>
      </c>
      <c r="P339" s="45">
        <f t="shared" si="55"/>
        <v>133</v>
      </c>
      <c r="Q339" s="45">
        <f t="shared" si="55"/>
        <v>155</v>
      </c>
      <c r="R339" s="45">
        <f t="shared" si="55"/>
        <v>178</v>
      </c>
      <c r="S339" s="45">
        <f t="shared" si="55"/>
        <v>200</v>
      </c>
      <c r="T339" s="45">
        <f t="shared" si="55"/>
        <v>222</v>
      </c>
      <c r="U339" s="45">
        <f t="shared" si="55"/>
        <v>244</v>
      </c>
      <c r="V339" s="45">
        <f t="shared" si="55"/>
        <v>266</v>
      </c>
      <c r="W339" s="45">
        <f t="shared" si="55"/>
        <v>289</v>
      </c>
      <c r="X339" s="45">
        <f t="shared" si="55"/>
        <v>311</v>
      </c>
      <c r="Y339" s="45">
        <f t="shared" si="55"/>
        <v>333</v>
      </c>
      <c r="Z339" s="45">
        <f t="shared" si="55"/>
        <v>355</v>
      </c>
      <c r="AA339" s="45">
        <f t="shared" si="54"/>
        <v>377</v>
      </c>
      <c r="AB339" s="45">
        <f t="shared" si="54"/>
        <v>400</v>
      </c>
      <c r="AC339" s="45">
        <f t="shared" si="54"/>
        <v>422</v>
      </c>
      <c r="AD339" s="45">
        <f t="shared" si="54"/>
        <v>444</v>
      </c>
      <c r="AE339" s="45">
        <f t="shared" si="54"/>
        <v>466</v>
      </c>
      <c r="AF339" s="45">
        <f t="shared" si="54"/>
        <v>488</v>
      </c>
      <c r="AG339" s="45">
        <f t="shared" si="54"/>
        <v>511</v>
      </c>
      <c r="AH339" s="45">
        <f t="shared" si="54"/>
        <v>533</v>
      </c>
      <c r="AI339" s="45">
        <f t="shared" si="54"/>
        <v>555</v>
      </c>
      <c r="AJ339" s="45">
        <f t="shared" si="54"/>
        <v>577</v>
      </c>
      <c r="AK339" s="45">
        <f t="shared" si="54"/>
        <v>599</v>
      </c>
      <c r="AL339" s="45">
        <f t="shared" si="54"/>
        <v>622</v>
      </c>
      <c r="AM339" s="45">
        <f t="shared" si="54"/>
        <v>644</v>
      </c>
      <c r="AN339" s="45">
        <f t="shared" si="54"/>
        <v>666</v>
      </c>
    </row>
    <row r="340" spans="1:40" x14ac:dyDescent="0.25">
      <c r="A340" s="68" t="s">
        <v>131</v>
      </c>
      <c r="B340" s="184">
        <v>30000</v>
      </c>
      <c r="C340" s="68">
        <v>5</v>
      </c>
      <c r="D340" s="1">
        <v>912</v>
      </c>
      <c r="E340" s="1">
        <v>1503</v>
      </c>
      <c r="F340" s="1">
        <v>0</v>
      </c>
      <c r="G340" s="1">
        <v>2415</v>
      </c>
      <c r="H340" s="181">
        <f t="shared" si="52"/>
        <v>2415</v>
      </c>
      <c r="I340" s="176">
        <v>483</v>
      </c>
      <c r="J340" s="182">
        <f t="shared" si="53"/>
        <v>483</v>
      </c>
      <c r="K340" s="45">
        <f t="shared" si="55"/>
        <v>30</v>
      </c>
      <c r="L340" s="45">
        <f t="shared" si="55"/>
        <v>60</v>
      </c>
      <c r="M340" s="45">
        <f t="shared" si="55"/>
        <v>91</v>
      </c>
      <c r="N340" s="45">
        <f t="shared" si="55"/>
        <v>121</v>
      </c>
      <c r="O340" s="45">
        <f t="shared" si="55"/>
        <v>151</v>
      </c>
      <c r="P340" s="45">
        <f t="shared" si="55"/>
        <v>181</v>
      </c>
      <c r="Q340" s="45">
        <f t="shared" si="55"/>
        <v>211</v>
      </c>
      <c r="R340" s="45">
        <f t="shared" si="55"/>
        <v>242</v>
      </c>
      <c r="S340" s="45">
        <f t="shared" si="55"/>
        <v>272</v>
      </c>
      <c r="T340" s="45">
        <f t="shared" si="55"/>
        <v>302</v>
      </c>
      <c r="U340" s="45">
        <f t="shared" si="55"/>
        <v>332</v>
      </c>
      <c r="V340" s="45">
        <f t="shared" si="55"/>
        <v>362</v>
      </c>
      <c r="W340" s="45">
        <f t="shared" si="55"/>
        <v>392</v>
      </c>
      <c r="X340" s="45">
        <f t="shared" si="55"/>
        <v>423</v>
      </c>
      <c r="Y340" s="45">
        <f t="shared" si="55"/>
        <v>453</v>
      </c>
      <c r="Z340" s="45">
        <f t="shared" si="55"/>
        <v>483</v>
      </c>
      <c r="AA340" s="45">
        <f t="shared" si="54"/>
        <v>513</v>
      </c>
      <c r="AB340" s="45">
        <f t="shared" si="54"/>
        <v>543</v>
      </c>
      <c r="AC340" s="45">
        <f t="shared" si="54"/>
        <v>574</v>
      </c>
      <c r="AD340" s="45">
        <f t="shared" si="54"/>
        <v>604</v>
      </c>
      <c r="AE340" s="45">
        <f t="shared" si="54"/>
        <v>634</v>
      </c>
      <c r="AF340" s="45">
        <f t="shared" si="54"/>
        <v>664</v>
      </c>
      <c r="AG340" s="45">
        <f t="shared" si="54"/>
        <v>694</v>
      </c>
      <c r="AH340" s="45">
        <f t="shared" si="54"/>
        <v>725</v>
      </c>
      <c r="AI340" s="45">
        <f t="shared" si="54"/>
        <v>755</v>
      </c>
      <c r="AJ340" s="45">
        <f t="shared" si="54"/>
        <v>785</v>
      </c>
      <c r="AK340" s="45">
        <f t="shared" si="54"/>
        <v>815</v>
      </c>
      <c r="AL340" s="45">
        <f t="shared" si="54"/>
        <v>845</v>
      </c>
      <c r="AM340" s="45">
        <f t="shared" si="54"/>
        <v>875</v>
      </c>
      <c r="AN340" s="45">
        <f t="shared" si="54"/>
        <v>906</v>
      </c>
    </row>
    <row r="341" spans="1:40" x14ac:dyDescent="0.25">
      <c r="A341" s="68" t="s">
        <v>131</v>
      </c>
      <c r="B341" s="184">
        <v>30006</v>
      </c>
      <c r="C341" s="68">
        <v>4</v>
      </c>
      <c r="D341" s="1">
        <v>348</v>
      </c>
      <c r="E341" s="1">
        <v>603</v>
      </c>
      <c r="F341" s="1">
        <v>0</v>
      </c>
      <c r="G341" s="1">
        <v>951</v>
      </c>
      <c r="H341" s="181">
        <f t="shared" si="52"/>
        <v>951</v>
      </c>
      <c r="I341" s="176">
        <v>237.75</v>
      </c>
      <c r="J341" s="182">
        <f t="shared" si="53"/>
        <v>237.75</v>
      </c>
      <c r="K341" s="45">
        <f t="shared" si="55"/>
        <v>15</v>
      </c>
      <c r="L341" s="45">
        <f t="shared" si="55"/>
        <v>30</v>
      </c>
      <c r="M341" s="45">
        <f t="shared" si="55"/>
        <v>45</v>
      </c>
      <c r="N341" s="45">
        <f t="shared" si="55"/>
        <v>59</v>
      </c>
      <c r="O341" s="45">
        <f t="shared" si="55"/>
        <v>74</v>
      </c>
      <c r="P341" s="45">
        <f t="shared" si="55"/>
        <v>89</v>
      </c>
      <c r="Q341" s="45">
        <f t="shared" si="55"/>
        <v>104</v>
      </c>
      <c r="R341" s="45">
        <f t="shared" si="55"/>
        <v>119</v>
      </c>
      <c r="S341" s="45">
        <f t="shared" si="55"/>
        <v>134</v>
      </c>
      <c r="T341" s="45">
        <f t="shared" si="55"/>
        <v>149</v>
      </c>
      <c r="U341" s="45">
        <f t="shared" si="55"/>
        <v>163</v>
      </c>
      <c r="V341" s="45">
        <f t="shared" si="55"/>
        <v>178</v>
      </c>
      <c r="W341" s="45">
        <f t="shared" si="55"/>
        <v>193</v>
      </c>
      <c r="X341" s="45">
        <f t="shared" si="55"/>
        <v>208</v>
      </c>
      <c r="Y341" s="45">
        <f t="shared" si="55"/>
        <v>223</v>
      </c>
      <c r="Z341" s="45">
        <f t="shared" si="55"/>
        <v>238</v>
      </c>
      <c r="AA341" s="45">
        <f t="shared" si="54"/>
        <v>253</v>
      </c>
      <c r="AB341" s="45">
        <f t="shared" si="54"/>
        <v>267</v>
      </c>
      <c r="AC341" s="45">
        <f t="shared" si="54"/>
        <v>282</v>
      </c>
      <c r="AD341" s="45">
        <f t="shared" si="54"/>
        <v>297</v>
      </c>
      <c r="AE341" s="45">
        <f t="shared" si="54"/>
        <v>312</v>
      </c>
      <c r="AF341" s="45">
        <f t="shared" si="54"/>
        <v>327</v>
      </c>
      <c r="AG341" s="45">
        <f t="shared" si="54"/>
        <v>342</v>
      </c>
      <c r="AH341" s="45">
        <f t="shared" si="54"/>
        <v>357</v>
      </c>
      <c r="AI341" s="45">
        <f t="shared" si="54"/>
        <v>371</v>
      </c>
      <c r="AJ341" s="45">
        <f t="shared" si="54"/>
        <v>386</v>
      </c>
      <c r="AK341" s="45">
        <f t="shared" si="54"/>
        <v>401</v>
      </c>
      <c r="AL341" s="45">
        <f t="shared" si="54"/>
        <v>416</v>
      </c>
      <c r="AM341" s="45">
        <f t="shared" si="54"/>
        <v>431</v>
      </c>
      <c r="AN341" s="45">
        <f t="shared" si="54"/>
        <v>446</v>
      </c>
    </row>
    <row r="342" spans="1:40" x14ac:dyDescent="0.25">
      <c r="A342" s="68" t="s">
        <v>131</v>
      </c>
      <c r="B342" s="184">
        <v>30140</v>
      </c>
      <c r="C342" s="68">
        <v>8</v>
      </c>
      <c r="D342" s="1">
        <v>2016</v>
      </c>
      <c r="E342" s="1">
        <v>-187</v>
      </c>
      <c r="F342" s="1">
        <v>8</v>
      </c>
      <c r="G342" s="1">
        <v>1837</v>
      </c>
      <c r="H342" s="181">
        <f t="shared" si="52"/>
        <v>1829</v>
      </c>
      <c r="I342" s="176">
        <v>229.625</v>
      </c>
      <c r="J342" s="182">
        <f t="shared" si="53"/>
        <v>228.625</v>
      </c>
      <c r="K342" s="45">
        <f t="shared" si="55"/>
        <v>14</v>
      </c>
      <c r="L342" s="45">
        <f t="shared" si="55"/>
        <v>29</v>
      </c>
      <c r="M342" s="45">
        <f t="shared" si="55"/>
        <v>43</v>
      </c>
      <c r="N342" s="45">
        <f t="shared" si="55"/>
        <v>57</v>
      </c>
      <c r="O342" s="45">
        <f t="shared" si="55"/>
        <v>71</v>
      </c>
      <c r="P342" s="45">
        <f t="shared" si="55"/>
        <v>86</v>
      </c>
      <c r="Q342" s="45">
        <f t="shared" si="55"/>
        <v>100</v>
      </c>
      <c r="R342" s="45">
        <f t="shared" si="55"/>
        <v>114</v>
      </c>
      <c r="S342" s="45">
        <f t="shared" si="55"/>
        <v>129</v>
      </c>
      <c r="T342" s="45">
        <f t="shared" si="55"/>
        <v>143</v>
      </c>
      <c r="U342" s="45">
        <f t="shared" si="55"/>
        <v>157</v>
      </c>
      <c r="V342" s="45">
        <f t="shared" si="55"/>
        <v>171</v>
      </c>
      <c r="W342" s="45">
        <f t="shared" si="55"/>
        <v>186</v>
      </c>
      <c r="X342" s="45">
        <f t="shared" si="55"/>
        <v>200</v>
      </c>
      <c r="Y342" s="45">
        <f t="shared" si="55"/>
        <v>214</v>
      </c>
      <c r="Z342" s="45">
        <f t="shared" ref="Z342:AN357" si="56">IF($G342&gt;0,ROUND($J342*Z$3/12*0.75,0),0)</f>
        <v>229</v>
      </c>
      <c r="AA342" s="45">
        <f t="shared" si="56"/>
        <v>243</v>
      </c>
      <c r="AB342" s="45">
        <f t="shared" si="56"/>
        <v>257</v>
      </c>
      <c r="AC342" s="45">
        <f t="shared" si="56"/>
        <v>271</v>
      </c>
      <c r="AD342" s="45">
        <f t="shared" si="56"/>
        <v>286</v>
      </c>
      <c r="AE342" s="45">
        <f t="shared" si="56"/>
        <v>300</v>
      </c>
      <c r="AF342" s="45">
        <f t="shared" si="56"/>
        <v>314</v>
      </c>
      <c r="AG342" s="45">
        <f t="shared" si="56"/>
        <v>329</v>
      </c>
      <c r="AH342" s="45">
        <f t="shared" si="56"/>
        <v>343</v>
      </c>
      <c r="AI342" s="45">
        <f t="shared" si="56"/>
        <v>357</v>
      </c>
      <c r="AJ342" s="45">
        <f t="shared" si="56"/>
        <v>372</v>
      </c>
      <c r="AK342" s="45">
        <f t="shared" si="56"/>
        <v>386</v>
      </c>
      <c r="AL342" s="45">
        <f t="shared" si="56"/>
        <v>400</v>
      </c>
      <c r="AM342" s="45">
        <f t="shared" si="56"/>
        <v>414</v>
      </c>
      <c r="AN342" s="45">
        <f t="shared" si="56"/>
        <v>429</v>
      </c>
    </row>
    <row r="343" spans="1:40" x14ac:dyDescent="0.25">
      <c r="A343" s="68" t="s">
        <v>131</v>
      </c>
      <c r="B343" s="184">
        <v>30217</v>
      </c>
      <c r="C343" s="68">
        <v>14</v>
      </c>
      <c r="D343" s="1">
        <v>1764</v>
      </c>
      <c r="E343" s="1">
        <v>1879</v>
      </c>
      <c r="F343" s="1">
        <v>50</v>
      </c>
      <c r="G343" s="1">
        <v>3693</v>
      </c>
      <c r="H343" s="181">
        <f t="shared" si="52"/>
        <v>3643</v>
      </c>
      <c r="I343" s="176">
        <v>263.78570000000002</v>
      </c>
      <c r="J343" s="182">
        <f t="shared" si="53"/>
        <v>260.21428571428572</v>
      </c>
      <c r="K343" s="45">
        <f t="shared" ref="K343:Z358" si="57">IF($G343&gt;0,ROUND($J343*K$3/12*0.75,0),0)</f>
        <v>16</v>
      </c>
      <c r="L343" s="45">
        <f t="shared" si="57"/>
        <v>33</v>
      </c>
      <c r="M343" s="45">
        <f t="shared" si="57"/>
        <v>49</v>
      </c>
      <c r="N343" s="45">
        <f t="shared" si="57"/>
        <v>65</v>
      </c>
      <c r="O343" s="45">
        <f t="shared" si="57"/>
        <v>81</v>
      </c>
      <c r="P343" s="45">
        <f t="shared" si="57"/>
        <v>98</v>
      </c>
      <c r="Q343" s="45">
        <f t="shared" si="57"/>
        <v>114</v>
      </c>
      <c r="R343" s="45">
        <f t="shared" si="57"/>
        <v>130</v>
      </c>
      <c r="S343" s="45">
        <f t="shared" si="57"/>
        <v>146</v>
      </c>
      <c r="T343" s="45">
        <f t="shared" si="57"/>
        <v>163</v>
      </c>
      <c r="U343" s="45">
        <f t="shared" si="57"/>
        <v>179</v>
      </c>
      <c r="V343" s="45">
        <f t="shared" si="57"/>
        <v>195</v>
      </c>
      <c r="W343" s="45">
        <f t="shared" si="57"/>
        <v>211</v>
      </c>
      <c r="X343" s="45">
        <f t="shared" si="57"/>
        <v>228</v>
      </c>
      <c r="Y343" s="45">
        <f t="shared" si="57"/>
        <v>244</v>
      </c>
      <c r="Z343" s="45">
        <f t="shared" si="57"/>
        <v>260</v>
      </c>
      <c r="AA343" s="45">
        <f t="shared" si="56"/>
        <v>276</v>
      </c>
      <c r="AB343" s="45">
        <f t="shared" si="56"/>
        <v>293</v>
      </c>
      <c r="AC343" s="45">
        <f t="shared" si="56"/>
        <v>309</v>
      </c>
      <c r="AD343" s="45">
        <f t="shared" si="56"/>
        <v>325</v>
      </c>
      <c r="AE343" s="45">
        <f t="shared" si="56"/>
        <v>342</v>
      </c>
      <c r="AF343" s="45">
        <f t="shared" si="56"/>
        <v>358</v>
      </c>
      <c r="AG343" s="45">
        <f t="shared" si="56"/>
        <v>374</v>
      </c>
      <c r="AH343" s="45">
        <f t="shared" si="56"/>
        <v>390</v>
      </c>
      <c r="AI343" s="45">
        <f t="shared" si="56"/>
        <v>407</v>
      </c>
      <c r="AJ343" s="45">
        <f t="shared" si="56"/>
        <v>423</v>
      </c>
      <c r="AK343" s="45">
        <f t="shared" si="56"/>
        <v>439</v>
      </c>
      <c r="AL343" s="45">
        <f t="shared" si="56"/>
        <v>455</v>
      </c>
      <c r="AM343" s="45">
        <f t="shared" si="56"/>
        <v>472</v>
      </c>
      <c r="AN343" s="45">
        <f t="shared" si="56"/>
        <v>488</v>
      </c>
    </row>
    <row r="344" spans="1:40" x14ac:dyDescent="0.25">
      <c r="A344" s="68" t="s">
        <v>131</v>
      </c>
      <c r="B344" s="184">
        <v>30291</v>
      </c>
      <c r="C344" s="68">
        <v>6</v>
      </c>
      <c r="D344" s="1">
        <v>900</v>
      </c>
      <c r="E344" s="1">
        <v>346</v>
      </c>
      <c r="F344" s="1">
        <v>0</v>
      </c>
      <c r="G344" s="1">
        <v>1246</v>
      </c>
      <c r="H344" s="181">
        <f t="shared" si="52"/>
        <v>1246</v>
      </c>
      <c r="I344" s="176">
        <v>207.66669999999999</v>
      </c>
      <c r="J344" s="182">
        <f t="shared" si="53"/>
        <v>207.66666666666666</v>
      </c>
      <c r="K344" s="45">
        <f t="shared" si="57"/>
        <v>13</v>
      </c>
      <c r="L344" s="45">
        <f t="shared" si="57"/>
        <v>26</v>
      </c>
      <c r="M344" s="45">
        <f t="shared" si="57"/>
        <v>39</v>
      </c>
      <c r="N344" s="45">
        <f t="shared" si="57"/>
        <v>52</v>
      </c>
      <c r="O344" s="45">
        <f t="shared" si="57"/>
        <v>65</v>
      </c>
      <c r="P344" s="45">
        <f t="shared" si="57"/>
        <v>78</v>
      </c>
      <c r="Q344" s="45">
        <f t="shared" si="57"/>
        <v>91</v>
      </c>
      <c r="R344" s="45">
        <f t="shared" si="57"/>
        <v>104</v>
      </c>
      <c r="S344" s="45">
        <f t="shared" si="57"/>
        <v>117</v>
      </c>
      <c r="T344" s="45">
        <f t="shared" si="57"/>
        <v>130</v>
      </c>
      <c r="U344" s="45">
        <f t="shared" si="57"/>
        <v>143</v>
      </c>
      <c r="V344" s="45">
        <f t="shared" si="57"/>
        <v>156</v>
      </c>
      <c r="W344" s="45">
        <f t="shared" si="57"/>
        <v>169</v>
      </c>
      <c r="X344" s="45">
        <f t="shared" si="57"/>
        <v>182</v>
      </c>
      <c r="Y344" s="45">
        <f t="shared" si="57"/>
        <v>195</v>
      </c>
      <c r="Z344" s="45">
        <f t="shared" si="57"/>
        <v>208</v>
      </c>
      <c r="AA344" s="45">
        <f t="shared" si="56"/>
        <v>221</v>
      </c>
      <c r="AB344" s="45">
        <f t="shared" si="56"/>
        <v>234</v>
      </c>
      <c r="AC344" s="45">
        <f t="shared" si="56"/>
        <v>247</v>
      </c>
      <c r="AD344" s="45">
        <f t="shared" si="56"/>
        <v>260</v>
      </c>
      <c r="AE344" s="45">
        <f t="shared" si="56"/>
        <v>273</v>
      </c>
      <c r="AF344" s="45">
        <f t="shared" si="56"/>
        <v>286</v>
      </c>
      <c r="AG344" s="45">
        <f t="shared" si="56"/>
        <v>299</v>
      </c>
      <c r="AH344" s="45">
        <f t="shared" si="56"/>
        <v>312</v>
      </c>
      <c r="AI344" s="45">
        <f t="shared" si="56"/>
        <v>324</v>
      </c>
      <c r="AJ344" s="45">
        <f t="shared" si="56"/>
        <v>337</v>
      </c>
      <c r="AK344" s="45">
        <f t="shared" si="56"/>
        <v>350</v>
      </c>
      <c r="AL344" s="45">
        <f t="shared" si="56"/>
        <v>363</v>
      </c>
      <c r="AM344" s="45">
        <f t="shared" si="56"/>
        <v>376</v>
      </c>
      <c r="AN344" s="45">
        <f t="shared" si="56"/>
        <v>389</v>
      </c>
    </row>
    <row r="345" spans="1:40" x14ac:dyDescent="0.25">
      <c r="A345" s="68" t="s">
        <v>131</v>
      </c>
      <c r="B345" s="184">
        <v>30471</v>
      </c>
      <c r="C345" s="68">
        <v>7</v>
      </c>
      <c r="D345" s="1">
        <v>1080</v>
      </c>
      <c r="E345" s="1">
        <v>376</v>
      </c>
      <c r="F345" s="1">
        <v>0</v>
      </c>
      <c r="G345" s="1">
        <v>1456</v>
      </c>
      <c r="H345" s="181">
        <f t="shared" si="52"/>
        <v>1456</v>
      </c>
      <c r="I345" s="176">
        <v>208</v>
      </c>
      <c r="J345" s="182">
        <f t="shared" si="53"/>
        <v>208</v>
      </c>
      <c r="K345" s="45">
        <f t="shared" si="57"/>
        <v>13</v>
      </c>
      <c r="L345" s="45">
        <f t="shared" si="57"/>
        <v>26</v>
      </c>
      <c r="M345" s="45">
        <f t="shared" si="57"/>
        <v>39</v>
      </c>
      <c r="N345" s="45">
        <f t="shared" si="57"/>
        <v>52</v>
      </c>
      <c r="O345" s="45">
        <f t="shared" si="57"/>
        <v>65</v>
      </c>
      <c r="P345" s="45">
        <f t="shared" si="57"/>
        <v>78</v>
      </c>
      <c r="Q345" s="45">
        <f t="shared" si="57"/>
        <v>91</v>
      </c>
      <c r="R345" s="45">
        <f t="shared" si="57"/>
        <v>104</v>
      </c>
      <c r="S345" s="45">
        <f t="shared" si="57"/>
        <v>117</v>
      </c>
      <c r="T345" s="45">
        <f t="shared" si="57"/>
        <v>130</v>
      </c>
      <c r="U345" s="45">
        <f t="shared" si="57"/>
        <v>143</v>
      </c>
      <c r="V345" s="45">
        <f t="shared" si="57"/>
        <v>156</v>
      </c>
      <c r="W345" s="45">
        <f t="shared" si="57"/>
        <v>169</v>
      </c>
      <c r="X345" s="45">
        <f t="shared" si="57"/>
        <v>182</v>
      </c>
      <c r="Y345" s="45">
        <f t="shared" si="57"/>
        <v>195</v>
      </c>
      <c r="Z345" s="45">
        <f t="shared" si="57"/>
        <v>208</v>
      </c>
      <c r="AA345" s="45">
        <f t="shared" si="56"/>
        <v>221</v>
      </c>
      <c r="AB345" s="45">
        <f t="shared" si="56"/>
        <v>234</v>
      </c>
      <c r="AC345" s="45">
        <f t="shared" si="56"/>
        <v>247</v>
      </c>
      <c r="AD345" s="45">
        <f t="shared" si="56"/>
        <v>260</v>
      </c>
      <c r="AE345" s="45">
        <f t="shared" si="56"/>
        <v>273</v>
      </c>
      <c r="AF345" s="45">
        <f t="shared" si="56"/>
        <v>286</v>
      </c>
      <c r="AG345" s="45">
        <f t="shared" si="56"/>
        <v>299</v>
      </c>
      <c r="AH345" s="45">
        <f t="shared" si="56"/>
        <v>312</v>
      </c>
      <c r="AI345" s="45">
        <f t="shared" si="56"/>
        <v>325</v>
      </c>
      <c r="AJ345" s="45">
        <f t="shared" si="56"/>
        <v>338</v>
      </c>
      <c r="AK345" s="45">
        <f t="shared" si="56"/>
        <v>351</v>
      </c>
      <c r="AL345" s="45">
        <f t="shared" si="56"/>
        <v>364</v>
      </c>
      <c r="AM345" s="45">
        <f t="shared" si="56"/>
        <v>377</v>
      </c>
      <c r="AN345" s="45">
        <f t="shared" si="56"/>
        <v>390</v>
      </c>
    </row>
    <row r="346" spans="1:40" x14ac:dyDescent="0.25">
      <c r="A346" s="68" t="s">
        <v>131</v>
      </c>
      <c r="B346" s="184">
        <v>30558</v>
      </c>
      <c r="C346" s="68">
        <v>12</v>
      </c>
      <c r="D346" s="1">
        <v>1956</v>
      </c>
      <c r="E346" s="1">
        <v>1318</v>
      </c>
      <c r="F346" s="1">
        <v>26</v>
      </c>
      <c r="G346" s="1">
        <v>3300</v>
      </c>
      <c r="H346" s="181">
        <f t="shared" si="52"/>
        <v>3274</v>
      </c>
      <c r="I346" s="176">
        <v>275</v>
      </c>
      <c r="J346" s="182">
        <f t="shared" si="53"/>
        <v>272.83333333333331</v>
      </c>
      <c r="K346" s="45">
        <f t="shared" si="57"/>
        <v>17</v>
      </c>
      <c r="L346" s="45">
        <f t="shared" si="57"/>
        <v>34</v>
      </c>
      <c r="M346" s="45">
        <f t="shared" si="57"/>
        <v>51</v>
      </c>
      <c r="N346" s="45">
        <f t="shared" si="57"/>
        <v>68</v>
      </c>
      <c r="O346" s="45">
        <f t="shared" si="57"/>
        <v>85</v>
      </c>
      <c r="P346" s="45">
        <f t="shared" si="57"/>
        <v>102</v>
      </c>
      <c r="Q346" s="45">
        <f t="shared" si="57"/>
        <v>119</v>
      </c>
      <c r="R346" s="45">
        <f t="shared" si="57"/>
        <v>136</v>
      </c>
      <c r="S346" s="45">
        <f t="shared" si="57"/>
        <v>153</v>
      </c>
      <c r="T346" s="45">
        <f t="shared" si="57"/>
        <v>171</v>
      </c>
      <c r="U346" s="45">
        <f t="shared" si="57"/>
        <v>188</v>
      </c>
      <c r="V346" s="45">
        <f t="shared" si="57"/>
        <v>205</v>
      </c>
      <c r="W346" s="45">
        <f t="shared" si="57"/>
        <v>222</v>
      </c>
      <c r="X346" s="45">
        <f t="shared" si="57"/>
        <v>239</v>
      </c>
      <c r="Y346" s="45">
        <f t="shared" si="57"/>
        <v>256</v>
      </c>
      <c r="Z346" s="45">
        <f t="shared" si="57"/>
        <v>273</v>
      </c>
      <c r="AA346" s="45">
        <f t="shared" si="56"/>
        <v>290</v>
      </c>
      <c r="AB346" s="45">
        <f t="shared" si="56"/>
        <v>307</v>
      </c>
      <c r="AC346" s="45">
        <f t="shared" si="56"/>
        <v>324</v>
      </c>
      <c r="AD346" s="45">
        <f t="shared" si="56"/>
        <v>341</v>
      </c>
      <c r="AE346" s="45">
        <f t="shared" si="56"/>
        <v>358</v>
      </c>
      <c r="AF346" s="45">
        <f t="shared" si="56"/>
        <v>375</v>
      </c>
      <c r="AG346" s="45">
        <f t="shared" si="56"/>
        <v>392</v>
      </c>
      <c r="AH346" s="45">
        <f t="shared" si="56"/>
        <v>409</v>
      </c>
      <c r="AI346" s="45">
        <f t="shared" si="56"/>
        <v>426</v>
      </c>
      <c r="AJ346" s="45">
        <f t="shared" si="56"/>
        <v>443</v>
      </c>
      <c r="AK346" s="45">
        <f t="shared" si="56"/>
        <v>460</v>
      </c>
      <c r="AL346" s="45">
        <f t="shared" si="56"/>
        <v>477</v>
      </c>
      <c r="AM346" s="45">
        <f t="shared" si="56"/>
        <v>495</v>
      </c>
      <c r="AN346" s="45">
        <f t="shared" si="56"/>
        <v>512</v>
      </c>
    </row>
    <row r="347" spans="1:40" x14ac:dyDescent="0.25">
      <c r="A347" s="68" t="s">
        <v>131</v>
      </c>
      <c r="B347" s="184">
        <v>30694</v>
      </c>
      <c r="C347" s="68">
        <v>11</v>
      </c>
      <c r="D347" s="1">
        <v>2484</v>
      </c>
      <c r="E347" s="1">
        <v>321</v>
      </c>
      <c r="F347" s="1">
        <v>18</v>
      </c>
      <c r="G347" s="1">
        <v>2823</v>
      </c>
      <c r="H347" s="181">
        <f t="shared" si="52"/>
        <v>2805</v>
      </c>
      <c r="I347" s="176">
        <v>256.63639999999998</v>
      </c>
      <c r="J347" s="182">
        <f t="shared" si="53"/>
        <v>255</v>
      </c>
      <c r="K347" s="45">
        <f t="shared" si="57"/>
        <v>16</v>
      </c>
      <c r="L347" s="45">
        <f t="shared" si="57"/>
        <v>32</v>
      </c>
      <c r="M347" s="45">
        <f t="shared" si="57"/>
        <v>48</v>
      </c>
      <c r="N347" s="45">
        <f t="shared" si="57"/>
        <v>64</v>
      </c>
      <c r="O347" s="45">
        <f t="shared" si="57"/>
        <v>80</v>
      </c>
      <c r="P347" s="45">
        <f t="shared" si="57"/>
        <v>96</v>
      </c>
      <c r="Q347" s="45">
        <f t="shared" si="57"/>
        <v>112</v>
      </c>
      <c r="R347" s="45">
        <f t="shared" si="57"/>
        <v>128</v>
      </c>
      <c r="S347" s="45">
        <f t="shared" si="57"/>
        <v>143</v>
      </c>
      <c r="T347" s="45">
        <f t="shared" si="57"/>
        <v>159</v>
      </c>
      <c r="U347" s="45">
        <f t="shared" si="57"/>
        <v>175</v>
      </c>
      <c r="V347" s="45">
        <f t="shared" si="57"/>
        <v>191</v>
      </c>
      <c r="W347" s="45">
        <f t="shared" si="57"/>
        <v>207</v>
      </c>
      <c r="X347" s="45">
        <f t="shared" si="57"/>
        <v>223</v>
      </c>
      <c r="Y347" s="45">
        <f t="shared" si="57"/>
        <v>239</v>
      </c>
      <c r="Z347" s="45">
        <f t="shared" si="57"/>
        <v>255</v>
      </c>
      <c r="AA347" s="45">
        <f t="shared" si="56"/>
        <v>271</v>
      </c>
      <c r="AB347" s="45">
        <f t="shared" si="56"/>
        <v>287</v>
      </c>
      <c r="AC347" s="45">
        <f t="shared" si="56"/>
        <v>303</v>
      </c>
      <c r="AD347" s="45">
        <f t="shared" si="56"/>
        <v>319</v>
      </c>
      <c r="AE347" s="45">
        <f t="shared" si="56"/>
        <v>335</v>
      </c>
      <c r="AF347" s="45">
        <f t="shared" si="56"/>
        <v>351</v>
      </c>
      <c r="AG347" s="45">
        <f t="shared" si="56"/>
        <v>367</v>
      </c>
      <c r="AH347" s="45">
        <f t="shared" si="56"/>
        <v>383</v>
      </c>
      <c r="AI347" s="45">
        <f t="shared" si="56"/>
        <v>398</v>
      </c>
      <c r="AJ347" s="45">
        <f t="shared" si="56"/>
        <v>414</v>
      </c>
      <c r="AK347" s="45">
        <f t="shared" si="56"/>
        <v>430</v>
      </c>
      <c r="AL347" s="45">
        <f t="shared" si="56"/>
        <v>446</v>
      </c>
      <c r="AM347" s="45">
        <f t="shared" si="56"/>
        <v>462</v>
      </c>
      <c r="AN347" s="45">
        <f t="shared" si="56"/>
        <v>478</v>
      </c>
    </row>
    <row r="348" spans="1:40" x14ac:dyDescent="0.25">
      <c r="A348" s="68" t="s">
        <v>131</v>
      </c>
      <c r="B348" s="184" t="s">
        <v>260</v>
      </c>
      <c r="C348" s="68">
        <v>0</v>
      </c>
      <c r="D348" s="1">
        <v>0</v>
      </c>
      <c r="E348" s="1">
        <v>0</v>
      </c>
      <c r="F348" s="1">
        <v>0</v>
      </c>
      <c r="G348" s="1">
        <v>0</v>
      </c>
      <c r="H348" s="181">
        <f t="shared" si="52"/>
        <v>0</v>
      </c>
      <c r="I348" s="176">
        <v>0</v>
      </c>
      <c r="J348" s="182">
        <f t="shared" si="53"/>
        <v>0</v>
      </c>
      <c r="K348" s="45">
        <f t="shared" si="57"/>
        <v>0</v>
      </c>
      <c r="L348" s="45">
        <f t="shared" si="57"/>
        <v>0</v>
      </c>
      <c r="M348" s="45">
        <f t="shared" si="57"/>
        <v>0</v>
      </c>
      <c r="N348" s="45">
        <f t="shared" si="57"/>
        <v>0</v>
      </c>
      <c r="O348" s="45">
        <f t="shared" si="57"/>
        <v>0</v>
      </c>
      <c r="P348" s="45">
        <f t="shared" si="57"/>
        <v>0</v>
      </c>
      <c r="Q348" s="45">
        <f t="shared" si="57"/>
        <v>0</v>
      </c>
      <c r="R348" s="45">
        <f t="shared" si="57"/>
        <v>0</v>
      </c>
      <c r="S348" s="45">
        <f t="shared" si="57"/>
        <v>0</v>
      </c>
      <c r="T348" s="45">
        <f t="shared" si="57"/>
        <v>0</v>
      </c>
      <c r="U348" s="45">
        <f t="shared" si="57"/>
        <v>0</v>
      </c>
      <c r="V348" s="45">
        <f t="shared" si="57"/>
        <v>0</v>
      </c>
      <c r="W348" s="45">
        <f t="shared" si="57"/>
        <v>0</v>
      </c>
      <c r="X348" s="45">
        <f t="shared" si="57"/>
        <v>0</v>
      </c>
      <c r="Y348" s="45">
        <f t="shared" si="57"/>
        <v>0</v>
      </c>
      <c r="Z348" s="45">
        <f t="shared" si="57"/>
        <v>0</v>
      </c>
      <c r="AA348" s="45">
        <f t="shared" si="56"/>
        <v>0</v>
      </c>
      <c r="AB348" s="45">
        <f t="shared" si="56"/>
        <v>0</v>
      </c>
      <c r="AC348" s="45">
        <f t="shared" si="56"/>
        <v>0</v>
      </c>
      <c r="AD348" s="45">
        <f t="shared" si="56"/>
        <v>0</v>
      </c>
      <c r="AE348" s="45">
        <f t="shared" si="56"/>
        <v>0</v>
      </c>
      <c r="AF348" s="45">
        <f t="shared" si="56"/>
        <v>0</v>
      </c>
      <c r="AG348" s="45">
        <f t="shared" si="56"/>
        <v>0</v>
      </c>
      <c r="AH348" s="45">
        <f t="shared" si="56"/>
        <v>0</v>
      </c>
      <c r="AI348" s="45">
        <f t="shared" si="56"/>
        <v>0</v>
      </c>
      <c r="AJ348" s="45">
        <f t="shared" si="56"/>
        <v>0</v>
      </c>
      <c r="AK348" s="45">
        <f t="shared" si="56"/>
        <v>0</v>
      </c>
      <c r="AL348" s="45">
        <f t="shared" si="56"/>
        <v>0</v>
      </c>
      <c r="AM348" s="45">
        <f t="shared" si="56"/>
        <v>0</v>
      </c>
      <c r="AN348" s="45">
        <f t="shared" si="56"/>
        <v>0</v>
      </c>
    </row>
    <row r="349" spans="1:40" x14ac:dyDescent="0.25">
      <c r="A349" s="68" t="s">
        <v>131</v>
      </c>
      <c r="B349" s="184">
        <v>30850</v>
      </c>
      <c r="C349" s="68">
        <v>1</v>
      </c>
      <c r="D349" s="1">
        <v>168</v>
      </c>
      <c r="E349" s="1">
        <v>-29</v>
      </c>
      <c r="F349" s="1">
        <v>0</v>
      </c>
      <c r="G349" s="1">
        <v>139</v>
      </c>
      <c r="H349" s="181">
        <f t="shared" si="52"/>
        <v>139</v>
      </c>
      <c r="I349" s="176">
        <v>139</v>
      </c>
      <c r="J349" s="182">
        <f t="shared" si="53"/>
        <v>139</v>
      </c>
      <c r="K349" s="45">
        <f t="shared" si="57"/>
        <v>9</v>
      </c>
      <c r="L349" s="45">
        <f t="shared" si="57"/>
        <v>17</v>
      </c>
      <c r="M349" s="45">
        <f t="shared" si="57"/>
        <v>26</v>
      </c>
      <c r="N349" s="45">
        <f t="shared" si="57"/>
        <v>35</v>
      </c>
      <c r="O349" s="45">
        <f t="shared" si="57"/>
        <v>43</v>
      </c>
      <c r="P349" s="45">
        <f t="shared" si="57"/>
        <v>52</v>
      </c>
      <c r="Q349" s="45">
        <f t="shared" si="57"/>
        <v>61</v>
      </c>
      <c r="R349" s="45">
        <f t="shared" si="57"/>
        <v>70</v>
      </c>
      <c r="S349" s="45">
        <f t="shared" si="57"/>
        <v>78</v>
      </c>
      <c r="T349" s="45">
        <f t="shared" si="57"/>
        <v>87</v>
      </c>
      <c r="U349" s="45">
        <f t="shared" si="57"/>
        <v>96</v>
      </c>
      <c r="V349" s="45">
        <f t="shared" si="57"/>
        <v>104</v>
      </c>
      <c r="W349" s="45">
        <f t="shared" si="57"/>
        <v>113</v>
      </c>
      <c r="X349" s="45">
        <f t="shared" si="57"/>
        <v>122</v>
      </c>
      <c r="Y349" s="45">
        <f t="shared" si="57"/>
        <v>130</v>
      </c>
      <c r="Z349" s="45">
        <f t="shared" si="57"/>
        <v>139</v>
      </c>
      <c r="AA349" s="45">
        <f t="shared" si="56"/>
        <v>148</v>
      </c>
      <c r="AB349" s="45">
        <f t="shared" si="56"/>
        <v>156</v>
      </c>
      <c r="AC349" s="45">
        <f t="shared" si="56"/>
        <v>165</v>
      </c>
      <c r="AD349" s="45">
        <f t="shared" si="56"/>
        <v>174</v>
      </c>
      <c r="AE349" s="45">
        <f t="shared" si="56"/>
        <v>182</v>
      </c>
      <c r="AF349" s="45">
        <f t="shared" si="56"/>
        <v>191</v>
      </c>
      <c r="AG349" s="45">
        <f t="shared" si="56"/>
        <v>200</v>
      </c>
      <c r="AH349" s="45">
        <f t="shared" si="56"/>
        <v>209</v>
      </c>
      <c r="AI349" s="45">
        <f t="shared" si="56"/>
        <v>217</v>
      </c>
      <c r="AJ349" s="45">
        <f t="shared" si="56"/>
        <v>226</v>
      </c>
      <c r="AK349" s="45">
        <f t="shared" si="56"/>
        <v>235</v>
      </c>
      <c r="AL349" s="45">
        <f t="shared" si="56"/>
        <v>243</v>
      </c>
      <c r="AM349" s="45">
        <f t="shared" si="56"/>
        <v>252</v>
      </c>
      <c r="AN349" s="45">
        <f t="shared" si="56"/>
        <v>261</v>
      </c>
    </row>
    <row r="350" spans="1:40" x14ac:dyDescent="0.25">
      <c r="A350" s="68" t="s">
        <v>131</v>
      </c>
      <c r="B350" s="184">
        <v>30971</v>
      </c>
      <c r="C350" s="68">
        <v>12</v>
      </c>
      <c r="D350" s="1">
        <v>1680</v>
      </c>
      <c r="E350" s="1">
        <v>337</v>
      </c>
      <c r="F350" s="1">
        <v>0</v>
      </c>
      <c r="G350" s="1">
        <v>2017</v>
      </c>
      <c r="H350" s="181">
        <f t="shared" si="52"/>
        <v>2017</v>
      </c>
      <c r="I350" s="176">
        <v>168.08330000000001</v>
      </c>
      <c r="J350" s="182">
        <f t="shared" si="53"/>
        <v>168.08333333333334</v>
      </c>
      <c r="K350" s="45">
        <f t="shared" si="57"/>
        <v>11</v>
      </c>
      <c r="L350" s="45">
        <f t="shared" si="57"/>
        <v>21</v>
      </c>
      <c r="M350" s="45">
        <f t="shared" si="57"/>
        <v>32</v>
      </c>
      <c r="N350" s="45">
        <f t="shared" si="57"/>
        <v>42</v>
      </c>
      <c r="O350" s="45">
        <f t="shared" si="57"/>
        <v>53</v>
      </c>
      <c r="P350" s="45">
        <f t="shared" si="57"/>
        <v>63</v>
      </c>
      <c r="Q350" s="45">
        <f t="shared" si="57"/>
        <v>74</v>
      </c>
      <c r="R350" s="45">
        <f t="shared" si="57"/>
        <v>84</v>
      </c>
      <c r="S350" s="45">
        <f t="shared" si="57"/>
        <v>95</v>
      </c>
      <c r="T350" s="45">
        <f t="shared" si="57"/>
        <v>105</v>
      </c>
      <c r="U350" s="45">
        <f t="shared" si="57"/>
        <v>116</v>
      </c>
      <c r="V350" s="45">
        <f t="shared" si="57"/>
        <v>126</v>
      </c>
      <c r="W350" s="45">
        <f t="shared" si="57"/>
        <v>137</v>
      </c>
      <c r="X350" s="45">
        <f t="shared" si="57"/>
        <v>147</v>
      </c>
      <c r="Y350" s="45">
        <f t="shared" si="57"/>
        <v>158</v>
      </c>
      <c r="Z350" s="45">
        <f t="shared" si="57"/>
        <v>168</v>
      </c>
      <c r="AA350" s="45">
        <f t="shared" si="56"/>
        <v>179</v>
      </c>
      <c r="AB350" s="45">
        <f t="shared" si="56"/>
        <v>189</v>
      </c>
      <c r="AC350" s="45">
        <f t="shared" si="56"/>
        <v>200</v>
      </c>
      <c r="AD350" s="45">
        <f t="shared" si="56"/>
        <v>210</v>
      </c>
      <c r="AE350" s="45">
        <f t="shared" si="56"/>
        <v>221</v>
      </c>
      <c r="AF350" s="45">
        <f t="shared" si="56"/>
        <v>231</v>
      </c>
      <c r="AG350" s="45">
        <f t="shared" si="56"/>
        <v>242</v>
      </c>
      <c r="AH350" s="45">
        <f t="shared" si="56"/>
        <v>252</v>
      </c>
      <c r="AI350" s="45">
        <f t="shared" si="56"/>
        <v>263</v>
      </c>
      <c r="AJ350" s="45">
        <f t="shared" si="56"/>
        <v>273</v>
      </c>
      <c r="AK350" s="45">
        <f t="shared" si="56"/>
        <v>284</v>
      </c>
      <c r="AL350" s="45">
        <f t="shared" si="56"/>
        <v>294</v>
      </c>
      <c r="AM350" s="45">
        <f t="shared" si="56"/>
        <v>305</v>
      </c>
      <c r="AN350" s="45">
        <f t="shared" si="56"/>
        <v>315</v>
      </c>
    </row>
    <row r="351" spans="1:40" x14ac:dyDescent="0.25">
      <c r="A351" s="68" t="s">
        <v>131</v>
      </c>
      <c r="B351" s="184">
        <v>30984</v>
      </c>
      <c r="C351" s="68">
        <v>7</v>
      </c>
      <c r="D351" s="1">
        <v>780</v>
      </c>
      <c r="E351" s="1">
        <v>662</v>
      </c>
      <c r="F351" s="1">
        <v>0</v>
      </c>
      <c r="G351" s="1">
        <v>1442</v>
      </c>
      <c r="H351" s="181">
        <f t="shared" si="52"/>
        <v>1442</v>
      </c>
      <c r="I351" s="176">
        <v>206</v>
      </c>
      <c r="J351" s="182">
        <f t="shared" si="53"/>
        <v>206</v>
      </c>
      <c r="K351" s="45">
        <f t="shared" si="57"/>
        <v>13</v>
      </c>
      <c r="L351" s="45">
        <f t="shared" si="57"/>
        <v>26</v>
      </c>
      <c r="M351" s="45">
        <f t="shared" si="57"/>
        <v>39</v>
      </c>
      <c r="N351" s="45">
        <f t="shared" si="57"/>
        <v>52</v>
      </c>
      <c r="O351" s="45">
        <f t="shared" si="57"/>
        <v>64</v>
      </c>
      <c r="P351" s="45">
        <f t="shared" si="57"/>
        <v>77</v>
      </c>
      <c r="Q351" s="45">
        <f t="shared" si="57"/>
        <v>90</v>
      </c>
      <c r="R351" s="45">
        <f t="shared" si="57"/>
        <v>103</v>
      </c>
      <c r="S351" s="45">
        <f t="shared" si="57"/>
        <v>116</v>
      </c>
      <c r="T351" s="45">
        <f t="shared" si="57"/>
        <v>129</v>
      </c>
      <c r="U351" s="45">
        <f t="shared" si="57"/>
        <v>142</v>
      </c>
      <c r="V351" s="45">
        <f t="shared" si="57"/>
        <v>155</v>
      </c>
      <c r="W351" s="45">
        <f t="shared" si="57"/>
        <v>167</v>
      </c>
      <c r="X351" s="45">
        <f t="shared" si="57"/>
        <v>180</v>
      </c>
      <c r="Y351" s="45">
        <f t="shared" si="57"/>
        <v>193</v>
      </c>
      <c r="Z351" s="45">
        <f t="shared" si="57"/>
        <v>206</v>
      </c>
      <c r="AA351" s="45">
        <f t="shared" si="56"/>
        <v>219</v>
      </c>
      <c r="AB351" s="45">
        <f t="shared" si="56"/>
        <v>232</v>
      </c>
      <c r="AC351" s="45">
        <f t="shared" si="56"/>
        <v>245</v>
      </c>
      <c r="AD351" s="45">
        <f t="shared" si="56"/>
        <v>258</v>
      </c>
      <c r="AE351" s="45">
        <f t="shared" si="56"/>
        <v>270</v>
      </c>
      <c r="AF351" s="45">
        <f t="shared" si="56"/>
        <v>283</v>
      </c>
      <c r="AG351" s="45">
        <f t="shared" si="56"/>
        <v>296</v>
      </c>
      <c r="AH351" s="45">
        <f t="shared" si="56"/>
        <v>309</v>
      </c>
      <c r="AI351" s="45">
        <f t="shared" si="56"/>
        <v>322</v>
      </c>
      <c r="AJ351" s="45">
        <f t="shared" si="56"/>
        <v>335</v>
      </c>
      <c r="AK351" s="45">
        <f t="shared" si="56"/>
        <v>348</v>
      </c>
      <c r="AL351" s="45">
        <f t="shared" si="56"/>
        <v>361</v>
      </c>
      <c r="AM351" s="45">
        <f t="shared" si="56"/>
        <v>373</v>
      </c>
      <c r="AN351" s="45">
        <f t="shared" si="56"/>
        <v>386</v>
      </c>
    </row>
    <row r="352" spans="1:40" x14ac:dyDescent="0.25">
      <c r="A352" s="68" t="s">
        <v>131</v>
      </c>
      <c r="B352" s="184">
        <v>31025</v>
      </c>
      <c r="C352" s="68">
        <v>6</v>
      </c>
      <c r="D352" s="1">
        <v>1704</v>
      </c>
      <c r="E352" s="1">
        <v>-334</v>
      </c>
      <c r="F352" s="1">
        <v>13</v>
      </c>
      <c r="G352" s="1">
        <v>1383</v>
      </c>
      <c r="H352" s="181">
        <f t="shared" si="52"/>
        <v>1370</v>
      </c>
      <c r="I352" s="176">
        <v>230.5</v>
      </c>
      <c r="J352" s="182">
        <f t="shared" si="53"/>
        <v>228.33333333333334</v>
      </c>
      <c r="K352" s="45">
        <f t="shared" si="57"/>
        <v>14</v>
      </c>
      <c r="L352" s="45">
        <f t="shared" si="57"/>
        <v>29</v>
      </c>
      <c r="M352" s="45">
        <f t="shared" si="57"/>
        <v>43</v>
      </c>
      <c r="N352" s="45">
        <f t="shared" si="57"/>
        <v>57</v>
      </c>
      <c r="O352" s="45">
        <f t="shared" si="57"/>
        <v>71</v>
      </c>
      <c r="P352" s="45">
        <f t="shared" si="57"/>
        <v>86</v>
      </c>
      <c r="Q352" s="45">
        <f t="shared" si="57"/>
        <v>100</v>
      </c>
      <c r="R352" s="45">
        <f t="shared" si="57"/>
        <v>114</v>
      </c>
      <c r="S352" s="45">
        <f t="shared" si="57"/>
        <v>128</v>
      </c>
      <c r="T352" s="45">
        <f t="shared" si="57"/>
        <v>143</v>
      </c>
      <c r="U352" s="45">
        <f t="shared" si="57"/>
        <v>157</v>
      </c>
      <c r="V352" s="45">
        <f t="shared" si="57"/>
        <v>171</v>
      </c>
      <c r="W352" s="45">
        <f t="shared" si="57"/>
        <v>186</v>
      </c>
      <c r="X352" s="45">
        <f t="shared" si="57"/>
        <v>200</v>
      </c>
      <c r="Y352" s="45">
        <f t="shared" si="57"/>
        <v>214</v>
      </c>
      <c r="Z352" s="45">
        <f t="shared" si="57"/>
        <v>228</v>
      </c>
      <c r="AA352" s="45">
        <f t="shared" si="56"/>
        <v>243</v>
      </c>
      <c r="AB352" s="45">
        <f t="shared" si="56"/>
        <v>257</v>
      </c>
      <c r="AC352" s="45">
        <f t="shared" si="56"/>
        <v>271</v>
      </c>
      <c r="AD352" s="45">
        <f t="shared" si="56"/>
        <v>285</v>
      </c>
      <c r="AE352" s="45">
        <f t="shared" si="56"/>
        <v>300</v>
      </c>
      <c r="AF352" s="45">
        <f t="shared" si="56"/>
        <v>314</v>
      </c>
      <c r="AG352" s="45">
        <f t="shared" si="56"/>
        <v>328</v>
      </c>
      <c r="AH352" s="45">
        <f t="shared" si="56"/>
        <v>343</v>
      </c>
      <c r="AI352" s="45">
        <f t="shared" si="56"/>
        <v>357</v>
      </c>
      <c r="AJ352" s="45">
        <f t="shared" si="56"/>
        <v>371</v>
      </c>
      <c r="AK352" s="45">
        <f t="shared" si="56"/>
        <v>385</v>
      </c>
      <c r="AL352" s="45">
        <f t="shared" si="56"/>
        <v>400</v>
      </c>
      <c r="AM352" s="45">
        <f t="shared" si="56"/>
        <v>414</v>
      </c>
      <c r="AN352" s="45">
        <f t="shared" si="56"/>
        <v>428</v>
      </c>
    </row>
    <row r="353" spans="1:40" x14ac:dyDescent="0.25">
      <c r="A353" s="68" t="s">
        <v>131</v>
      </c>
      <c r="B353" s="184">
        <v>90290</v>
      </c>
      <c r="C353" s="68">
        <v>0</v>
      </c>
      <c r="D353" s="1">
        <v>0</v>
      </c>
      <c r="E353" s="1">
        <v>0</v>
      </c>
      <c r="F353" s="1">
        <v>0</v>
      </c>
      <c r="G353" s="1">
        <v>0</v>
      </c>
      <c r="H353" s="181">
        <f t="shared" si="52"/>
        <v>0</v>
      </c>
      <c r="I353" s="176">
        <v>0</v>
      </c>
      <c r="J353" s="182">
        <f t="shared" si="53"/>
        <v>0</v>
      </c>
      <c r="K353" s="45">
        <f t="shared" si="57"/>
        <v>0</v>
      </c>
      <c r="L353" s="45">
        <f t="shared" si="57"/>
        <v>0</v>
      </c>
      <c r="M353" s="45">
        <f t="shared" si="57"/>
        <v>0</v>
      </c>
      <c r="N353" s="45">
        <f t="shared" si="57"/>
        <v>0</v>
      </c>
      <c r="O353" s="45">
        <f t="shared" si="57"/>
        <v>0</v>
      </c>
      <c r="P353" s="45">
        <f t="shared" si="57"/>
        <v>0</v>
      </c>
      <c r="Q353" s="45">
        <f t="shared" si="57"/>
        <v>0</v>
      </c>
      <c r="R353" s="45">
        <f t="shared" si="57"/>
        <v>0</v>
      </c>
      <c r="S353" s="45">
        <f t="shared" si="57"/>
        <v>0</v>
      </c>
      <c r="T353" s="45">
        <f t="shared" si="57"/>
        <v>0</v>
      </c>
      <c r="U353" s="45">
        <f t="shared" si="57"/>
        <v>0</v>
      </c>
      <c r="V353" s="45">
        <f t="shared" si="57"/>
        <v>0</v>
      </c>
      <c r="W353" s="45">
        <f t="shared" si="57"/>
        <v>0</v>
      </c>
      <c r="X353" s="45">
        <f t="shared" si="57"/>
        <v>0</v>
      </c>
      <c r="Y353" s="45">
        <f t="shared" si="57"/>
        <v>0</v>
      </c>
      <c r="Z353" s="45">
        <f t="shared" si="57"/>
        <v>0</v>
      </c>
      <c r="AA353" s="45">
        <f t="shared" si="56"/>
        <v>0</v>
      </c>
      <c r="AB353" s="45">
        <f t="shared" si="56"/>
        <v>0</v>
      </c>
      <c r="AC353" s="45">
        <f t="shared" si="56"/>
        <v>0</v>
      </c>
      <c r="AD353" s="45">
        <f t="shared" si="56"/>
        <v>0</v>
      </c>
      <c r="AE353" s="45">
        <f t="shared" si="56"/>
        <v>0</v>
      </c>
      <c r="AF353" s="45">
        <f t="shared" si="56"/>
        <v>0</v>
      </c>
      <c r="AG353" s="45">
        <f t="shared" si="56"/>
        <v>0</v>
      </c>
      <c r="AH353" s="45">
        <f t="shared" si="56"/>
        <v>0</v>
      </c>
      <c r="AI353" s="45">
        <f t="shared" si="56"/>
        <v>0</v>
      </c>
      <c r="AJ353" s="45">
        <f t="shared" si="56"/>
        <v>0</v>
      </c>
      <c r="AK353" s="45">
        <f t="shared" si="56"/>
        <v>0</v>
      </c>
      <c r="AL353" s="45">
        <f t="shared" si="56"/>
        <v>0</v>
      </c>
      <c r="AM353" s="45">
        <f t="shared" si="56"/>
        <v>0</v>
      </c>
      <c r="AN353" s="45">
        <f t="shared" si="56"/>
        <v>0</v>
      </c>
    </row>
    <row r="354" spans="1:40" x14ac:dyDescent="0.25">
      <c r="A354" s="68" t="s">
        <v>93</v>
      </c>
      <c r="B354" s="184">
        <v>70014</v>
      </c>
      <c r="C354" s="68">
        <v>13</v>
      </c>
      <c r="D354" s="1">
        <v>2604</v>
      </c>
      <c r="E354" s="1">
        <v>-53</v>
      </c>
      <c r="F354" s="1">
        <v>15</v>
      </c>
      <c r="G354" s="1">
        <v>2566</v>
      </c>
      <c r="H354" s="181">
        <f t="shared" si="52"/>
        <v>2551</v>
      </c>
      <c r="I354" s="176">
        <v>197.38460000000001</v>
      </c>
      <c r="J354" s="182">
        <f t="shared" si="53"/>
        <v>196.23076923076923</v>
      </c>
      <c r="K354" s="45">
        <f t="shared" si="57"/>
        <v>12</v>
      </c>
      <c r="L354" s="45">
        <f t="shared" si="57"/>
        <v>25</v>
      </c>
      <c r="M354" s="45">
        <f t="shared" si="57"/>
        <v>37</v>
      </c>
      <c r="N354" s="45">
        <f t="shared" si="57"/>
        <v>49</v>
      </c>
      <c r="O354" s="45">
        <f t="shared" si="57"/>
        <v>61</v>
      </c>
      <c r="P354" s="45">
        <f t="shared" si="57"/>
        <v>74</v>
      </c>
      <c r="Q354" s="45">
        <f t="shared" si="57"/>
        <v>86</v>
      </c>
      <c r="R354" s="45">
        <f t="shared" si="57"/>
        <v>98</v>
      </c>
      <c r="S354" s="45">
        <f t="shared" si="57"/>
        <v>110</v>
      </c>
      <c r="T354" s="45">
        <f t="shared" si="57"/>
        <v>123</v>
      </c>
      <c r="U354" s="45">
        <f t="shared" si="57"/>
        <v>135</v>
      </c>
      <c r="V354" s="45">
        <f t="shared" si="57"/>
        <v>147</v>
      </c>
      <c r="W354" s="45">
        <f t="shared" si="57"/>
        <v>159</v>
      </c>
      <c r="X354" s="45">
        <f t="shared" si="57"/>
        <v>172</v>
      </c>
      <c r="Y354" s="45">
        <f t="shared" si="57"/>
        <v>184</v>
      </c>
      <c r="Z354" s="45">
        <f t="shared" si="57"/>
        <v>196</v>
      </c>
      <c r="AA354" s="45">
        <f t="shared" si="56"/>
        <v>208</v>
      </c>
      <c r="AB354" s="45">
        <f t="shared" si="56"/>
        <v>221</v>
      </c>
      <c r="AC354" s="45">
        <f t="shared" si="56"/>
        <v>233</v>
      </c>
      <c r="AD354" s="45">
        <f t="shared" si="56"/>
        <v>245</v>
      </c>
      <c r="AE354" s="45">
        <f t="shared" si="56"/>
        <v>258</v>
      </c>
      <c r="AF354" s="45">
        <f t="shared" si="56"/>
        <v>270</v>
      </c>
      <c r="AG354" s="45">
        <f t="shared" si="56"/>
        <v>282</v>
      </c>
      <c r="AH354" s="45">
        <f t="shared" si="56"/>
        <v>294</v>
      </c>
      <c r="AI354" s="45">
        <f t="shared" si="56"/>
        <v>307</v>
      </c>
      <c r="AJ354" s="45">
        <f t="shared" si="56"/>
        <v>319</v>
      </c>
      <c r="AK354" s="45">
        <f t="shared" si="56"/>
        <v>331</v>
      </c>
      <c r="AL354" s="45">
        <f t="shared" si="56"/>
        <v>343</v>
      </c>
      <c r="AM354" s="45">
        <f t="shared" si="56"/>
        <v>356</v>
      </c>
      <c r="AN354" s="45">
        <f t="shared" si="56"/>
        <v>368</v>
      </c>
    </row>
    <row r="355" spans="1:40" x14ac:dyDescent="0.25">
      <c r="A355" s="68" t="s">
        <v>129</v>
      </c>
      <c r="B355" s="184">
        <v>20016</v>
      </c>
      <c r="C355" s="68">
        <v>6</v>
      </c>
      <c r="D355" s="1">
        <v>792</v>
      </c>
      <c r="E355" s="1">
        <v>112</v>
      </c>
      <c r="F355" s="1">
        <v>6</v>
      </c>
      <c r="G355" s="1">
        <v>910</v>
      </c>
      <c r="H355" s="181">
        <f t="shared" si="52"/>
        <v>904</v>
      </c>
      <c r="I355" s="176">
        <v>151.66669999999999</v>
      </c>
      <c r="J355" s="182">
        <f t="shared" si="53"/>
        <v>150.66666666666666</v>
      </c>
      <c r="K355" s="45">
        <f t="shared" si="57"/>
        <v>9</v>
      </c>
      <c r="L355" s="45">
        <f t="shared" si="57"/>
        <v>19</v>
      </c>
      <c r="M355" s="45">
        <f t="shared" si="57"/>
        <v>28</v>
      </c>
      <c r="N355" s="45">
        <f t="shared" si="57"/>
        <v>38</v>
      </c>
      <c r="O355" s="45">
        <f t="shared" si="57"/>
        <v>47</v>
      </c>
      <c r="P355" s="45">
        <f t="shared" si="57"/>
        <v>57</v>
      </c>
      <c r="Q355" s="45">
        <f t="shared" si="57"/>
        <v>66</v>
      </c>
      <c r="R355" s="45">
        <f t="shared" si="57"/>
        <v>75</v>
      </c>
      <c r="S355" s="45">
        <f t="shared" si="57"/>
        <v>85</v>
      </c>
      <c r="T355" s="45">
        <f t="shared" si="57"/>
        <v>94</v>
      </c>
      <c r="U355" s="45">
        <f t="shared" si="57"/>
        <v>104</v>
      </c>
      <c r="V355" s="45">
        <f t="shared" si="57"/>
        <v>113</v>
      </c>
      <c r="W355" s="45">
        <f t="shared" si="57"/>
        <v>122</v>
      </c>
      <c r="X355" s="45">
        <f t="shared" si="57"/>
        <v>132</v>
      </c>
      <c r="Y355" s="45">
        <f t="shared" si="57"/>
        <v>141</v>
      </c>
      <c r="Z355" s="45">
        <f t="shared" si="57"/>
        <v>151</v>
      </c>
      <c r="AA355" s="45">
        <f t="shared" si="56"/>
        <v>160</v>
      </c>
      <c r="AB355" s="45">
        <f t="shared" si="56"/>
        <v>170</v>
      </c>
      <c r="AC355" s="45">
        <f t="shared" si="56"/>
        <v>179</v>
      </c>
      <c r="AD355" s="45">
        <f t="shared" si="56"/>
        <v>188</v>
      </c>
      <c r="AE355" s="45">
        <f t="shared" si="56"/>
        <v>198</v>
      </c>
      <c r="AF355" s="45">
        <f t="shared" si="56"/>
        <v>207</v>
      </c>
      <c r="AG355" s="45">
        <f t="shared" si="56"/>
        <v>217</v>
      </c>
      <c r="AH355" s="45">
        <f t="shared" si="56"/>
        <v>226</v>
      </c>
      <c r="AI355" s="45">
        <f t="shared" si="56"/>
        <v>235</v>
      </c>
      <c r="AJ355" s="45">
        <f t="shared" si="56"/>
        <v>245</v>
      </c>
      <c r="AK355" s="45">
        <f t="shared" si="56"/>
        <v>254</v>
      </c>
      <c r="AL355" s="45">
        <f t="shared" si="56"/>
        <v>264</v>
      </c>
      <c r="AM355" s="45">
        <f t="shared" si="56"/>
        <v>273</v>
      </c>
      <c r="AN355" s="45">
        <f t="shared" si="56"/>
        <v>283</v>
      </c>
    </row>
    <row r="356" spans="1:40" x14ac:dyDescent="0.25">
      <c r="A356" s="68" t="s">
        <v>129</v>
      </c>
      <c r="B356" s="184">
        <v>20531</v>
      </c>
      <c r="C356" s="68">
        <v>3</v>
      </c>
      <c r="D356" s="1">
        <v>924</v>
      </c>
      <c r="E356" s="1">
        <v>321</v>
      </c>
      <c r="F356" s="1">
        <v>0</v>
      </c>
      <c r="G356" s="1">
        <v>1245</v>
      </c>
      <c r="H356" s="181">
        <f t="shared" si="52"/>
        <v>1245</v>
      </c>
      <c r="I356" s="176">
        <v>415</v>
      </c>
      <c r="J356" s="182">
        <f t="shared" si="53"/>
        <v>415</v>
      </c>
      <c r="K356" s="45">
        <f t="shared" si="57"/>
        <v>26</v>
      </c>
      <c r="L356" s="45">
        <f t="shared" si="57"/>
        <v>52</v>
      </c>
      <c r="M356" s="45">
        <f t="shared" si="57"/>
        <v>78</v>
      </c>
      <c r="N356" s="45">
        <f t="shared" si="57"/>
        <v>104</v>
      </c>
      <c r="O356" s="45">
        <f t="shared" si="57"/>
        <v>130</v>
      </c>
      <c r="P356" s="45">
        <f t="shared" si="57"/>
        <v>156</v>
      </c>
      <c r="Q356" s="45">
        <f t="shared" si="57"/>
        <v>182</v>
      </c>
      <c r="R356" s="45">
        <f t="shared" si="57"/>
        <v>208</v>
      </c>
      <c r="S356" s="45">
        <f t="shared" si="57"/>
        <v>233</v>
      </c>
      <c r="T356" s="45">
        <f t="shared" si="57"/>
        <v>259</v>
      </c>
      <c r="U356" s="45">
        <f t="shared" si="57"/>
        <v>285</v>
      </c>
      <c r="V356" s="45">
        <f t="shared" si="57"/>
        <v>311</v>
      </c>
      <c r="W356" s="45">
        <f t="shared" si="57"/>
        <v>337</v>
      </c>
      <c r="X356" s="45">
        <f t="shared" si="57"/>
        <v>363</v>
      </c>
      <c r="Y356" s="45">
        <f t="shared" si="57"/>
        <v>389</v>
      </c>
      <c r="Z356" s="45">
        <f t="shared" si="57"/>
        <v>415</v>
      </c>
      <c r="AA356" s="45">
        <f t="shared" si="56"/>
        <v>441</v>
      </c>
      <c r="AB356" s="45">
        <f t="shared" si="56"/>
        <v>467</v>
      </c>
      <c r="AC356" s="45">
        <f t="shared" si="56"/>
        <v>493</v>
      </c>
      <c r="AD356" s="45">
        <f t="shared" si="56"/>
        <v>519</v>
      </c>
      <c r="AE356" s="45">
        <f t="shared" si="56"/>
        <v>545</v>
      </c>
      <c r="AF356" s="45">
        <f t="shared" si="56"/>
        <v>571</v>
      </c>
      <c r="AG356" s="45">
        <f t="shared" si="56"/>
        <v>597</v>
      </c>
      <c r="AH356" s="45">
        <f t="shared" si="56"/>
        <v>623</v>
      </c>
      <c r="AI356" s="45">
        <f t="shared" si="56"/>
        <v>648</v>
      </c>
      <c r="AJ356" s="45">
        <f t="shared" si="56"/>
        <v>674</v>
      </c>
      <c r="AK356" s="45">
        <f t="shared" si="56"/>
        <v>700</v>
      </c>
      <c r="AL356" s="45">
        <f t="shared" si="56"/>
        <v>726</v>
      </c>
      <c r="AM356" s="45">
        <f t="shared" si="56"/>
        <v>752</v>
      </c>
      <c r="AN356" s="45">
        <f t="shared" si="56"/>
        <v>778</v>
      </c>
    </row>
    <row r="357" spans="1:40" x14ac:dyDescent="0.25">
      <c r="A357" s="68" t="s">
        <v>129</v>
      </c>
      <c r="B357" s="184">
        <v>20617</v>
      </c>
      <c r="C357" s="68">
        <v>0</v>
      </c>
      <c r="D357" s="1">
        <v>0</v>
      </c>
      <c r="E357" s="1">
        <v>0</v>
      </c>
      <c r="F357" s="1">
        <v>0</v>
      </c>
      <c r="G357" s="1">
        <v>0</v>
      </c>
      <c r="H357" s="181">
        <f t="shared" si="52"/>
        <v>0</v>
      </c>
      <c r="I357" s="176">
        <v>0</v>
      </c>
      <c r="J357" s="182">
        <f t="shared" si="53"/>
        <v>0</v>
      </c>
      <c r="K357" s="45">
        <f t="shared" si="57"/>
        <v>0</v>
      </c>
      <c r="L357" s="45">
        <f t="shared" si="57"/>
        <v>0</v>
      </c>
      <c r="M357" s="45">
        <f t="shared" si="57"/>
        <v>0</v>
      </c>
      <c r="N357" s="45">
        <f t="shared" si="57"/>
        <v>0</v>
      </c>
      <c r="O357" s="45">
        <f t="shared" si="57"/>
        <v>0</v>
      </c>
      <c r="P357" s="45">
        <f t="shared" si="57"/>
        <v>0</v>
      </c>
      <c r="Q357" s="45">
        <f t="shared" si="57"/>
        <v>0</v>
      </c>
      <c r="R357" s="45">
        <f t="shared" si="57"/>
        <v>0</v>
      </c>
      <c r="S357" s="45">
        <f t="shared" si="57"/>
        <v>0</v>
      </c>
      <c r="T357" s="45">
        <f t="shared" si="57"/>
        <v>0</v>
      </c>
      <c r="U357" s="45">
        <f t="shared" si="57"/>
        <v>0</v>
      </c>
      <c r="V357" s="45">
        <f t="shared" si="57"/>
        <v>0</v>
      </c>
      <c r="W357" s="45">
        <f t="shared" si="57"/>
        <v>0</v>
      </c>
      <c r="X357" s="45">
        <f t="shared" si="57"/>
        <v>0</v>
      </c>
      <c r="Y357" s="45">
        <f t="shared" si="57"/>
        <v>0</v>
      </c>
      <c r="Z357" s="45">
        <f t="shared" si="57"/>
        <v>0</v>
      </c>
      <c r="AA357" s="45">
        <f t="shared" si="56"/>
        <v>0</v>
      </c>
      <c r="AB357" s="45">
        <f t="shared" si="56"/>
        <v>0</v>
      </c>
      <c r="AC357" s="45">
        <f t="shared" si="56"/>
        <v>0</v>
      </c>
      <c r="AD357" s="45">
        <f t="shared" si="56"/>
        <v>0</v>
      </c>
      <c r="AE357" s="45">
        <f t="shared" si="56"/>
        <v>0</v>
      </c>
      <c r="AF357" s="45">
        <f t="shared" si="56"/>
        <v>0</v>
      </c>
      <c r="AG357" s="45">
        <f t="shared" si="56"/>
        <v>0</v>
      </c>
      <c r="AH357" s="45">
        <f t="shared" si="56"/>
        <v>0</v>
      </c>
      <c r="AI357" s="45">
        <f t="shared" si="56"/>
        <v>0</v>
      </c>
      <c r="AJ357" s="45">
        <f t="shared" si="56"/>
        <v>0</v>
      </c>
      <c r="AK357" s="45">
        <f t="shared" si="56"/>
        <v>0</v>
      </c>
      <c r="AL357" s="45">
        <f t="shared" si="56"/>
        <v>0</v>
      </c>
      <c r="AM357" s="45">
        <f t="shared" si="56"/>
        <v>0</v>
      </c>
      <c r="AN357" s="45">
        <f t="shared" si="56"/>
        <v>0</v>
      </c>
    </row>
    <row r="358" spans="1:40" x14ac:dyDescent="0.25">
      <c r="A358" s="68" t="s">
        <v>129</v>
      </c>
      <c r="B358" s="184">
        <v>31001</v>
      </c>
      <c r="C358" s="68">
        <v>10</v>
      </c>
      <c r="D358" s="1">
        <v>996</v>
      </c>
      <c r="E358" s="1">
        <v>513</v>
      </c>
      <c r="F358" s="1">
        <v>0</v>
      </c>
      <c r="G358" s="1">
        <v>1509</v>
      </c>
      <c r="H358" s="181">
        <f t="shared" si="52"/>
        <v>1509</v>
      </c>
      <c r="I358" s="176">
        <v>150.9</v>
      </c>
      <c r="J358" s="182">
        <f t="shared" si="53"/>
        <v>150.9</v>
      </c>
      <c r="K358" s="45">
        <f t="shared" si="57"/>
        <v>9</v>
      </c>
      <c r="L358" s="45">
        <f t="shared" si="57"/>
        <v>19</v>
      </c>
      <c r="M358" s="45">
        <f t="shared" si="57"/>
        <v>28</v>
      </c>
      <c r="N358" s="45">
        <f t="shared" si="57"/>
        <v>38</v>
      </c>
      <c r="O358" s="45">
        <f t="shared" si="57"/>
        <v>47</v>
      </c>
      <c r="P358" s="45">
        <f t="shared" si="57"/>
        <v>57</v>
      </c>
      <c r="Q358" s="45">
        <f t="shared" si="57"/>
        <v>66</v>
      </c>
      <c r="R358" s="45">
        <f t="shared" si="57"/>
        <v>75</v>
      </c>
      <c r="S358" s="45">
        <f t="shared" si="57"/>
        <v>85</v>
      </c>
      <c r="T358" s="45">
        <f t="shared" si="57"/>
        <v>94</v>
      </c>
      <c r="U358" s="45">
        <f t="shared" si="57"/>
        <v>104</v>
      </c>
      <c r="V358" s="45">
        <f t="shared" si="57"/>
        <v>113</v>
      </c>
      <c r="W358" s="45">
        <f t="shared" si="57"/>
        <v>123</v>
      </c>
      <c r="X358" s="45">
        <f t="shared" si="57"/>
        <v>132</v>
      </c>
      <c r="Y358" s="45">
        <f t="shared" si="57"/>
        <v>141</v>
      </c>
      <c r="Z358" s="45">
        <f t="shared" ref="Z358:AN373" si="58">IF($G358&gt;0,ROUND($J358*Z$3/12*0.75,0),0)</f>
        <v>151</v>
      </c>
      <c r="AA358" s="45">
        <f t="shared" si="58"/>
        <v>160</v>
      </c>
      <c r="AB358" s="45">
        <f t="shared" si="58"/>
        <v>170</v>
      </c>
      <c r="AC358" s="45">
        <f t="shared" si="58"/>
        <v>179</v>
      </c>
      <c r="AD358" s="45">
        <f t="shared" si="58"/>
        <v>189</v>
      </c>
      <c r="AE358" s="45">
        <f t="shared" si="58"/>
        <v>198</v>
      </c>
      <c r="AF358" s="45">
        <f t="shared" si="58"/>
        <v>207</v>
      </c>
      <c r="AG358" s="45">
        <f t="shared" si="58"/>
        <v>217</v>
      </c>
      <c r="AH358" s="45">
        <f t="shared" si="58"/>
        <v>226</v>
      </c>
      <c r="AI358" s="45">
        <f t="shared" si="58"/>
        <v>236</v>
      </c>
      <c r="AJ358" s="45">
        <f t="shared" si="58"/>
        <v>245</v>
      </c>
      <c r="AK358" s="45">
        <f t="shared" si="58"/>
        <v>255</v>
      </c>
      <c r="AL358" s="45">
        <f t="shared" si="58"/>
        <v>264</v>
      </c>
      <c r="AM358" s="45">
        <f t="shared" si="58"/>
        <v>274</v>
      </c>
      <c r="AN358" s="45">
        <f t="shared" si="58"/>
        <v>283</v>
      </c>
    </row>
    <row r="359" spans="1:40" x14ac:dyDescent="0.25">
      <c r="A359" s="68" t="s">
        <v>129</v>
      </c>
      <c r="B359" s="184">
        <v>90250</v>
      </c>
      <c r="C359" s="68">
        <v>0</v>
      </c>
      <c r="D359" s="1">
        <v>36</v>
      </c>
      <c r="E359" s="1">
        <v>-36</v>
      </c>
      <c r="F359" s="1">
        <v>0</v>
      </c>
      <c r="G359" s="1">
        <v>0</v>
      </c>
      <c r="H359" s="181">
        <f t="shared" si="52"/>
        <v>0</v>
      </c>
      <c r="I359" s="176">
        <v>0</v>
      </c>
      <c r="J359" s="182">
        <f t="shared" si="53"/>
        <v>0</v>
      </c>
      <c r="K359" s="45">
        <f t="shared" ref="K359:Z374" si="59">IF($G359&gt;0,ROUND($J359*K$3/12*0.75,0),0)</f>
        <v>0</v>
      </c>
      <c r="L359" s="45">
        <f t="shared" si="59"/>
        <v>0</v>
      </c>
      <c r="M359" s="45">
        <f t="shared" si="59"/>
        <v>0</v>
      </c>
      <c r="N359" s="45">
        <f t="shared" si="59"/>
        <v>0</v>
      </c>
      <c r="O359" s="45">
        <f t="shared" si="59"/>
        <v>0</v>
      </c>
      <c r="P359" s="45">
        <f t="shared" si="59"/>
        <v>0</v>
      </c>
      <c r="Q359" s="45">
        <f t="shared" si="59"/>
        <v>0</v>
      </c>
      <c r="R359" s="45">
        <f t="shared" si="59"/>
        <v>0</v>
      </c>
      <c r="S359" s="45">
        <f t="shared" si="59"/>
        <v>0</v>
      </c>
      <c r="T359" s="45">
        <f t="shared" si="59"/>
        <v>0</v>
      </c>
      <c r="U359" s="45">
        <f t="shared" si="59"/>
        <v>0</v>
      </c>
      <c r="V359" s="45">
        <f t="shared" si="59"/>
        <v>0</v>
      </c>
      <c r="W359" s="45">
        <f t="shared" si="59"/>
        <v>0</v>
      </c>
      <c r="X359" s="45">
        <f t="shared" si="59"/>
        <v>0</v>
      </c>
      <c r="Y359" s="45">
        <f t="shared" si="59"/>
        <v>0</v>
      </c>
      <c r="Z359" s="45">
        <f t="shared" si="59"/>
        <v>0</v>
      </c>
      <c r="AA359" s="45">
        <f t="shared" si="58"/>
        <v>0</v>
      </c>
      <c r="AB359" s="45">
        <f t="shared" si="58"/>
        <v>0</v>
      </c>
      <c r="AC359" s="45">
        <f t="shared" si="58"/>
        <v>0</v>
      </c>
      <c r="AD359" s="45">
        <f t="shared" si="58"/>
        <v>0</v>
      </c>
      <c r="AE359" s="45">
        <f t="shared" si="58"/>
        <v>0</v>
      </c>
      <c r="AF359" s="45">
        <f t="shared" si="58"/>
        <v>0</v>
      </c>
      <c r="AG359" s="45">
        <f t="shared" si="58"/>
        <v>0</v>
      </c>
      <c r="AH359" s="45">
        <f t="shared" si="58"/>
        <v>0</v>
      </c>
      <c r="AI359" s="45">
        <f t="shared" si="58"/>
        <v>0</v>
      </c>
      <c r="AJ359" s="45">
        <f t="shared" si="58"/>
        <v>0</v>
      </c>
      <c r="AK359" s="45">
        <f t="shared" si="58"/>
        <v>0</v>
      </c>
      <c r="AL359" s="45">
        <f t="shared" si="58"/>
        <v>0</v>
      </c>
      <c r="AM359" s="45">
        <f t="shared" si="58"/>
        <v>0</v>
      </c>
      <c r="AN359" s="45">
        <f t="shared" si="58"/>
        <v>0</v>
      </c>
    </row>
    <row r="360" spans="1:40" x14ac:dyDescent="0.25">
      <c r="A360" s="68" t="s">
        <v>127</v>
      </c>
      <c r="B360" s="184">
        <v>40052</v>
      </c>
      <c r="C360" s="68">
        <v>3</v>
      </c>
      <c r="D360" s="1">
        <v>684</v>
      </c>
      <c r="E360" s="1">
        <v>-82</v>
      </c>
      <c r="F360" s="1">
        <v>1</v>
      </c>
      <c r="G360" s="1">
        <v>603</v>
      </c>
      <c r="H360" s="181">
        <f t="shared" si="52"/>
        <v>602</v>
      </c>
      <c r="I360" s="176">
        <v>201</v>
      </c>
      <c r="J360" s="182">
        <f t="shared" si="53"/>
        <v>200.66666666666666</v>
      </c>
      <c r="K360" s="45">
        <f t="shared" si="59"/>
        <v>13</v>
      </c>
      <c r="L360" s="45">
        <f t="shared" si="59"/>
        <v>25</v>
      </c>
      <c r="M360" s="45">
        <f t="shared" si="59"/>
        <v>38</v>
      </c>
      <c r="N360" s="45">
        <f t="shared" si="59"/>
        <v>50</v>
      </c>
      <c r="O360" s="45">
        <f t="shared" si="59"/>
        <v>63</v>
      </c>
      <c r="P360" s="45">
        <f t="shared" si="59"/>
        <v>75</v>
      </c>
      <c r="Q360" s="45">
        <f t="shared" si="59"/>
        <v>88</v>
      </c>
      <c r="R360" s="45">
        <f t="shared" si="59"/>
        <v>100</v>
      </c>
      <c r="S360" s="45">
        <f t="shared" si="59"/>
        <v>113</v>
      </c>
      <c r="T360" s="45">
        <f t="shared" si="59"/>
        <v>125</v>
      </c>
      <c r="U360" s="45">
        <f t="shared" si="59"/>
        <v>138</v>
      </c>
      <c r="V360" s="45">
        <f t="shared" si="59"/>
        <v>151</v>
      </c>
      <c r="W360" s="45">
        <f t="shared" si="59"/>
        <v>163</v>
      </c>
      <c r="X360" s="45">
        <f t="shared" si="59"/>
        <v>176</v>
      </c>
      <c r="Y360" s="45">
        <f t="shared" si="59"/>
        <v>188</v>
      </c>
      <c r="Z360" s="45">
        <f t="shared" si="59"/>
        <v>201</v>
      </c>
      <c r="AA360" s="45">
        <f t="shared" si="58"/>
        <v>213</v>
      </c>
      <c r="AB360" s="45">
        <f t="shared" si="58"/>
        <v>226</v>
      </c>
      <c r="AC360" s="45">
        <f t="shared" si="58"/>
        <v>238</v>
      </c>
      <c r="AD360" s="45">
        <f t="shared" si="58"/>
        <v>251</v>
      </c>
      <c r="AE360" s="45">
        <f t="shared" si="58"/>
        <v>263</v>
      </c>
      <c r="AF360" s="45">
        <f t="shared" si="58"/>
        <v>276</v>
      </c>
      <c r="AG360" s="45">
        <f t="shared" si="58"/>
        <v>288</v>
      </c>
      <c r="AH360" s="45">
        <f t="shared" si="58"/>
        <v>301</v>
      </c>
      <c r="AI360" s="45">
        <f t="shared" si="58"/>
        <v>314</v>
      </c>
      <c r="AJ360" s="45">
        <f t="shared" si="58"/>
        <v>326</v>
      </c>
      <c r="AK360" s="45">
        <f t="shared" si="58"/>
        <v>339</v>
      </c>
      <c r="AL360" s="45">
        <f t="shared" si="58"/>
        <v>351</v>
      </c>
      <c r="AM360" s="45">
        <f t="shared" si="58"/>
        <v>364</v>
      </c>
      <c r="AN360" s="45">
        <f t="shared" si="58"/>
        <v>376</v>
      </c>
    </row>
    <row r="361" spans="1:40" x14ac:dyDescent="0.25">
      <c r="A361" s="68" t="s">
        <v>127</v>
      </c>
      <c r="B361" s="184">
        <v>40073</v>
      </c>
      <c r="C361" s="68">
        <v>3</v>
      </c>
      <c r="D361" s="1">
        <v>684</v>
      </c>
      <c r="E361" s="1">
        <v>-128</v>
      </c>
      <c r="F361" s="1">
        <v>0</v>
      </c>
      <c r="G361" s="1">
        <v>556</v>
      </c>
      <c r="H361" s="181">
        <f t="shared" si="52"/>
        <v>556</v>
      </c>
      <c r="I361" s="176">
        <v>185.33330000000001</v>
      </c>
      <c r="J361" s="182">
        <f t="shared" si="53"/>
        <v>185.33333333333334</v>
      </c>
      <c r="K361" s="45">
        <f t="shared" si="59"/>
        <v>12</v>
      </c>
      <c r="L361" s="45">
        <f t="shared" si="59"/>
        <v>23</v>
      </c>
      <c r="M361" s="45">
        <f t="shared" si="59"/>
        <v>35</v>
      </c>
      <c r="N361" s="45">
        <f t="shared" si="59"/>
        <v>46</v>
      </c>
      <c r="O361" s="45">
        <f t="shared" si="59"/>
        <v>58</v>
      </c>
      <c r="P361" s="45">
        <f t="shared" si="59"/>
        <v>70</v>
      </c>
      <c r="Q361" s="45">
        <f t="shared" si="59"/>
        <v>81</v>
      </c>
      <c r="R361" s="45">
        <f t="shared" si="59"/>
        <v>93</v>
      </c>
      <c r="S361" s="45">
        <f t="shared" si="59"/>
        <v>104</v>
      </c>
      <c r="T361" s="45">
        <f t="shared" si="59"/>
        <v>116</v>
      </c>
      <c r="U361" s="45">
        <f t="shared" si="59"/>
        <v>127</v>
      </c>
      <c r="V361" s="45">
        <f t="shared" si="59"/>
        <v>139</v>
      </c>
      <c r="W361" s="45">
        <f t="shared" si="59"/>
        <v>151</v>
      </c>
      <c r="X361" s="45">
        <f t="shared" si="59"/>
        <v>162</v>
      </c>
      <c r="Y361" s="45">
        <f t="shared" si="59"/>
        <v>174</v>
      </c>
      <c r="Z361" s="45">
        <f t="shared" si="59"/>
        <v>185</v>
      </c>
      <c r="AA361" s="45">
        <f t="shared" si="58"/>
        <v>197</v>
      </c>
      <c r="AB361" s="45">
        <f t="shared" si="58"/>
        <v>209</v>
      </c>
      <c r="AC361" s="45">
        <f t="shared" si="58"/>
        <v>220</v>
      </c>
      <c r="AD361" s="45">
        <f t="shared" si="58"/>
        <v>232</v>
      </c>
      <c r="AE361" s="45">
        <f t="shared" si="58"/>
        <v>243</v>
      </c>
      <c r="AF361" s="45">
        <f t="shared" si="58"/>
        <v>255</v>
      </c>
      <c r="AG361" s="45">
        <f t="shared" si="58"/>
        <v>266</v>
      </c>
      <c r="AH361" s="45">
        <f t="shared" si="58"/>
        <v>278</v>
      </c>
      <c r="AI361" s="45">
        <f t="shared" si="58"/>
        <v>290</v>
      </c>
      <c r="AJ361" s="45">
        <f t="shared" si="58"/>
        <v>301</v>
      </c>
      <c r="AK361" s="45">
        <f t="shared" si="58"/>
        <v>313</v>
      </c>
      <c r="AL361" s="45">
        <f t="shared" si="58"/>
        <v>324</v>
      </c>
      <c r="AM361" s="45">
        <f t="shared" si="58"/>
        <v>336</v>
      </c>
      <c r="AN361" s="45">
        <f t="shared" si="58"/>
        <v>348</v>
      </c>
    </row>
    <row r="362" spans="1:40" x14ac:dyDescent="0.25">
      <c r="A362" s="68" t="s">
        <v>127</v>
      </c>
      <c r="B362" s="184">
        <v>40075</v>
      </c>
      <c r="C362" s="68">
        <v>14</v>
      </c>
      <c r="D362" s="1">
        <v>3156</v>
      </c>
      <c r="E362" s="1">
        <v>-135</v>
      </c>
      <c r="F362" s="1">
        <v>3</v>
      </c>
      <c r="G362" s="1">
        <v>3024</v>
      </c>
      <c r="H362" s="181">
        <f t="shared" si="52"/>
        <v>3021</v>
      </c>
      <c r="I362" s="176">
        <v>216</v>
      </c>
      <c r="J362" s="182">
        <f t="shared" si="53"/>
        <v>215.78571428571428</v>
      </c>
      <c r="K362" s="45">
        <f t="shared" si="59"/>
        <v>13</v>
      </c>
      <c r="L362" s="45">
        <f t="shared" si="59"/>
        <v>27</v>
      </c>
      <c r="M362" s="45">
        <f t="shared" si="59"/>
        <v>40</v>
      </c>
      <c r="N362" s="45">
        <f t="shared" si="59"/>
        <v>54</v>
      </c>
      <c r="O362" s="45">
        <f t="shared" si="59"/>
        <v>67</v>
      </c>
      <c r="P362" s="45">
        <f t="shared" si="59"/>
        <v>81</v>
      </c>
      <c r="Q362" s="45">
        <f t="shared" si="59"/>
        <v>94</v>
      </c>
      <c r="R362" s="45">
        <f t="shared" si="59"/>
        <v>108</v>
      </c>
      <c r="S362" s="45">
        <f t="shared" si="59"/>
        <v>121</v>
      </c>
      <c r="T362" s="45">
        <f t="shared" si="59"/>
        <v>135</v>
      </c>
      <c r="U362" s="45">
        <f t="shared" si="59"/>
        <v>148</v>
      </c>
      <c r="V362" s="45">
        <f t="shared" si="59"/>
        <v>162</v>
      </c>
      <c r="W362" s="45">
        <f t="shared" si="59"/>
        <v>175</v>
      </c>
      <c r="X362" s="45">
        <f t="shared" si="59"/>
        <v>189</v>
      </c>
      <c r="Y362" s="45">
        <f t="shared" si="59"/>
        <v>202</v>
      </c>
      <c r="Z362" s="45">
        <f t="shared" si="59"/>
        <v>216</v>
      </c>
      <c r="AA362" s="45">
        <f t="shared" si="58"/>
        <v>229</v>
      </c>
      <c r="AB362" s="45">
        <f t="shared" si="58"/>
        <v>243</v>
      </c>
      <c r="AC362" s="45">
        <f t="shared" si="58"/>
        <v>256</v>
      </c>
      <c r="AD362" s="45">
        <f t="shared" si="58"/>
        <v>270</v>
      </c>
      <c r="AE362" s="45">
        <f t="shared" si="58"/>
        <v>283</v>
      </c>
      <c r="AF362" s="45">
        <f t="shared" si="58"/>
        <v>297</v>
      </c>
      <c r="AG362" s="45">
        <f t="shared" si="58"/>
        <v>310</v>
      </c>
      <c r="AH362" s="45">
        <f t="shared" si="58"/>
        <v>324</v>
      </c>
      <c r="AI362" s="45">
        <f t="shared" si="58"/>
        <v>337</v>
      </c>
      <c r="AJ362" s="45">
        <f t="shared" si="58"/>
        <v>351</v>
      </c>
      <c r="AK362" s="45">
        <f t="shared" si="58"/>
        <v>364</v>
      </c>
      <c r="AL362" s="45">
        <f t="shared" si="58"/>
        <v>378</v>
      </c>
      <c r="AM362" s="45">
        <f t="shared" si="58"/>
        <v>391</v>
      </c>
      <c r="AN362" s="45">
        <f t="shared" si="58"/>
        <v>405</v>
      </c>
    </row>
    <row r="363" spans="1:40" x14ac:dyDescent="0.25">
      <c r="A363" s="68" t="s">
        <v>127</v>
      </c>
      <c r="B363" s="184">
        <v>41421</v>
      </c>
      <c r="C363" s="68">
        <v>4</v>
      </c>
      <c r="D363" s="1">
        <v>0</v>
      </c>
      <c r="E363" s="1">
        <v>390</v>
      </c>
      <c r="F363" s="1">
        <v>0</v>
      </c>
      <c r="G363" s="1">
        <v>390</v>
      </c>
      <c r="H363" s="181">
        <f t="shared" si="52"/>
        <v>390</v>
      </c>
      <c r="I363" s="176">
        <v>97.5</v>
      </c>
      <c r="J363" s="182">
        <f t="shared" si="53"/>
        <v>97.5</v>
      </c>
      <c r="K363" s="45">
        <f t="shared" si="59"/>
        <v>6</v>
      </c>
      <c r="L363" s="45">
        <f t="shared" si="59"/>
        <v>12</v>
      </c>
      <c r="M363" s="45">
        <f t="shared" si="59"/>
        <v>18</v>
      </c>
      <c r="N363" s="45">
        <f t="shared" si="59"/>
        <v>24</v>
      </c>
      <c r="O363" s="45">
        <f t="shared" si="59"/>
        <v>30</v>
      </c>
      <c r="P363" s="45">
        <f t="shared" si="59"/>
        <v>37</v>
      </c>
      <c r="Q363" s="45">
        <f t="shared" si="59"/>
        <v>43</v>
      </c>
      <c r="R363" s="45">
        <f t="shared" si="59"/>
        <v>49</v>
      </c>
      <c r="S363" s="45">
        <f t="shared" si="59"/>
        <v>55</v>
      </c>
      <c r="T363" s="45">
        <f t="shared" si="59"/>
        <v>61</v>
      </c>
      <c r="U363" s="45">
        <f t="shared" si="59"/>
        <v>67</v>
      </c>
      <c r="V363" s="45">
        <f t="shared" si="59"/>
        <v>73</v>
      </c>
      <c r="W363" s="45">
        <f t="shared" si="59"/>
        <v>79</v>
      </c>
      <c r="X363" s="45">
        <f t="shared" si="59"/>
        <v>85</v>
      </c>
      <c r="Y363" s="45">
        <f t="shared" si="59"/>
        <v>91</v>
      </c>
      <c r="Z363" s="45">
        <f t="shared" si="59"/>
        <v>98</v>
      </c>
      <c r="AA363" s="45">
        <f t="shared" si="58"/>
        <v>104</v>
      </c>
      <c r="AB363" s="45">
        <f t="shared" si="58"/>
        <v>110</v>
      </c>
      <c r="AC363" s="45">
        <f t="shared" si="58"/>
        <v>116</v>
      </c>
      <c r="AD363" s="45">
        <f t="shared" si="58"/>
        <v>122</v>
      </c>
      <c r="AE363" s="45">
        <f t="shared" si="58"/>
        <v>128</v>
      </c>
      <c r="AF363" s="45">
        <f t="shared" si="58"/>
        <v>134</v>
      </c>
      <c r="AG363" s="45">
        <f t="shared" si="58"/>
        <v>140</v>
      </c>
      <c r="AH363" s="45">
        <f t="shared" si="58"/>
        <v>146</v>
      </c>
      <c r="AI363" s="45">
        <f t="shared" si="58"/>
        <v>152</v>
      </c>
      <c r="AJ363" s="45">
        <f t="shared" si="58"/>
        <v>158</v>
      </c>
      <c r="AK363" s="45">
        <f t="shared" si="58"/>
        <v>165</v>
      </c>
      <c r="AL363" s="45">
        <f t="shared" si="58"/>
        <v>171</v>
      </c>
      <c r="AM363" s="45">
        <f t="shared" si="58"/>
        <v>177</v>
      </c>
      <c r="AN363" s="45">
        <f t="shared" si="58"/>
        <v>183</v>
      </c>
    </row>
    <row r="364" spans="1:40" x14ac:dyDescent="0.25">
      <c r="A364" s="68" t="s">
        <v>127</v>
      </c>
      <c r="B364" s="184">
        <v>50279</v>
      </c>
      <c r="C364" s="68">
        <v>5</v>
      </c>
      <c r="D364" s="1">
        <v>936</v>
      </c>
      <c r="E364" s="1">
        <v>26</v>
      </c>
      <c r="F364" s="1">
        <v>5</v>
      </c>
      <c r="G364" s="1">
        <v>967</v>
      </c>
      <c r="H364" s="181">
        <f t="shared" si="52"/>
        <v>962</v>
      </c>
      <c r="I364" s="176">
        <v>193.4</v>
      </c>
      <c r="J364" s="182">
        <f t="shared" si="53"/>
        <v>192.4</v>
      </c>
      <c r="K364" s="45">
        <f t="shared" si="59"/>
        <v>12</v>
      </c>
      <c r="L364" s="45">
        <f t="shared" si="59"/>
        <v>24</v>
      </c>
      <c r="M364" s="45">
        <f t="shared" si="59"/>
        <v>36</v>
      </c>
      <c r="N364" s="45">
        <f t="shared" si="59"/>
        <v>48</v>
      </c>
      <c r="O364" s="45">
        <f t="shared" si="59"/>
        <v>60</v>
      </c>
      <c r="P364" s="45">
        <f t="shared" si="59"/>
        <v>72</v>
      </c>
      <c r="Q364" s="45">
        <f t="shared" si="59"/>
        <v>84</v>
      </c>
      <c r="R364" s="45">
        <f t="shared" si="59"/>
        <v>96</v>
      </c>
      <c r="S364" s="45">
        <f t="shared" si="59"/>
        <v>108</v>
      </c>
      <c r="T364" s="45">
        <f t="shared" si="59"/>
        <v>120</v>
      </c>
      <c r="U364" s="45">
        <f t="shared" si="59"/>
        <v>132</v>
      </c>
      <c r="V364" s="45">
        <f t="shared" si="59"/>
        <v>144</v>
      </c>
      <c r="W364" s="45">
        <f t="shared" si="59"/>
        <v>156</v>
      </c>
      <c r="X364" s="45">
        <f t="shared" si="59"/>
        <v>168</v>
      </c>
      <c r="Y364" s="45">
        <f t="shared" si="59"/>
        <v>180</v>
      </c>
      <c r="Z364" s="45">
        <f t="shared" si="59"/>
        <v>192</v>
      </c>
      <c r="AA364" s="45">
        <f t="shared" si="58"/>
        <v>204</v>
      </c>
      <c r="AB364" s="45">
        <f t="shared" si="58"/>
        <v>216</v>
      </c>
      <c r="AC364" s="45">
        <f t="shared" si="58"/>
        <v>228</v>
      </c>
      <c r="AD364" s="45">
        <f t="shared" si="58"/>
        <v>241</v>
      </c>
      <c r="AE364" s="45">
        <f t="shared" si="58"/>
        <v>253</v>
      </c>
      <c r="AF364" s="45">
        <f t="shared" si="58"/>
        <v>265</v>
      </c>
      <c r="AG364" s="45">
        <f t="shared" si="58"/>
        <v>277</v>
      </c>
      <c r="AH364" s="45">
        <f t="shared" si="58"/>
        <v>289</v>
      </c>
      <c r="AI364" s="45">
        <f t="shared" si="58"/>
        <v>301</v>
      </c>
      <c r="AJ364" s="45">
        <f t="shared" si="58"/>
        <v>313</v>
      </c>
      <c r="AK364" s="45">
        <f t="shared" si="58"/>
        <v>325</v>
      </c>
      <c r="AL364" s="45">
        <f t="shared" si="58"/>
        <v>337</v>
      </c>
      <c r="AM364" s="45">
        <f t="shared" si="58"/>
        <v>349</v>
      </c>
      <c r="AN364" s="45">
        <f t="shared" si="58"/>
        <v>361</v>
      </c>
    </row>
    <row r="365" spans="1:40" x14ac:dyDescent="0.25">
      <c r="A365" s="68" t="s">
        <v>127</v>
      </c>
      <c r="B365" s="184">
        <v>50566</v>
      </c>
      <c r="C365" s="68">
        <v>2</v>
      </c>
      <c r="D365" s="1">
        <v>576</v>
      </c>
      <c r="E365" s="1">
        <v>-370</v>
      </c>
      <c r="F365" s="1">
        <v>0</v>
      </c>
      <c r="G365" s="1">
        <v>206</v>
      </c>
      <c r="H365" s="181">
        <f t="shared" si="52"/>
        <v>206</v>
      </c>
      <c r="I365" s="176">
        <v>103</v>
      </c>
      <c r="J365" s="182">
        <f t="shared" si="53"/>
        <v>103</v>
      </c>
      <c r="K365" s="45">
        <f t="shared" si="59"/>
        <v>6</v>
      </c>
      <c r="L365" s="45">
        <f t="shared" si="59"/>
        <v>13</v>
      </c>
      <c r="M365" s="45">
        <f t="shared" si="59"/>
        <v>19</v>
      </c>
      <c r="N365" s="45">
        <f t="shared" si="59"/>
        <v>26</v>
      </c>
      <c r="O365" s="45">
        <f t="shared" si="59"/>
        <v>32</v>
      </c>
      <c r="P365" s="45">
        <f t="shared" si="59"/>
        <v>39</v>
      </c>
      <c r="Q365" s="45">
        <f t="shared" si="59"/>
        <v>45</v>
      </c>
      <c r="R365" s="45">
        <f t="shared" si="59"/>
        <v>52</v>
      </c>
      <c r="S365" s="45">
        <f t="shared" si="59"/>
        <v>58</v>
      </c>
      <c r="T365" s="45">
        <f t="shared" si="59"/>
        <v>64</v>
      </c>
      <c r="U365" s="45">
        <f t="shared" si="59"/>
        <v>71</v>
      </c>
      <c r="V365" s="45">
        <f t="shared" si="59"/>
        <v>77</v>
      </c>
      <c r="W365" s="45">
        <f t="shared" si="59"/>
        <v>84</v>
      </c>
      <c r="X365" s="45">
        <f t="shared" si="59"/>
        <v>90</v>
      </c>
      <c r="Y365" s="45">
        <f t="shared" si="59"/>
        <v>97</v>
      </c>
      <c r="Z365" s="45">
        <f t="shared" si="59"/>
        <v>103</v>
      </c>
      <c r="AA365" s="45">
        <f t="shared" si="58"/>
        <v>109</v>
      </c>
      <c r="AB365" s="45">
        <f t="shared" si="58"/>
        <v>116</v>
      </c>
      <c r="AC365" s="45">
        <f t="shared" si="58"/>
        <v>122</v>
      </c>
      <c r="AD365" s="45">
        <f t="shared" si="58"/>
        <v>129</v>
      </c>
      <c r="AE365" s="45">
        <f t="shared" si="58"/>
        <v>135</v>
      </c>
      <c r="AF365" s="45">
        <f t="shared" si="58"/>
        <v>142</v>
      </c>
      <c r="AG365" s="45">
        <f t="shared" si="58"/>
        <v>148</v>
      </c>
      <c r="AH365" s="45">
        <f t="shared" si="58"/>
        <v>155</v>
      </c>
      <c r="AI365" s="45">
        <f t="shared" si="58"/>
        <v>161</v>
      </c>
      <c r="AJ365" s="45">
        <f t="shared" si="58"/>
        <v>167</v>
      </c>
      <c r="AK365" s="45">
        <f t="shared" si="58"/>
        <v>174</v>
      </c>
      <c r="AL365" s="45">
        <f t="shared" si="58"/>
        <v>180</v>
      </c>
      <c r="AM365" s="45">
        <f t="shared" si="58"/>
        <v>187</v>
      </c>
      <c r="AN365" s="45">
        <f t="shared" si="58"/>
        <v>193</v>
      </c>
    </row>
    <row r="366" spans="1:40" x14ac:dyDescent="0.25">
      <c r="A366" s="68" t="s">
        <v>127</v>
      </c>
      <c r="B366" s="184">
        <v>50641</v>
      </c>
      <c r="C366" s="68">
        <v>2</v>
      </c>
      <c r="D366" s="1">
        <v>180</v>
      </c>
      <c r="E366" s="1">
        <v>82</v>
      </c>
      <c r="F366" s="1">
        <v>0</v>
      </c>
      <c r="G366" s="1">
        <v>262</v>
      </c>
      <c r="H366" s="181">
        <f t="shared" si="52"/>
        <v>262</v>
      </c>
      <c r="I366" s="176">
        <v>131</v>
      </c>
      <c r="J366" s="182">
        <f t="shared" si="53"/>
        <v>131</v>
      </c>
      <c r="K366" s="45">
        <f t="shared" si="59"/>
        <v>8</v>
      </c>
      <c r="L366" s="45">
        <f t="shared" si="59"/>
        <v>16</v>
      </c>
      <c r="M366" s="45">
        <f t="shared" si="59"/>
        <v>25</v>
      </c>
      <c r="N366" s="45">
        <f t="shared" si="59"/>
        <v>33</v>
      </c>
      <c r="O366" s="45">
        <f t="shared" si="59"/>
        <v>41</v>
      </c>
      <c r="P366" s="45">
        <f t="shared" si="59"/>
        <v>49</v>
      </c>
      <c r="Q366" s="45">
        <f t="shared" si="59"/>
        <v>57</v>
      </c>
      <c r="R366" s="45">
        <f t="shared" si="59"/>
        <v>66</v>
      </c>
      <c r="S366" s="45">
        <f t="shared" si="59"/>
        <v>74</v>
      </c>
      <c r="T366" s="45">
        <f t="shared" si="59"/>
        <v>82</v>
      </c>
      <c r="U366" s="45">
        <f t="shared" si="59"/>
        <v>90</v>
      </c>
      <c r="V366" s="45">
        <f t="shared" si="59"/>
        <v>98</v>
      </c>
      <c r="W366" s="45">
        <f t="shared" si="59"/>
        <v>106</v>
      </c>
      <c r="X366" s="45">
        <f t="shared" si="59"/>
        <v>115</v>
      </c>
      <c r="Y366" s="45">
        <f t="shared" si="59"/>
        <v>123</v>
      </c>
      <c r="Z366" s="45">
        <f t="shared" si="59"/>
        <v>131</v>
      </c>
      <c r="AA366" s="45">
        <f t="shared" si="58"/>
        <v>139</v>
      </c>
      <c r="AB366" s="45">
        <f t="shared" si="58"/>
        <v>147</v>
      </c>
      <c r="AC366" s="45">
        <f t="shared" si="58"/>
        <v>156</v>
      </c>
      <c r="AD366" s="45">
        <f t="shared" si="58"/>
        <v>164</v>
      </c>
      <c r="AE366" s="45">
        <f t="shared" si="58"/>
        <v>172</v>
      </c>
      <c r="AF366" s="45">
        <f t="shared" si="58"/>
        <v>180</v>
      </c>
      <c r="AG366" s="45">
        <f t="shared" si="58"/>
        <v>188</v>
      </c>
      <c r="AH366" s="45">
        <f t="shared" si="58"/>
        <v>197</v>
      </c>
      <c r="AI366" s="45">
        <f t="shared" si="58"/>
        <v>205</v>
      </c>
      <c r="AJ366" s="45">
        <f t="shared" si="58"/>
        <v>213</v>
      </c>
      <c r="AK366" s="45">
        <f t="shared" si="58"/>
        <v>221</v>
      </c>
      <c r="AL366" s="45">
        <f t="shared" si="58"/>
        <v>229</v>
      </c>
      <c r="AM366" s="45">
        <f t="shared" si="58"/>
        <v>237</v>
      </c>
      <c r="AN366" s="45">
        <f t="shared" si="58"/>
        <v>246</v>
      </c>
    </row>
    <row r="367" spans="1:40" x14ac:dyDescent="0.25">
      <c r="A367" s="68" t="s">
        <v>127</v>
      </c>
      <c r="B367" s="184">
        <v>53856</v>
      </c>
      <c r="C367" s="68">
        <v>3</v>
      </c>
      <c r="D367" s="1">
        <v>336</v>
      </c>
      <c r="E367" s="1">
        <v>212</v>
      </c>
      <c r="F367" s="1">
        <v>0</v>
      </c>
      <c r="G367" s="1">
        <v>548</v>
      </c>
      <c r="H367" s="181">
        <f t="shared" si="52"/>
        <v>548</v>
      </c>
      <c r="I367" s="176">
        <v>182.66669999999999</v>
      </c>
      <c r="J367" s="182">
        <f t="shared" si="53"/>
        <v>182.66666666666666</v>
      </c>
      <c r="K367" s="45">
        <f t="shared" si="59"/>
        <v>11</v>
      </c>
      <c r="L367" s="45">
        <f t="shared" si="59"/>
        <v>23</v>
      </c>
      <c r="M367" s="45">
        <f t="shared" si="59"/>
        <v>34</v>
      </c>
      <c r="N367" s="45">
        <f t="shared" si="59"/>
        <v>46</v>
      </c>
      <c r="O367" s="45">
        <f t="shared" si="59"/>
        <v>57</v>
      </c>
      <c r="P367" s="45">
        <f t="shared" si="59"/>
        <v>69</v>
      </c>
      <c r="Q367" s="45">
        <f t="shared" si="59"/>
        <v>80</v>
      </c>
      <c r="R367" s="45">
        <f t="shared" si="59"/>
        <v>91</v>
      </c>
      <c r="S367" s="45">
        <f t="shared" si="59"/>
        <v>103</v>
      </c>
      <c r="T367" s="45">
        <f t="shared" si="59"/>
        <v>114</v>
      </c>
      <c r="U367" s="45">
        <f t="shared" si="59"/>
        <v>126</v>
      </c>
      <c r="V367" s="45">
        <f t="shared" si="59"/>
        <v>137</v>
      </c>
      <c r="W367" s="45">
        <f t="shared" si="59"/>
        <v>148</v>
      </c>
      <c r="X367" s="45">
        <f t="shared" si="59"/>
        <v>160</v>
      </c>
      <c r="Y367" s="45">
        <f t="shared" si="59"/>
        <v>171</v>
      </c>
      <c r="Z367" s="45">
        <f t="shared" si="59"/>
        <v>183</v>
      </c>
      <c r="AA367" s="45">
        <f t="shared" si="58"/>
        <v>194</v>
      </c>
      <c r="AB367" s="45">
        <f t="shared" si="58"/>
        <v>206</v>
      </c>
      <c r="AC367" s="45">
        <f t="shared" si="58"/>
        <v>217</v>
      </c>
      <c r="AD367" s="45">
        <f t="shared" si="58"/>
        <v>228</v>
      </c>
      <c r="AE367" s="45">
        <f t="shared" si="58"/>
        <v>240</v>
      </c>
      <c r="AF367" s="45">
        <f t="shared" si="58"/>
        <v>251</v>
      </c>
      <c r="AG367" s="45">
        <f t="shared" si="58"/>
        <v>263</v>
      </c>
      <c r="AH367" s="45">
        <f t="shared" si="58"/>
        <v>274</v>
      </c>
      <c r="AI367" s="45">
        <f t="shared" si="58"/>
        <v>285</v>
      </c>
      <c r="AJ367" s="45">
        <f t="shared" si="58"/>
        <v>297</v>
      </c>
      <c r="AK367" s="45">
        <f t="shared" si="58"/>
        <v>308</v>
      </c>
      <c r="AL367" s="45">
        <f t="shared" si="58"/>
        <v>320</v>
      </c>
      <c r="AM367" s="45">
        <f t="shared" si="58"/>
        <v>331</v>
      </c>
      <c r="AN367" s="45">
        <f t="shared" si="58"/>
        <v>343</v>
      </c>
    </row>
    <row r="368" spans="1:40" x14ac:dyDescent="0.25">
      <c r="A368" s="68" t="s">
        <v>127</v>
      </c>
      <c r="B368" s="184">
        <v>90513</v>
      </c>
      <c r="C368" s="68">
        <v>1</v>
      </c>
      <c r="D368" s="1">
        <v>264</v>
      </c>
      <c r="E368" s="1">
        <v>204</v>
      </c>
      <c r="F368" s="1">
        <v>10</v>
      </c>
      <c r="G368" s="1">
        <v>478</v>
      </c>
      <c r="H368" s="181">
        <f t="shared" si="52"/>
        <v>468</v>
      </c>
      <c r="I368" s="176">
        <v>478</v>
      </c>
      <c r="J368" s="182">
        <f t="shared" si="53"/>
        <v>468</v>
      </c>
      <c r="K368" s="45">
        <f t="shared" si="59"/>
        <v>29</v>
      </c>
      <c r="L368" s="45">
        <f t="shared" si="59"/>
        <v>59</v>
      </c>
      <c r="M368" s="45">
        <f t="shared" si="59"/>
        <v>88</v>
      </c>
      <c r="N368" s="45">
        <f t="shared" si="59"/>
        <v>117</v>
      </c>
      <c r="O368" s="45">
        <f t="shared" si="59"/>
        <v>146</v>
      </c>
      <c r="P368" s="45">
        <f t="shared" si="59"/>
        <v>176</v>
      </c>
      <c r="Q368" s="45">
        <f t="shared" si="59"/>
        <v>205</v>
      </c>
      <c r="R368" s="45">
        <f t="shared" si="59"/>
        <v>234</v>
      </c>
      <c r="S368" s="45">
        <f t="shared" si="59"/>
        <v>263</v>
      </c>
      <c r="T368" s="45">
        <f t="shared" si="59"/>
        <v>293</v>
      </c>
      <c r="U368" s="45">
        <f t="shared" si="59"/>
        <v>322</v>
      </c>
      <c r="V368" s="45">
        <f t="shared" si="59"/>
        <v>351</v>
      </c>
      <c r="W368" s="45">
        <f t="shared" si="59"/>
        <v>380</v>
      </c>
      <c r="X368" s="45">
        <f t="shared" si="59"/>
        <v>410</v>
      </c>
      <c r="Y368" s="45">
        <f t="shared" si="59"/>
        <v>439</v>
      </c>
      <c r="Z368" s="45">
        <f t="shared" si="59"/>
        <v>468</v>
      </c>
      <c r="AA368" s="45">
        <f t="shared" si="58"/>
        <v>497</v>
      </c>
      <c r="AB368" s="45">
        <f t="shared" si="58"/>
        <v>527</v>
      </c>
      <c r="AC368" s="45">
        <f t="shared" si="58"/>
        <v>556</v>
      </c>
      <c r="AD368" s="45">
        <f t="shared" si="58"/>
        <v>585</v>
      </c>
      <c r="AE368" s="45">
        <f t="shared" si="58"/>
        <v>614</v>
      </c>
      <c r="AF368" s="45">
        <f t="shared" si="58"/>
        <v>644</v>
      </c>
      <c r="AG368" s="45">
        <f t="shared" si="58"/>
        <v>673</v>
      </c>
      <c r="AH368" s="45">
        <f t="shared" si="58"/>
        <v>702</v>
      </c>
      <c r="AI368" s="45">
        <f t="shared" si="58"/>
        <v>731</v>
      </c>
      <c r="AJ368" s="45">
        <f t="shared" si="58"/>
        <v>761</v>
      </c>
      <c r="AK368" s="45">
        <f t="shared" si="58"/>
        <v>790</v>
      </c>
      <c r="AL368" s="45">
        <f t="shared" si="58"/>
        <v>819</v>
      </c>
      <c r="AM368" s="45">
        <f t="shared" si="58"/>
        <v>848</v>
      </c>
      <c r="AN368" s="45">
        <f t="shared" si="58"/>
        <v>878</v>
      </c>
    </row>
    <row r="369" spans="1:40" x14ac:dyDescent="0.25">
      <c r="A369" s="68" t="s">
        <v>125</v>
      </c>
      <c r="B369" s="184">
        <v>20091</v>
      </c>
      <c r="C369" s="68">
        <v>0</v>
      </c>
      <c r="D369" s="1">
        <v>612</v>
      </c>
      <c r="E369" s="1">
        <v>-612</v>
      </c>
      <c r="F369" s="1">
        <v>0</v>
      </c>
      <c r="G369" s="1">
        <v>0</v>
      </c>
      <c r="H369" s="181">
        <f t="shared" si="52"/>
        <v>0</v>
      </c>
      <c r="I369" s="176">
        <v>0</v>
      </c>
      <c r="J369" s="182">
        <f t="shared" si="53"/>
        <v>0</v>
      </c>
      <c r="K369" s="45">
        <f t="shared" si="59"/>
        <v>0</v>
      </c>
      <c r="L369" s="45">
        <f t="shared" si="59"/>
        <v>0</v>
      </c>
      <c r="M369" s="45">
        <f t="shared" si="59"/>
        <v>0</v>
      </c>
      <c r="N369" s="45">
        <f t="shared" si="59"/>
        <v>0</v>
      </c>
      <c r="O369" s="45">
        <f t="shared" si="59"/>
        <v>0</v>
      </c>
      <c r="P369" s="45">
        <f t="shared" si="59"/>
        <v>0</v>
      </c>
      <c r="Q369" s="45">
        <f t="shared" si="59"/>
        <v>0</v>
      </c>
      <c r="R369" s="45">
        <f t="shared" si="59"/>
        <v>0</v>
      </c>
      <c r="S369" s="45">
        <f t="shared" si="59"/>
        <v>0</v>
      </c>
      <c r="T369" s="45">
        <f t="shared" si="59"/>
        <v>0</v>
      </c>
      <c r="U369" s="45">
        <f t="shared" si="59"/>
        <v>0</v>
      </c>
      <c r="V369" s="45">
        <f t="shared" si="59"/>
        <v>0</v>
      </c>
      <c r="W369" s="45">
        <f t="shared" si="59"/>
        <v>0</v>
      </c>
      <c r="X369" s="45">
        <f t="shared" si="59"/>
        <v>0</v>
      </c>
      <c r="Y369" s="45">
        <f t="shared" si="59"/>
        <v>0</v>
      </c>
      <c r="Z369" s="45">
        <f t="shared" si="59"/>
        <v>0</v>
      </c>
      <c r="AA369" s="45">
        <f t="shared" si="58"/>
        <v>0</v>
      </c>
      <c r="AB369" s="45">
        <f t="shared" si="58"/>
        <v>0</v>
      </c>
      <c r="AC369" s="45">
        <f t="shared" si="58"/>
        <v>0</v>
      </c>
      <c r="AD369" s="45">
        <f t="shared" si="58"/>
        <v>0</v>
      </c>
      <c r="AE369" s="45">
        <f t="shared" si="58"/>
        <v>0</v>
      </c>
      <c r="AF369" s="45">
        <f t="shared" si="58"/>
        <v>0</v>
      </c>
      <c r="AG369" s="45">
        <f t="shared" si="58"/>
        <v>0</v>
      </c>
      <c r="AH369" s="45">
        <f t="shared" si="58"/>
        <v>0</v>
      </c>
      <c r="AI369" s="45">
        <f t="shared" si="58"/>
        <v>0</v>
      </c>
      <c r="AJ369" s="45">
        <f t="shared" si="58"/>
        <v>0</v>
      </c>
      <c r="AK369" s="45">
        <f t="shared" si="58"/>
        <v>0</v>
      </c>
      <c r="AL369" s="45">
        <f t="shared" si="58"/>
        <v>0</v>
      </c>
      <c r="AM369" s="45">
        <f t="shared" si="58"/>
        <v>0</v>
      </c>
      <c r="AN369" s="45">
        <f t="shared" si="58"/>
        <v>0</v>
      </c>
    </row>
    <row r="370" spans="1:40" x14ac:dyDescent="0.25">
      <c r="A370" s="68" t="s">
        <v>125</v>
      </c>
      <c r="B370" s="184">
        <v>30334</v>
      </c>
      <c r="C370" s="68">
        <v>14</v>
      </c>
      <c r="D370" s="1">
        <v>2412</v>
      </c>
      <c r="E370" s="1">
        <v>-229</v>
      </c>
      <c r="F370" s="1">
        <v>0</v>
      </c>
      <c r="G370" s="1">
        <v>2183</v>
      </c>
      <c r="H370" s="181">
        <f t="shared" si="52"/>
        <v>2183</v>
      </c>
      <c r="I370" s="176">
        <v>155.92859999999999</v>
      </c>
      <c r="J370" s="182">
        <f t="shared" si="53"/>
        <v>155.92857142857142</v>
      </c>
      <c r="K370" s="45">
        <f t="shared" si="59"/>
        <v>10</v>
      </c>
      <c r="L370" s="45">
        <f t="shared" si="59"/>
        <v>19</v>
      </c>
      <c r="M370" s="45">
        <f t="shared" si="59"/>
        <v>29</v>
      </c>
      <c r="N370" s="45">
        <f t="shared" si="59"/>
        <v>39</v>
      </c>
      <c r="O370" s="45">
        <f t="shared" si="59"/>
        <v>49</v>
      </c>
      <c r="P370" s="45">
        <f t="shared" si="59"/>
        <v>58</v>
      </c>
      <c r="Q370" s="45">
        <f t="shared" si="59"/>
        <v>68</v>
      </c>
      <c r="R370" s="45">
        <f t="shared" si="59"/>
        <v>78</v>
      </c>
      <c r="S370" s="45">
        <f t="shared" si="59"/>
        <v>88</v>
      </c>
      <c r="T370" s="45">
        <f t="shared" si="59"/>
        <v>97</v>
      </c>
      <c r="U370" s="45">
        <f t="shared" si="59"/>
        <v>107</v>
      </c>
      <c r="V370" s="45">
        <f t="shared" si="59"/>
        <v>117</v>
      </c>
      <c r="W370" s="45">
        <f t="shared" si="59"/>
        <v>127</v>
      </c>
      <c r="X370" s="45">
        <f t="shared" si="59"/>
        <v>136</v>
      </c>
      <c r="Y370" s="45">
        <f t="shared" si="59"/>
        <v>146</v>
      </c>
      <c r="Z370" s="45">
        <f t="shared" si="59"/>
        <v>156</v>
      </c>
      <c r="AA370" s="45">
        <f t="shared" si="58"/>
        <v>166</v>
      </c>
      <c r="AB370" s="45">
        <f t="shared" si="58"/>
        <v>175</v>
      </c>
      <c r="AC370" s="45">
        <f t="shared" si="58"/>
        <v>185</v>
      </c>
      <c r="AD370" s="45">
        <f t="shared" si="58"/>
        <v>195</v>
      </c>
      <c r="AE370" s="45">
        <f t="shared" si="58"/>
        <v>205</v>
      </c>
      <c r="AF370" s="45">
        <f t="shared" si="58"/>
        <v>214</v>
      </c>
      <c r="AG370" s="45">
        <f t="shared" si="58"/>
        <v>224</v>
      </c>
      <c r="AH370" s="45">
        <f t="shared" si="58"/>
        <v>234</v>
      </c>
      <c r="AI370" s="45">
        <f t="shared" si="58"/>
        <v>244</v>
      </c>
      <c r="AJ370" s="45">
        <f t="shared" si="58"/>
        <v>253</v>
      </c>
      <c r="AK370" s="45">
        <f t="shared" si="58"/>
        <v>263</v>
      </c>
      <c r="AL370" s="45">
        <f t="shared" si="58"/>
        <v>273</v>
      </c>
      <c r="AM370" s="45">
        <f t="shared" si="58"/>
        <v>283</v>
      </c>
      <c r="AN370" s="45">
        <f t="shared" si="58"/>
        <v>292</v>
      </c>
    </row>
    <row r="371" spans="1:40" x14ac:dyDescent="0.25">
      <c r="A371" s="68" t="s">
        <v>125</v>
      </c>
      <c r="B371" s="184">
        <v>30349</v>
      </c>
      <c r="C371" s="68">
        <v>3</v>
      </c>
      <c r="D371" s="1">
        <v>360</v>
      </c>
      <c r="E371" s="1">
        <v>297</v>
      </c>
      <c r="F371" s="1">
        <v>0</v>
      </c>
      <c r="G371" s="1">
        <v>657</v>
      </c>
      <c r="H371" s="181">
        <f t="shared" si="52"/>
        <v>657</v>
      </c>
      <c r="I371" s="176">
        <v>219</v>
      </c>
      <c r="J371" s="182">
        <f t="shared" si="53"/>
        <v>219</v>
      </c>
      <c r="K371" s="45">
        <f t="shared" si="59"/>
        <v>14</v>
      </c>
      <c r="L371" s="45">
        <f t="shared" si="59"/>
        <v>27</v>
      </c>
      <c r="M371" s="45">
        <f t="shared" si="59"/>
        <v>41</v>
      </c>
      <c r="N371" s="45">
        <f t="shared" si="59"/>
        <v>55</v>
      </c>
      <c r="O371" s="45">
        <f t="shared" si="59"/>
        <v>68</v>
      </c>
      <c r="P371" s="45">
        <f t="shared" si="59"/>
        <v>82</v>
      </c>
      <c r="Q371" s="45">
        <f t="shared" si="59"/>
        <v>96</v>
      </c>
      <c r="R371" s="45">
        <f t="shared" si="59"/>
        <v>110</v>
      </c>
      <c r="S371" s="45">
        <f t="shared" si="59"/>
        <v>123</v>
      </c>
      <c r="T371" s="45">
        <f t="shared" si="59"/>
        <v>137</v>
      </c>
      <c r="U371" s="45">
        <f t="shared" si="59"/>
        <v>151</v>
      </c>
      <c r="V371" s="45">
        <f t="shared" si="59"/>
        <v>164</v>
      </c>
      <c r="W371" s="45">
        <f t="shared" si="59"/>
        <v>178</v>
      </c>
      <c r="X371" s="45">
        <f t="shared" si="59"/>
        <v>192</v>
      </c>
      <c r="Y371" s="45">
        <f t="shared" si="59"/>
        <v>205</v>
      </c>
      <c r="Z371" s="45">
        <f t="shared" si="59"/>
        <v>219</v>
      </c>
      <c r="AA371" s="45">
        <f t="shared" si="58"/>
        <v>233</v>
      </c>
      <c r="AB371" s="45">
        <f t="shared" si="58"/>
        <v>246</v>
      </c>
      <c r="AC371" s="45">
        <f t="shared" si="58"/>
        <v>260</v>
      </c>
      <c r="AD371" s="45">
        <f t="shared" si="58"/>
        <v>274</v>
      </c>
      <c r="AE371" s="45">
        <f t="shared" si="58"/>
        <v>287</v>
      </c>
      <c r="AF371" s="45">
        <f t="shared" si="58"/>
        <v>301</v>
      </c>
      <c r="AG371" s="45">
        <f t="shared" si="58"/>
        <v>315</v>
      </c>
      <c r="AH371" s="45">
        <f t="shared" si="58"/>
        <v>329</v>
      </c>
      <c r="AI371" s="45">
        <f t="shared" si="58"/>
        <v>342</v>
      </c>
      <c r="AJ371" s="45">
        <f t="shared" si="58"/>
        <v>356</v>
      </c>
      <c r="AK371" s="45">
        <f t="shared" si="58"/>
        <v>370</v>
      </c>
      <c r="AL371" s="45">
        <f t="shared" si="58"/>
        <v>383</v>
      </c>
      <c r="AM371" s="45">
        <f t="shared" si="58"/>
        <v>397</v>
      </c>
      <c r="AN371" s="45">
        <f t="shared" si="58"/>
        <v>411</v>
      </c>
    </row>
    <row r="372" spans="1:40" x14ac:dyDescent="0.25">
      <c r="A372" s="68" t="s">
        <v>125</v>
      </c>
      <c r="B372" s="184">
        <v>30481</v>
      </c>
      <c r="C372" s="68">
        <v>22</v>
      </c>
      <c r="D372" s="1">
        <v>2904</v>
      </c>
      <c r="E372" s="1">
        <v>3206</v>
      </c>
      <c r="F372" s="1">
        <v>18</v>
      </c>
      <c r="G372" s="1">
        <v>6128</v>
      </c>
      <c r="H372" s="181">
        <f t="shared" si="52"/>
        <v>6110</v>
      </c>
      <c r="I372" s="176">
        <v>278.5455</v>
      </c>
      <c r="J372" s="182">
        <f t="shared" si="53"/>
        <v>277.72727272727275</v>
      </c>
      <c r="K372" s="45">
        <f t="shared" si="59"/>
        <v>17</v>
      </c>
      <c r="L372" s="45">
        <f t="shared" si="59"/>
        <v>35</v>
      </c>
      <c r="M372" s="45">
        <f t="shared" si="59"/>
        <v>52</v>
      </c>
      <c r="N372" s="45">
        <f t="shared" si="59"/>
        <v>69</v>
      </c>
      <c r="O372" s="45">
        <f t="shared" si="59"/>
        <v>87</v>
      </c>
      <c r="P372" s="45">
        <f t="shared" si="59"/>
        <v>104</v>
      </c>
      <c r="Q372" s="45">
        <f t="shared" si="59"/>
        <v>122</v>
      </c>
      <c r="R372" s="45">
        <f t="shared" si="59"/>
        <v>139</v>
      </c>
      <c r="S372" s="45">
        <f t="shared" si="59"/>
        <v>156</v>
      </c>
      <c r="T372" s="45">
        <f t="shared" si="59"/>
        <v>174</v>
      </c>
      <c r="U372" s="45">
        <f t="shared" si="59"/>
        <v>191</v>
      </c>
      <c r="V372" s="45">
        <f t="shared" si="59"/>
        <v>208</v>
      </c>
      <c r="W372" s="45">
        <f t="shared" si="59"/>
        <v>226</v>
      </c>
      <c r="X372" s="45">
        <f t="shared" si="59"/>
        <v>243</v>
      </c>
      <c r="Y372" s="45">
        <f t="shared" si="59"/>
        <v>260</v>
      </c>
      <c r="Z372" s="45">
        <f t="shared" si="59"/>
        <v>278</v>
      </c>
      <c r="AA372" s="45">
        <f t="shared" si="58"/>
        <v>295</v>
      </c>
      <c r="AB372" s="45">
        <f t="shared" si="58"/>
        <v>312</v>
      </c>
      <c r="AC372" s="45">
        <f t="shared" si="58"/>
        <v>330</v>
      </c>
      <c r="AD372" s="45">
        <f t="shared" si="58"/>
        <v>347</v>
      </c>
      <c r="AE372" s="45">
        <f t="shared" si="58"/>
        <v>365</v>
      </c>
      <c r="AF372" s="45">
        <f t="shared" si="58"/>
        <v>382</v>
      </c>
      <c r="AG372" s="45">
        <f t="shared" si="58"/>
        <v>399</v>
      </c>
      <c r="AH372" s="45">
        <f t="shared" si="58"/>
        <v>417</v>
      </c>
      <c r="AI372" s="45">
        <f t="shared" si="58"/>
        <v>434</v>
      </c>
      <c r="AJ372" s="45">
        <f t="shared" si="58"/>
        <v>451</v>
      </c>
      <c r="AK372" s="45">
        <f t="shared" si="58"/>
        <v>469</v>
      </c>
      <c r="AL372" s="45">
        <f t="shared" si="58"/>
        <v>486</v>
      </c>
      <c r="AM372" s="45">
        <f t="shared" si="58"/>
        <v>503</v>
      </c>
      <c r="AN372" s="45">
        <f t="shared" si="58"/>
        <v>521</v>
      </c>
    </row>
    <row r="373" spans="1:40" x14ac:dyDescent="0.25">
      <c r="A373" s="68" t="s">
        <v>125</v>
      </c>
      <c r="B373" s="184">
        <v>30855</v>
      </c>
      <c r="C373" s="68">
        <v>3</v>
      </c>
      <c r="D373" s="1">
        <v>516</v>
      </c>
      <c r="E373" s="1">
        <v>86</v>
      </c>
      <c r="F373" s="1">
        <v>0</v>
      </c>
      <c r="G373" s="1">
        <v>602</v>
      </c>
      <c r="H373" s="181">
        <f t="shared" si="52"/>
        <v>602</v>
      </c>
      <c r="I373" s="176">
        <v>200.66669999999999</v>
      </c>
      <c r="J373" s="182">
        <f t="shared" si="53"/>
        <v>200.66666666666666</v>
      </c>
      <c r="K373" s="45">
        <f t="shared" si="59"/>
        <v>13</v>
      </c>
      <c r="L373" s="45">
        <f t="shared" si="59"/>
        <v>25</v>
      </c>
      <c r="M373" s="45">
        <f t="shared" si="59"/>
        <v>38</v>
      </c>
      <c r="N373" s="45">
        <f t="shared" si="59"/>
        <v>50</v>
      </c>
      <c r="O373" s="45">
        <f t="shared" si="59"/>
        <v>63</v>
      </c>
      <c r="P373" s="45">
        <f t="shared" si="59"/>
        <v>75</v>
      </c>
      <c r="Q373" s="45">
        <f t="shared" si="59"/>
        <v>88</v>
      </c>
      <c r="R373" s="45">
        <f t="shared" si="59"/>
        <v>100</v>
      </c>
      <c r="S373" s="45">
        <f t="shared" si="59"/>
        <v>113</v>
      </c>
      <c r="T373" s="45">
        <f t="shared" si="59"/>
        <v>125</v>
      </c>
      <c r="U373" s="45">
        <f t="shared" si="59"/>
        <v>138</v>
      </c>
      <c r="V373" s="45">
        <f t="shared" si="59"/>
        <v>151</v>
      </c>
      <c r="W373" s="45">
        <f t="shared" si="59"/>
        <v>163</v>
      </c>
      <c r="X373" s="45">
        <f t="shared" si="59"/>
        <v>176</v>
      </c>
      <c r="Y373" s="45">
        <f t="shared" si="59"/>
        <v>188</v>
      </c>
      <c r="Z373" s="45">
        <f t="shared" si="59"/>
        <v>201</v>
      </c>
      <c r="AA373" s="45">
        <f t="shared" si="58"/>
        <v>213</v>
      </c>
      <c r="AB373" s="45">
        <f t="shared" si="58"/>
        <v>226</v>
      </c>
      <c r="AC373" s="45">
        <f t="shared" si="58"/>
        <v>238</v>
      </c>
      <c r="AD373" s="45">
        <f t="shared" si="58"/>
        <v>251</v>
      </c>
      <c r="AE373" s="45">
        <f t="shared" si="58"/>
        <v>263</v>
      </c>
      <c r="AF373" s="45">
        <f t="shared" si="58"/>
        <v>276</v>
      </c>
      <c r="AG373" s="45">
        <f t="shared" si="58"/>
        <v>288</v>
      </c>
      <c r="AH373" s="45">
        <f t="shared" si="58"/>
        <v>301</v>
      </c>
      <c r="AI373" s="45">
        <f t="shared" si="58"/>
        <v>314</v>
      </c>
      <c r="AJ373" s="45">
        <f t="shared" si="58"/>
        <v>326</v>
      </c>
      <c r="AK373" s="45">
        <f t="shared" si="58"/>
        <v>339</v>
      </c>
      <c r="AL373" s="45">
        <f t="shared" si="58"/>
        <v>351</v>
      </c>
      <c r="AM373" s="45">
        <f t="shared" si="58"/>
        <v>364</v>
      </c>
      <c r="AN373" s="45">
        <f t="shared" si="58"/>
        <v>376</v>
      </c>
    </row>
    <row r="374" spans="1:40" x14ac:dyDescent="0.25">
      <c r="A374" s="68" t="s">
        <v>125</v>
      </c>
      <c r="B374" s="184">
        <v>33005</v>
      </c>
      <c r="C374" s="68">
        <v>1</v>
      </c>
      <c r="D374" s="1">
        <v>0</v>
      </c>
      <c r="E374" s="1">
        <v>491</v>
      </c>
      <c r="F374" s="1">
        <v>0</v>
      </c>
      <c r="G374" s="1">
        <v>491</v>
      </c>
      <c r="H374" s="181">
        <f t="shared" si="52"/>
        <v>491</v>
      </c>
      <c r="I374" s="176">
        <v>491</v>
      </c>
      <c r="J374" s="182">
        <f t="shared" si="53"/>
        <v>491</v>
      </c>
      <c r="K374" s="45">
        <f t="shared" si="59"/>
        <v>31</v>
      </c>
      <c r="L374" s="45">
        <f t="shared" si="59"/>
        <v>61</v>
      </c>
      <c r="M374" s="45">
        <f t="shared" si="59"/>
        <v>92</v>
      </c>
      <c r="N374" s="45">
        <f t="shared" si="59"/>
        <v>123</v>
      </c>
      <c r="O374" s="45">
        <f t="shared" si="59"/>
        <v>153</v>
      </c>
      <c r="P374" s="45">
        <f t="shared" si="59"/>
        <v>184</v>
      </c>
      <c r="Q374" s="45">
        <f t="shared" si="59"/>
        <v>215</v>
      </c>
      <c r="R374" s="45">
        <f t="shared" si="59"/>
        <v>246</v>
      </c>
      <c r="S374" s="45">
        <f t="shared" si="59"/>
        <v>276</v>
      </c>
      <c r="T374" s="45">
        <f t="shared" si="59"/>
        <v>307</v>
      </c>
      <c r="U374" s="45">
        <f t="shared" si="59"/>
        <v>338</v>
      </c>
      <c r="V374" s="45">
        <f t="shared" si="59"/>
        <v>368</v>
      </c>
      <c r="W374" s="45">
        <f t="shared" si="59"/>
        <v>399</v>
      </c>
      <c r="X374" s="45">
        <f t="shared" si="59"/>
        <v>430</v>
      </c>
      <c r="Y374" s="45">
        <f t="shared" si="59"/>
        <v>460</v>
      </c>
      <c r="Z374" s="45">
        <f t="shared" ref="Z374:AN389" si="60">IF($G374&gt;0,ROUND($J374*Z$3/12*0.75,0),0)</f>
        <v>491</v>
      </c>
      <c r="AA374" s="45">
        <f t="shared" si="60"/>
        <v>522</v>
      </c>
      <c r="AB374" s="45">
        <f t="shared" si="60"/>
        <v>552</v>
      </c>
      <c r="AC374" s="45">
        <f t="shared" si="60"/>
        <v>583</v>
      </c>
      <c r="AD374" s="45">
        <f t="shared" si="60"/>
        <v>614</v>
      </c>
      <c r="AE374" s="45">
        <f t="shared" si="60"/>
        <v>644</v>
      </c>
      <c r="AF374" s="45">
        <f t="shared" si="60"/>
        <v>675</v>
      </c>
      <c r="AG374" s="45">
        <f t="shared" si="60"/>
        <v>706</v>
      </c>
      <c r="AH374" s="45">
        <f t="shared" si="60"/>
        <v>737</v>
      </c>
      <c r="AI374" s="45">
        <f t="shared" si="60"/>
        <v>767</v>
      </c>
      <c r="AJ374" s="45">
        <f t="shared" si="60"/>
        <v>798</v>
      </c>
      <c r="AK374" s="45">
        <f t="shared" si="60"/>
        <v>829</v>
      </c>
      <c r="AL374" s="45">
        <f t="shared" si="60"/>
        <v>859</v>
      </c>
      <c r="AM374" s="45">
        <f t="shared" si="60"/>
        <v>890</v>
      </c>
      <c r="AN374" s="45">
        <f t="shared" si="60"/>
        <v>921</v>
      </c>
    </row>
    <row r="375" spans="1:40" x14ac:dyDescent="0.25">
      <c r="A375" s="68" t="s">
        <v>123</v>
      </c>
      <c r="B375" s="184">
        <v>40078</v>
      </c>
      <c r="C375" s="68">
        <v>15</v>
      </c>
      <c r="D375" s="1">
        <v>3168</v>
      </c>
      <c r="E375" s="1">
        <v>710</v>
      </c>
      <c r="F375" s="1">
        <v>0</v>
      </c>
      <c r="G375" s="1">
        <v>3878</v>
      </c>
      <c r="H375" s="181">
        <f t="shared" si="52"/>
        <v>3878</v>
      </c>
      <c r="I375" s="176">
        <v>258.5333</v>
      </c>
      <c r="J375" s="182">
        <f t="shared" si="53"/>
        <v>258.53333333333336</v>
      </c>
      <c r="K375" s="45">
        <f t="shared" ref="K375:Z390" si="61">IF($G375&gt;0,ROUND($J375*K$3/12*0.75,0),0)</f>
        <v>16</v>
      </c>
      <c r="L375" s="45">
        <f t="shared" si="61"/>
        <v>32</v>
      </c>
      <c r="M375" s="45">
        <f t="shared" si="61"/>
        <v>48</v>
      </c>
      <c r="N375" s="45">
        <f t="shared" si="61"/>
        <v>65</v>
      </c>
      <c r="O375" s="45">
        <f t="shared" si="61"/>
        <v>81</v>
      </c>
      <c r="P375" s="45">
        <f t="shared" si="61"/>
        <v>97</v>
      </c>
      <c r="Q375" s="45">
        <f t="shared" si="61"/>
        <v>113</v>
      </c>
      <c r="R375" s="45">
        <f t="shared" si="61"/>
        <v>129</v>
      </c>
      <c r="S375" s="45">
        <f t="shared" si="61"/>
        <v>145</v>
      </c>
      <c r="T375" s="45">
        <f t="shared" si="61"/>
        <v>162</v>
      </c>
      <c r="U375" s="45">
        <f t="shared" si="61"/>
        <v>178</v>
      </c>
      <c r="V375" s="45">
        <f t="shared" si="61"/>
        <v>194</v>
      </c>
      <c r="W375" s="45">
        <f t="shared" si="61"/>
        <v>210</v>
      </c>
      <c r="X375" s="45">
        <f t="shared" si="61"/>
        <v>226</v>
      </c>
      <c r="Y375" s="45">
        <f t="shared" si="61"/>
        <v>242</v>
      </c>
      <c r="Z375" s="45">
        <f t="shared" si="61"/>
        <v>259</v>
      </c>
      <c r="AA375" s="45">
        <f t="shared" si="60"/>
        <v>275</v>
      </c>
      <c r="AB375" s="45">
        <f t="shared" si="60"/>
        <v>291</v>
      </c>
      <c r="AC375" s="45">
        <f t="shared" si="60"/>
        <v>307</v>
      </c>
      <c r="AD375" s="45">
        <f t="shared" si="60"/>
        <v>323</v>
      </c>
      <c r="AE375" s="45">
        <f t="shared" si="60"/>
        <v>339</v>
      </c>
      <c r="AF375" s="45">
        <f t="shared" si="60"/>
        <v>355</v>
      </c>
      <c r="AG375" s="45">
        <f t="shared" si="60"/>
        <v>372</v>
      </c>
      <c r="AH375" s="45">
        <f t="shared" si="60"/>
        <v>388</v>
      </c>
      <c r="AI375" s="45">
        <f t="shared" si="60"/>
        <v>404</v>
      </c>
      <c r="AJ375" s="45">
        <f t="shared" si="60"/>
        <v>420</v>
      </c>
      <c r="AK375" s="45">
        <f t="shared" si="60"/>
        <v>436</v>
      </c>
      <c r="AL375" s="45">
        <f t="shared" si="60"/>
        <v>452</v>
      </c>
      <c r="AM375" s="45">
        <f t="shared" si="60"/>
        <v>469</v>
      </c>
      <c r="AN375" s="45">
        <f t="shared" si="60"/>
        <v>485</v>
      </c>
    </row>
    <row r="376" spans="1:40" x14ac:dyDescent="0.25">
      <c r="A376" s="68" t="s">
        <v>123</v>
      </c>
      <c r="B376" s="184">
        <v>40265</v>
      </c>
      <c r="C376" s="68">
        <v>6</v>
      </c>
      <c r="D376" s="1">
        <v>1584</v>
      </c>
      <c r="E376" s="1">
        <v>1817</v>
      </c>
      <c r="F376" s="1">
        <v>48</v>
      </c>
      <c r="G376" s="1">
        <v>3449</v>
      </c>
      <c r="H376" s="181">
        <f t="shared" si="52"/>
        <v>3401</v>
      </c>
      <c r="I376" s="176">
        <v>574.83330000000001</v>
      </c>
      <c r="J376" s="182">
        <f t="shared" si="53"/>
        <v>566.83333333333337</v>
      </c>
      <c r="K376" s="45">
        <f t="shared" si="61"/>
        <v>35</v>
      </c>
      <c r="L376" s="45">
        <f t="shared" si="61"/>
        <v>71</v>
      </c>
      <c r="M376" s="45">
        <f t="shared" si="61"/>
        <v>106</v>
      </c>
      <c r="N376" s="45">
        <f t="shared" si="61"/>
        <v>142</v>
      </c>
      <c r="O376" s="45">
        <f t="shared" si="61"/>
        <v>177</v>
      </c>
      <c r="P376" s="45">
        <f t="shared" si="61"/>
        <v>213</v>
      </c>
      <c r="Q376" s="45">
        <f t="shared" si="61"/>
        <v>248</v>
      </c>
      <c r="R376" s="45">
        <f t="shared" si="61"/>
        <v>283</v>
      </c>
      <c r="S376" s="45">
        <f t="shared" si="61"/>
        <v>319</v>
      </c>
      <c r="T376" s="45">
        <f t="shared" si="61"/>
        <v>354</v>
      </c>
      <c r="U376" s="45">
        <f t="shared" si="61"/>
        <v>390</v>
      </c>
      <c r="V376" s="45">
        <f t="shared" si="61"/>
        <v>425</v>
      </c>
      <c r="W376" s="45">
        <f t="shared" si="61"/>
        <v>461</v>
      </c>
      <c r="X376" s="45">
        <f t="shared" si="61"/>
        <v>496</v>
      </c>
      <c r="Y376" s="45">
        <f t="shared" si="61"/>
        <v>531</v>
      </c>
      <c r="Z376" s="45">
        <f t="shared" si="61"/>
        <v>567</v>
      </c>
      <c r="AA376" s="45">
        <f t="shared" si="60"/>
        <v>602</v>
      </c>
      <c r="AB376" s="45">
        <f t="shared" si="60"/>
        <v>638</v>
      </c>
      <c r="AC376" s="45">
        <f t="shared" si="60"/>
        <v>673</v>
      </c>
      <c r="AD376" s="45">
        <f t="shared" si="60"/>
        <v>709</v>
      </c>
      <c r="AE376" s="45">
        <f t="shared" si="60"/>
        <v>744</v>
      </c>
      <c r="AF376" s="45">
        <f t="shared" si="60"/>
        <v>779</v>
      </c>
      <c r="AG376" s="45">
        <f t="shared" si="60"/>
        <v>815</v>
      </c>
      <c r="AH376" s="45">
        <f t="shared" si="60"/>
        <v>850</v>
      </c>
      <c r="AI376" s="45">
        <f t="shared" si="60"/>
        <v>886</v>
      </c>
      <c r="AJ376" s="45">
        <f t="shared" si="60"/>
        <v>921</v>
      </c>
      <c r="AK376" s="45">
        <f t="shared" si="60"/>
        <v>957</v>
      </c>
      <c r="AL376" s="45">
        <f t="shared" si="60"/>
        <v>992</v>
      </c>
      <c r="AM376" s="45">
        <f t="shared" si="60"/>
        <v>1027</v>
      </c>
      <c r="AN376" s="45">
        <f t="shared" si="60"/>
        <v>1063</v>
      </c>
    </row>
    <row r="377" spans="1:40" x14ac:dyDescent="0.25">
      <c r="A377" s="68" t="s">
        <v>123</v>
      </c>
      <c r="B377" s="184">
        <v>90515</v>
      </c>
      <c r="C377" s="68">
        <v>0</v>
      </c>
      <c r="D377" s="1">
        <v>0</v>
      </c>
      <c r="E377" s="1">
        <v>0</v>
      </c>
      <c r="F377" s="1">
        <v>0</v>
      </c>
      <c r="G377" s="1">
        <v>0</v>
      </c>
      <c r="H377" s="181">
        <f t="shared" si="52"/>
        <v>0</v>
      </c>
      <c r="I377" s="176">
        <v>0</v>
      </c>
      <c r="J377" s="182">
        <f t="shared" si="53"/>
        <v>0</v>
      </c>
      <c r="K377" s="45">
        <f t="shared" si="61"/>
        <v>0</v>
      </c>
      <c r="L377" s="45">
        <f t="shared" si="61"/>
        <v>0</v>
      </c>
      <c r="M377" s="45">
        <f t="shared" si="61"/>
        <v>0</v>
      </c>
      <c r="N377" s="45">
        <f t="shared" si="61"/>
        <v>0</v>
      </c>
      <c r="O377" s="45">
        <f t="shared" si="61"/>
        <v>0</v>
      </c>
      <c r="P377" s="45">
        <f t="shared" si="61"/>
        <v>0</v>
      </c>
      <c r="Q377" s="45">
        <f t="shared" si="61"/>
        <v>0</v>
      </c>
      <c r="R377" s="45">
        <f t="shared" si="61"/>
        <v>0</v>
      </c>
      <c r="S377" s="45">
        <f t="shared" si="61"/>
        <v>0</v>
      </c>
      <c r="T377" s="45">
        <f t="shared" si="61"/>
        <v>0</v>
      </c>
      <c r="U377" s="45">
        <f t="shared" si="61"/>
        <v>0</v>
      </c>
      <c r="V377" s="45">
        <f t="shared" si="61"/>
        <v>0</v>
      </c>
      <c r="W377" s="45">
        <f t="shared" si="61"/>
        <v>0</v>
      </c>
      <c r="X377" s="45">
        <f t="shared" si="61"/>
        <v>0</v>
      </c>
      <c r="Y377" s="45">
        <f t="shared" si="61"/>
        <v>0</v>
      </c>
      <c r="Z377" s="45">
        <f t="shared" si="61"/>
        <v>0</v>
      </c>
      <c r="AA377" s="45">
        <f t="shared" si="60"/>
        <v>0</v>
      </c>
      <c r="AB377" s="45">
        <f t="shared" si="60"/>
        <v>0</v>
      </c>
      <c r="AC377" s="45">
        <f t="shared" si="60"/>
        <v>0</v>
      </c>
      <c r="AD377" s="45">
        <f t="shared" si="60"/>
        <v>0</v>
      </c>
      <c r="AE377" s="45">
        <f t="shared" si="60"/>
        <v>0</v>
      </c>
      <c r="AF377" s="45">
        <f t="shared" si="60"/>
        <v>0</v>
      </c>
      <c r="AG377" s="45">
        <f t="shared" si="60"/>
        <v>0</v>
      </c>
      <c r="AH377" s="45">
        <f t="shared" si="60"/>
        <v>0</v>
      </c>
      <c r="AI377" s="45">
        <f t="shared" si="60"/>
        <v>0</v>
      </c>
      <c r="AJ377" s="45">
        <f t="shared" si="60"/>
        <v>0</v>
      </c>
      <c r="AK377" s="45">
        <f t="shared" si="60"/>
        <v>0</v>
      </c>
      <c r="AL377" s="45">
        <f t="shared" si="60"/>
        <v>0</v>
      </c>
      <c r="AM377" s="45">
        <f t="shared" si="60"/>
        <v>0</v>
      </c>
      <c r="AN377" s="45">
        <f t="shared" si="60"/>
        <v>0</v>
      </c>
    </row>
    <row r="378" spans="1:40" x14ac:dyDescent="0.25">
      <c r="A378" s="68" t="s">
        <v>121</v>
      </c>
      <c r="B378" s="184">
        <v>10102</v>
      </c>
      <c r="C378" s="68">
        <v>3</v>
      </c>
      <c r="D378" s="1">
        <v>1008</v>
      </c>
      <c r="E378" s="1">
        <v>-312</v>
      </c>
      <c r="F378" s="1">
        <v>3</v>
      </c>
      <c r="G378" s="1">
        <v>699</v>
      </c>
      <c r="H378" s="181">
        <f t="shared" si="52"/>
        <v>696</v>
      </c>
      <c r="I378" s="176">
        <v>233</v>
      </c>
      <c r="J378" s="182">
        <f t="shared" si="53"/>
        <v>232</v>
      </c>
      <c r="K378" s="45">
        <f t="shared" si="61"/>
        <v>15</v>
      </c>
      <c r="L378" s="45">
        <f t="shared" si="61"/>
        <v>29</v>
      </c>
      <c r="M378" s="45">
        <f t="shared" si="61"/>
        <v>44</v>
      </c>
      <c r="N378" s="45">
        <f t="shared" si="61"/>
        <v>58</v>
      </c>
      <c r="O378" s="45">
        <f t="shared" si="61"/>
        <v>73</v>
      </c>
      <c r="P378" s="45">
        <f t="shared" si="61"/>
        <v>87</v>
      </c>
      <c r="Q378" s="45">
        <f t="shared" si="61"/>
        <v>102</v>
      </c>
      <c r="R378" s="45">
        <f t="shared" si="61"/>
        <v>116</v>
      </c>
      <c r="S378" s="45">
        <f t="shared" si="61"/>
        <v>131</v>
      </c>
      <c r="T378" s="45">
        <f t="shared" si="61"/>
        <v>145</v>
      </c>
      <c r="U378" s="45">
        <f t="shared" si="61"/>
        <v>160</v>
      </c>
      <c r="V378" s="45">
        <f t="shared" si="61"/>
        <v>174</v>
      </c>
      <c r="W378" s="45">
        <f t="shared" si="61"/>
        <v>189</v>
      </c>
      <c r="X378" s="45">
        <f t="shared" si="61"/>
        <v>203</v>
      </c>
      <c r="Y378" s="45">
        <f t="shared" si="61"/>
        <v>218</v>
      </c>
      <c r="Z378" s="45">
        <f t="shared" si="61"/>
        <v>232</v>
      </c>
      <c r="AA378" s="45">
        <f t="shared" si="60"/>
        <v>247</v>
      </c>
      <c r="AB378" s="45">
        <f t="shared" si="60"/>
        <v>261</v>
      </c>
      <c r="AC378" s="45">
        <f t="shared" si="60"/>
        <v>276</v>
      </c>
      <c r="AD378" s="45">
        <f t="shared" si="60"/>
        <v>290</v>
      </c>
      <c r="AE378" s="45">
        <f t="shared" si="60"/>
        <v>305</v>
      </c>
      <c r="AF378" s="45">
        <f t="shared" si="60"/>
        <v>319</v>
      </c>
      <c r="AG378" s="45">
        <f t="shared" si="60"/>
        <v>334</v>
      </c>
      <c r="AH378" s="45">
        <f t="shared" si="60"/>
        <v>348</v>
      </c>
      <c r="AI378" s="45">
        <f t="shared" si="60"/>
        <v>363</v>
      </c>
      <c r="AJ378" s="45">
        <f t="shared" si="60"/>
        <v>377</v>
      </c>
      <c r="AK378" s="45">
        <f t="shared" si="60"/>
        <v>392</v>
      </c>
      <c r="AL378" s="45">
        <f t="shared" si="60"/>
        <v>406</v>
      </c>
      <c r="AM378" s="45">
        <f t="shared" si="60"/>
        <v>421</v>
      </c>
      <c r="AN378" s="45">
        <f t="shared" si="60"/>
        <v>435</v>
      </c>
    </row>
    <row r="379" spans="1:40" x14ac:dyDescent="0.25">
      <c r="A379" s="68" t="s">
        <v>121</v>
      </c>
      <c r="B379" s="184">
        <v>10105</v>
      </c>
      <c r="C379" s="68">
        <v>22</v>
      </c>
      <c r="D379" s="1">
        <v>3936</v>
      </c>
      <c r="E379" s="1">
        <v>5184</v>
      </c>
      <c r="F379" s="1">
        <v>0</v>
      </c>
      <c r="G379" s="1">
        <v>9120</v>
      </c>
      <c r="H379" s="181">
        <f t="shared" si="52"/>
        <v>9120</v>
      </c>
      <c r="I379" s="176">
        <v>414.5455</v>
      </c>
      <c r="J379" s="182">
        <f t="shared" si="53"/>
        <v>414.54545454545456</v>
      </c>
      <c r="K379" s="45">
        <f t="shared" si="61"/>
        <v>26</v>
      </c>
      <c r="L379" s="45">
        <f t="shared" si="61"/>
        <v>52</v>
      </c>
      <c r="M379" s="45">
        <f t="shared" si="61"/>
        <v>78</v>
      </c>
      <c r="N379" s="45">
        <f t="shared" si="61"/>
        <v>104</v>
      </c>
      <c r="O379" s="45">
        <f t="shared" si="61"/>
        <v>130</v>
      </c>
      <c r="P379" s="45">
        <f t="shared" si="61"/>
        <v>155</v>
      </c>
      <c r="Q379" s="45">
        <f t="shared" si="61"/>
        <v>181</v>
      </c>
      <c r="R379" s="45">
        <f t="shared" si="61"/>
        <v>207</v>
      </c>
      <c r="S379" s="45">
        <f t="shared" si="61"/>
        <v>233</v>
      </c>
      <c r="T379" s="45">
        <f t="shared" si="61"/>
        <v>259</v>
      </c>
      <c r="U379" s="45">
        <f t="shared" si="61"/>
        <v>285</v>
      </c>
      <c r="V379" s="45">
        <f t="shared" si="61"/>
        <v>311</v>
      </c>
      <c r="W379" s="45">
        <f t="shared" si="61"/>
        <v>337</v>
      </c>
      <c r="X379" s="45">
        <f t="shared" si="61"/>
        <v>363</v>
      </c>
      <c r="Y379" s="45">
        <f t="shared" si="61"/>
        <v>389</v>
      </c>
      <c r="Z379" s="45">
        <f t="shared" si="61"/>
        <v>415</v>
      </c>
      <c r="AA379" s="45">
        <f t="shared" si="60"/>
        <v>440</v>
      </c>
      <c r="AB379" s="45">
        <f t="shared" si="60"/>
        <v>466</v>
      </c>
      <c r="AC379" s="45">
        <f t="shared" si="60"/>
        <v>492</v>
      </c>
      <c r="AD379" s="45">
        <f t="shared" si="60"/>
        <v>518</v>
      </c>
      <c r="AE379" s="45">
        <f t="shared" si="60"/>
        <v>544</v>
      </c>
      <c r="AF379" s="45">
        <f t="shared" si="60"/>
        <v>570</v>
      </c>
      <c r="AG379" s="45">
        <f t="shared" si="60"/>
        <v>596</v>
      </c>
      <c r="AH379" s="45">
        <f t="shared" si="60"/>
        <v>622</v>
      </c>
      <c r="AI379" s="45">
        <f t="shared" si="60"/>
        <v>648</v>
      </c>
      <c r="AJ379" s="45">
        <f t="shared" si="60"/>
        <v>674</v>
      </c>
      <c r="AK379" s="45">
        <f t="shared" si="60"/>
        <v>700</v>
      </c>
      <c r="AL379" s="45">
        <f t="shared" si="60"/>
        <v>725</v>
      </c>
      <c r="AM379" s="45">
        <f t="shared" si="60"/>
        <v>751</v>
      </c>
      <c r="AN379" s="45">
        <f t="shared" si="60"/>
        <v>777</v>
      </c>
    </row>
    <row r="380" spans="1:40" x14ac:dyDescent="0.25">
      <c r="A380" s="68" t="s">
        <v>121</v>
      </c>
      <c r="B380" s="184">
        <v>10160</v>
      </c>
      <c r="C380" s="68">
        <v>0</v>
      </c>
      <c r="D380" s="1">
        <v>0</v>
      </c>
      <c r="E380" s="1">
        <v>0</v>
      </c>
      <c r="F380" s="1">
        <v>0</v>
      </c>
      <c r="G380" s="1">
        <v>0</v>
      </c>
      <c r="H380" s="181">
        <f t="shared" si="52"/>
        <v>0</v>
      </c>
      <c r="I380" s="176">
        <v>0</v>
      </c>
      <c r="J380" s="182">
        <f t="shared" si="53"/>
        <v>0</v>
      </c>
      <c r="K380" s="45">
        <f t="shared" si="61"/>
        <v>0</v>
      </c>
      <c r="L380" s="45">
        <f t="shared" si="61"/>
        <v>0</v>
      </c>
      <c r="M380" s="45">
        <f t="shared" si="61"/>
        <v>0</v>
      </c>
      <c r="N380" s="45">
        <f t="shared" si="61"/>
        <v>0</v>
      </c>
      <c r="O380" s="45">
        <f t="shared" si="61"/>
        <v>0</v>
      </c>
      <c r="P380" s="45">
        <f t="shared" si="61"/>
        <v>0</v>
      </c>
      <c r="Q380" s="45">
        <f t="shared" si="61"/>
        <v>0</v>
      </c>
      <c r="R380" s="45">
        <f t="shared" si="61"/>
        <v>0</v>
      </c>
      <c r="S380" s="45">
        <f t="shared" si="61"/>
        <v>0</v>
      </c>
      <c r="T380" s="45">
        <f t="shared" si="61"/>
        <v>0</v>
      </c>
      <c r="U380" s="45">
        <f t="shared" si="61"/>
        <v>0</v>
      </c>
      <c r="V380" s="45">
        <f t="shared" si="61"/>
        <v>0</v>
      </c>
      <c r="W380" s="45">
        <f t="shared" si="61"/>
        <v>0</v>
      </c>
      <c r="X380" s="45">
        <f t="shared" si="61"/>
        <v>0</v>
      </c>
      <c r="Y380" s="45">
        <f t="shared" si="61"/>
        <v>0</v>
      </c>
      <c r="Z380" s="45">
        <f t="shared" si="61"/>
        <v>0</v>
      </c>
      <c r="AA380" s="45">
        <f t="shared" si="60"/>
        <v>0</v>
      </c>
      <c r="AB380" s="45">
        <f t="shared" si="60"/>
        <v>0</v>
      </c>
      <c r="AC380" s="45">
        <f t="shared" si="60"/>
        <v>0</v>
      </c>
      <c r="AD380" s="45">
        <f t="shared" si="60"/>
        <v>0</v>
      </c>
      <c r="AE380" s="45">
        <f t="shared" si="60"/>
        <v>0</v>
      </c>
      <c r="AF380" s="45">
        <f t="shared" si="60"/>
        <v>0</v>
      </c>
      <c r="AG380" s="45">
        <f t="shared" si="60"/>
        <v>0</v>
      </c>
      <c r="AH380" s="45">
        <f t="shared" si="60"/>
        <v>0</v>
      </c>
      <c r="AI380" s="45">
        <f t="shared" si="60"/>
        <v>0</v>
      </c>
      <c r="AJ380" s="45">
        <f t="shared" si="60"/>
        <v>0</v>
      </c>
      <c r="AK380" s="45">
        <f t="shared" si="60"/>
        <v>0</v>
      </c>
      <c r="AL380" s="45">
        <f t="shared" si="60"/>
        <v>0</v>
      </c>
      <c r="AM380" s="45">
        <f t="shared" si="60"/>
        <v>0</v>
      </c>
      <c r="AN380" s="45">
        <f t="shared" si="60"/>
        <v>0</v>
      </c>
    </row>
    <row r="381" spans="1:40" x14ac:dyDescent="0.25">
      <c r="A381" s="68" t="s">
        <v>121</v>
      </c>
      <c r="B381" s="184">
        <v>90157</v>
      </c>
      <c r="C381" s="68">
        <v>0</v>
      </c>
      <c r="D381" s="1">
        <v>0</v>
      </c>
      <c r="E381" s="1">
        <v>0</v>
      </c>
      <c r="F381" s="1">
        <v>0</v>
      </c>
      <c r="G381" s="1">
        <v>0</v>
      </c>
      <c r="H381" s="181">
        <f t="shared" si="52"/>
        <v>0</v>
      </c>
      <c r="I381" s="176">
        <v>0</v>
      </c>
      <c r="J381" s="182">
        <f t="shared" si="53"/>
        <v>0</v>
      </c>
      <c r="K381" s="45">
        <f t="shared" si="61"/>
        <v>0</v>
      </c>
      <c r="L381" s="45">
        <f t="shared" si="61"/>
        <v>0</v>
      </c>
      <c r="M381" s="45">
        <f t="shared" si="61"/>
        <v>0</v>
      </c>
      <c r="N381" s="45">
        <f t="shared" si="61"/>
        <v>0</v>
      </c>
      <c r="O381" s="45">
        <f t="shared" si="61"/>
        <v>0</v>
      </c>
      <c r="P381" s="45">
        <f t="shared" si="61"/>
        <v>0</v>
      </c>
      <c r="Q381" s="45">
        <f t="shared" si="61"/>
        <v>0</v>
      </c>
      <c r="R381" s="45">
        <f t="shared" si="61"/>
        <v>0</v>
      </c>
      <c r="S381" s="45">
        <f t="shared" si="61"/>
        <v>0</v>
      </c>
      <c r="T381" s="45">
        <f t="shared" si="61"/>
        <v>0</v>
      </c>
      <c r="U381" s="45">
        <f t="shared" si="61"/>
        <v>0</v>
      </c>
      <c r="V381" s="45">
        <f t="shared" si="61"/>
        <v>0</v>
      </c>
      <c r="W381" s="45">
        <f t="shared" si="61"/>
        <v>0</v>
      </c>
      <c r="X381" s="45">
        <f t="shared" si="61"/>
        <v>0</v>
      </c>
      <c r="Y381" s="45">
        <f t="shared" si="61"/>
        <v>0</v>
      </c>
      <c r="Z381" s="45">
        <f t="shared" si="61"/>
        <v>0</v>
      </c>
      <c r="AA381" s="45">
        <f t="shared" si="60"/>
        <v>0</v>
      </c>
      <c r="AB381" s="45">
        <f t="shared" si="60"/>
        <v>0</v>
      </c>
      <c r="AC381" s="45">
        <f t="shared" si="60"/>
        <v>0</v>
      </c>
      <c r="AD381" s="45">
        <f t="shared" si="60"/>
        <v>0</v>
      </c>
      <c r="AE381" s="45">
        <f t="shared" si="60"/>
        <v>0</v>
      </c>
      <c r="AF381" s="45">
        <f t="shared" si="60"/>
        <v>0</v>
      </c>
      <c r="AG381" s="45">
        <f t="shared" si="60"/>
        <v>0</v>
      </c>
      <c r="AH381" s="45">
        <f t="shared" si="60"/>
        <v>0</v>
      </c>
      <c r="AI381" s="45">
        <f t="shared" si="60"/>
        <v>0</v>
      </c>
      <c r="AJ381" s="45">
        <f t="shared" si="60"/>
        <v>0</v>
      </c>
      <c r="AK381" s="45">
        <f t="shared" si="60"/>
        <v>0</v>
      </c>
      <c r="AL381" s="45">
        <f t="shared" si="60"/>
        <v>0</v>
      </c>
      <c r="AM381" s="45">
        <f t="shared" si="60"/>
        <v>0</v>
      </c>
      <c r="AN381" s="45">
        <f t="shared" si="60"/>
        <v>0</v>
      </c>
    </row>
    <row r="382" spans="1:40" x14ac:dyDescent="0.25">
      <c r="A382" s="68" t="s">
        <v>262</v>
      </c>
      <c r="B382" s="184">
        <v>10087</v>
      </c>
      <c r="C382" s="68">
        <v>8</v>
      </c>
      <c r="D382" s="1">
        <v>2136</v>
      </c>
      <c r="E382" s="1">
        <v>411</v>
      </c>
      <c r="F382" s="1">
        <v>10</v>
      </c>
      <c r="G382" s="1">
        <v>2557</v>
      </c>
      <c r="H382" s="181">
        <f t="shared" si="52"/>
        <v>2547</v>
      </c>
      <c r="I382" s="176">
        <v>319.625</v>
      </c>
      <c r="J382" s="182">
        <f t="shared" si="53"/>
        <v>318.375</v>
      </c>
      <c r="K382" s="45">
        <f t="shared" si="61"/>
        <v>20</v>
      </c>
      <c r="L382" s="45">
        <f t="shared" si="61"/>
        <v>40</v>
      </c>
      <c r="M382" s="45">
        <f t="shared" si="61"/>
        <v>60</v>
      </c>
      <c r="N382" s="45">
        <f t="shared" si="61"/>
        <v>80</v>
      </c>
      <c r="O382" s="45">
        <f t="shared" si="61"/>
        <v>99</v>
      </c>
      <c r="P382" s="45">
        <f t="shared" si="61"/>
        <v>119</v>
      </c>
      <c r="Q382" s="45">
        <f t="shared" si="61"/>
        <v>139</v>
      </c>
      <c r="R382" s="45">
        <f t="shared" si="61"/>
        <v>159</v>
      </c>
      <c r="S382" s="45">
        <f t="shared" si="61"/>
        <v>179</v>
      </c>
      <c r="T382" s="45">
        <f t="shared" si="61"/>
        <v>199</v>
      </c>
      <c r="U382" s="45">
        <f t="shared" si="61"/>
        <v>219</v>
      </c>
      <c r="V382" s="45">
        <f t="shared" si="61"/>
        <v>239</v>
      </c>
      <c r="W382" s="45">
        <f t="shared" si="61"/>
        <v>259</v>
      </c>
      <c r="X382" s="45">
        <f t="shared" si="61"/>
        <v>279</v>
      </c>
      <c r="Y382" s="45">
        <f t="shared" si="61"/>
        <v>298</v>
      </c>
      <c r="Z382" s="45">
        <f t="shared" si="61"/>
        <v>318</v>
      </c>
      <c r="AA382" s="45">
        <f t="shared" si="60"/>
        <v>338</v>
      </c>
      <c r="AB382" s="45">
        <f t="shared" si="60"/>
        <v>358</v>
      </c>
      <c r="AC382" s="45">
        <f t="shared" si="60"/>
        <v>378</v>
      </c>
      <c r="AD382" s="45">
        <f t="shared" si="60"/>
        <v>398</v>
      </c>
      <c r="AE382" s="45">
        <f t="shared" si="60"/>
        <v>418</v>
      </c>
      <c r="AF382" s="45">
        <f t="shared" si="60"/>
        <v>438</v>
      </c>
      <c r="AG382" s="45">
        <f t="shared" si="60"/>
        <v>458</v>
      </c>
      <c r="AH382" s="45">
        <f t="shared" si="60"/>
        <v>478</v>
      </c>
      <c r="AI382" s="45">
        <f t="shared" si="60"/>
        <v>497</v>
      </c>
      <c r="AJ382" s="45">
        <f t="shared" si="60"/>
        <v>517</v>
      </c>
      <c r="AK382" s="45">
        <f t="shared" si="60"/>
        <v>537</v>
      </c>
      <c r="AL382" s="45">
        <f t="shared" si="60"/>
        <v>557</v>
      </c>
      <c r="AM382" s="45">
        <f t="shared" si="60"/>
        <v>577</v>
      </c>
      <c r="AN382" s="45">
        <f t="shared" si="60"/>
        <v>597</v>
      </c>
    </row>
    <row r="383" spans="1:40" x14ac:dyDescent="0.25">
      <c r="A383" s="68" t="s">
        <v>262</v>
      </c>
      <c r="B383" s="184">
        <v>83815</v>
      </c>
      <c r="C383" s="68">
        <v>18</v>
      </c>
      <c r="D383" s="1">
        <v>1836</v>
      </c>
      <c r="E383" s="1">
        <v>2417</v>
      </c>
      <c r="F383" s="1">
        <v>59</v>
      </c>
      <c r="G383" s="1">
        <v>4312</v>
      </c>
      <c r="H383" s="181">
        <f t="shared" si="52"/>
        <v>4253</v>
      </c>
      <c r="I383" s="176">
        <v>239.5556</v>
      </c>
      <c r="J383" s="182">
        <f t="shared" si="53"/>
        <v>236.27777777777777</v>
      </c>
      <c r="K383" s="45">
        <f t="shared" si="61"/>
        <v>15</v>
      </c>
      <c r="L383" s="45">
        <f t="shared" si="61"/>
        <v>30</v>
      </c>
      <c r="M383" s="45">
        <f t="shared" si="61"/>
        <v>44</v>
      </c>
      <c r="N383" s="45">
        <f t="shared" si="61"/>
        <v>59</v>
      </c>
      <c r="O383" s="45">
        <f t="shared" si="61"/>
        <v>74</v>
      </c>
      <c r="P383" s="45">
        <f t="shared" si="61"/>
        <v>89</v>
      </c>
      <c r="Q383" s="45">
        <f t="shared" si="61"/>
        <v>103</v>
      </c>
      <c r="R383" s="45">
        <f t="shared" si="61"/>
        <v>118</v>
      </c>
      <c r="S383" s="45">
        <f t="shared" si="61"/>
        <v>133</v>
      </c>
      <c r="T383" s="45">
        <f t="shared" si="61"/>
        <v>148</v>
      </c>
      <c r="U383" s="45">
        <f t="shared" si="61"/>
        <v>162</v>
      </c>
      <c r="V383" s="45">
        <f t="shared" si="61"/>
        <v>177</v>
      </c>
      <c r="W383" s="45">
        <f t="shared" si="61"/>
        <v>192</v>
      </c>
      <c r="X383" s="45">
        <f t="shared" si="61"/>
        <v>207</v>
      </c>
      <c r="Y383" s="45">
        <f t="shared" si="61"/>
        <v>222</v>
      </c>
      <c r="Z383" s="45">
        <f t="shared" si="61"/>
        <v>236</v>
      </c>
      <c r="AA383" s="45">
        <f t="shared" si="60"/>
        <v>251</v>
      </c>
      <c r="AB383" s="45">
        <f t="shared" si="60"/>
        <v>266</v>
      </c>
      <c r="AC383" s="45">
        <f t="shared" si="60"/>
        <v>281</v>
      </c>
      <c r="AD383" s="45">
        <f t="shared" si="60"/>
        <v>295</v>
      </c>
      <c r="AE383" s="45">
        <f t="shared" si="60"/>
        <v>310</v>
      </c>
      <c r="AF383" s="45">
        <f t="shared" si="60"/>
        <v>325</v>
      </c>
      <c r="AG383" s="45">
        <f t="shared" si="60"/>
        <v>340</v>
      </c>
      <c r="AH383" s="45">
        <f t="shared" si="60"/>
        <v>354</v>
      </c>
      <c r="AI383" s="45">
        <f t="shared" si="60"/>
        <v>369</v>
      </c>
      <c r="AJ383" s="45">
        <f t="shared" si="60"/>
        <v>384</v>
      </c>
      <c r="AK383" s="45">
        <f t="shared" si="60"/>
        <v>399</v>
      </c>
      <c r="AL383" s="45">
        <f t="shared" si="60"/>
        <v>413</v>
      </c>
      <c r="AM383" s="45">
        <f t="shared" si="60"/>
        <v>428</v>
      </c>
      <c r="AN383" s="45">
        <f t="shared" si="60"/>
        <v>443</v>
      </c>
    </row>
    <row r="384" spans="1:40" x14ac:dyDescent="0.25">
      <c r="A384" s="68" t="s">
        <v>262</v>
      </c>
      <c r="B384" s="184">
        <v>83820</v>
      </c>
      <c r="C384" s="68">
        <v>12</v>
      </c>
      <c r="D384" s="1">
        <v>3240</v>
      </c>
      <c r="E384" s="1">
        <v>272</v>
      </c>
      <c r="F384" s="1">
        <v>10</v>
      </c>
      <c r="G384" s="1">
        <v>3522</v>
      </c>
      <c r="H384" s="181">
        <f t="shared" si="52"/>
        <v>3512</v>
      </c>
      <c r="I384" s="176">
        <v>293.5</v>
      </c>
      <c r="J384" s="182">
        <f t="shared" si="53"/>
        <v>292.66666666666669</v>
      </c>
      <c r="K384" s="45">
        <f t="shared" si="61"/>
        <v>18</v>
      </c>
      <c r="L384" s="45">
        <f t="shared" si="61"/>
        <v>37</v>
      </c>
      <c r="M384" s="45">
        <f t="shared" si="61"/>
        <v>55</v>
      </c>
      <c r="N384" s="45">
        <f t="shared" si="61"/>
        <v>73</v>
      </c>
      <c r="O384" s="45">
        <f t="shared" si="61"/>
        <v>91</v>
      </c>
      <c r="P384" s="45">
        <f t="shared" si="61"/>
        <v>110</v>
      </c>
      <c r="Q384" s="45">
        <f t="shared" si="61"/>
        <v>128</v>
      </c>
      <c r="R384" s="45">
        <f t="shared" si="61"/>
        <v>146</v>
      </c>
      <c r="S384" s="45">
        <f t="shared" si="61"/>
        <v>165</v>
      </c>
      <c r="T384" s="45">
        <f t="shared" si="61"/>
        <v>183</v>
      </c>
      <c r="U384" s="45">
        <f t="shared" si="61"/>
        <v>201</v>
      </c>
      <c r="V384" s="45">
        <f t="shared" si="61"/>
        <v>220</v>
      </c>
      <c r="W384" s="45">
        <f t="shared" si="61"/>
        <v>238</v>
      </c>
      <c r="X384" s="45">
        <f t="shared" si="61"/>
        <v>256</v>
      </c>
      <c r="Y384" s="45">
        <f t="shared" si="61"/>
        <v>274</v>
      </c>
      <c r="Z384" s="45">
        <f t="shared" si="61"/>
        <v>293</v>
      </c>
      <c r="AA384" s="45">
        <f t="shared" si="60"/>
        <v>311</v>
      </c>
      <c r="AB384" s="45">
        <f t="shared" si="60"/>
        <v>329</v>
      </c>
      <c r="AC384" s="45">
        <f t="shared" si="60"/>
        <v>348</v>
      </c>
      <c r="AD384" s="45">
        <f t="shared" si="60"/>
        <v>366</v>
      </c>
      <c r="AE384" s="45">
        <f t="shared" si="60"/>
        <v>384</v>
      </c>
      <c r="AF384" s="45">
        <f t="shared" si="60"/>
        <v>402</v>
      </c>
      <c r="AG384" s="45">
        <f t="shared" si="60"/>
        <v>421</v>
      </c>
      <c r="AH384" s="45">
        <f t="shared" si="60"/>
        <v>439</v>
      </c>
      <c r="AI384" s="45">
        <f t="shared" si="60"/>
        <v>457</v>
      </c>
      <c r="AJ384" s="45">
        <f t="shared" si="60"/>
        <v>476</v>
      </c>
      <c r="AK384" s="45">
        <f t="shared" si="60"/>
        <v>494</v>
      </c>
      <c r="AL384" s="45">
        <f t="shared" si="60"/>
        <v>512</v>
      </c>
      <c r="AM384" s="45">
        <f t="shared" si="60"/>
        <v>530</v>
      </c>
      <c r="AN384" s="45">
        <f t="shared" si="60"/>
        <v>549</v>
      </c>
    </row>
    <row r="385" spans="1:40" x14ac:dyDescent="0.25">
      <c r="A385" s="68" t="s">
        <v>262</v>
      </c>
      <c r="B385" s="184">
        <v>83840</v>
      </c>
      <c r="C385" s="68">
        <v>21</v>
      </c>
      <c r="D385" s="1">
        <v>4104</v>
      </c>
      <c r="E385" s="1">
        <v>425</v>
      </c>
      <c r="F385" s="1">
        <v>27</v>
      </c>
      <c r="G385" s="1">
        <v>4556</v>
      </c>
      <c r="H385" s="181">
        <f t="shared" si="52"/>
        <v>4529</v>
      </c>
      <c r="I385" s="176">
        <v>216.95240000000001</v>
      </c>
      <c r="J385" s="182">
        <f t="shared" si="53"/>
        <v>215.66666666666666</v>
      </c>
      <c r="K385" s="45">
        <f t="shared" si="61"/>
        <v>13</v>
      </c>
      <c r="L385" s="45">
        <f t="shared" si="61"/>
        <v>27</v>
      </c>
      <c r="M385" s="45">
        <f t="shared" si="61"/>
        <v>40</v>
      </c>
      <c r="N385" s="45">
        <f t="shared" si="61"/>
        <v>54</v>
      </c>
      <c r="O385" s="45">
        <f t="shared" si="61"/>
        <v>67</v>
      </c>
      <c r="P385" s="45">
        <f t="shared" si="61"/>
        <v>81</v>
      </c>
      <c r="Q385" s="45">
        <f t="shared" si="61"/>
        <v>94</v>
      </c>
      <c r="R385" s="45">
        <f t="shared" si="61"/>
        <v>108</v>
      </c>
      <c r="S385" s="45">
        <f t="shared" si="61"/>
        <v>121</v>
      </c>
      <c r="T385" s="45">
        <f t="shared" si="61"/>
        <v>135</v>
      </c>
      <c r="U385" s="45">
        <f t="shared" si="61"/>
        <v>148</v>
      </c>
      <c r="V385" s="45">
        <f t="shared" si="61"/>
        <v>162</v>
      </c>
      <c r="W385" s="45">
        <f t="shared" si="61"/>
        <v>175</v>
      </c>
      <c r="X385" s="45">
        <f t="shared" si="61"/>
        <v>189</v>
      </c>
      <c r="Y385" s="45">
        <f t="shared" si="61"/>
        <v>202</v>
      </c>
      <c r="Z385" s="45">
        <f t="shared" si="61"/>
        <v>216</v>
      </c>
      <c r="AA385" s="45">
        <f t="shared" si="60"/>
        <v>229</v>
      </c>
      <c r="AB385" s="45">
        <f t="shared" si="60"/>
        <v>243</v>
      </c>
      <c r="AC385" s="45">
        <f t="shared" si="60"/>
        <v>256</v>
      </c>
      <c r="AD385" s="45">
        <f t="shared" si="60"/>
        <v>270</v>
      </c>
      <c r="AE385" s="45">
        <f t="shared" si="60"/>
        <v>283</v>
      </c>
      <c r="AF385" s="45">
        <f t="shared" si="60"/>
        <v>297</v>
      </c>
      <c r="AG385" s="45">
        <f t="shared" si="60"/>
        <v>310</v>
      </c>
      <c r="AH385" s="45">
        <f t="shared" si="60"/>
        <v>324</v>
      </c>
      <c r="AI385" s="45">
        <f t="shared" si="60"/>
        <v>337</v>
      </c>
      <c r="AJ385" s="45">
        <f t="shared" si="60"/>
        <v>350</v>
      </c>
      <c r="AK385" s="45">
        <f t="shared" si="60"/>
        <v>364</v>
      </c>
      <c r="AL385" s="45">
        <f t="shared" si="60"/>
        <v>377</v>
      </c>
      <c r="AM385" s="45">
        <f t="shared" si="60"/>
        <v>391</v>
      </c>
      <c r="AN385" s="45">
        <f t="shared" si="60"/>
        <v>404</v>
      </c>
    </row>
    <row r="386" spans="1:40" x14ac:dyDescent="0.25">
      <c r="A386" s="68" t="s">
        <v>244</v>
      </c>
      <c r="B386" s="184">
        <v>10044</v>
      </c>
      <c r="C386" s="68">
        <v>4</v>
      </c>
      <c r="D386" s="1">
        <v>2448</v>
      </c>
      <c r="E386" s="1">
        <v>2374</v>
      </c>
      <c r="F386" s="1">
        <v>247</v>
      </c>
      <c r="G386" s="1">
        <v>5069</v>
      </c>
      <c r="H386" s="181">
        <f t="shared" si="52"/>
        <v>4822</v>
      </c>
      <c r="I386" s="176">
        <v>1267.25</v>
      </c>
      <c r="J386" s="182">
        <f t="shared" si="53"/>
        <v>1205.5</v>
      </c>
      <c r="K386" s="45">
        <f t="shared" si="61"/>
        <v>75</v>
      </c>
      <c r="L386" s="45">
        <f t="shared" si="61"/>
        <v>151</v>
      </c>
      <c r="M386" s="45">
        <f t="shared" si="61"/>
        <v>226</v>
      </c>
      <c r="N386" s="45">
        <f t="shared" si="61"/>
        <v>301</v>
      </c>
      <c r="O386" s="45">
        <f t="shared" si="61"/>
        <v>377</v>
      </c>
      <c r="P386" s="45">
        <f t="shared" si="61"/>
        <v>452</v>
      </c>
      <c r="Q386" s="45">
        <f t="shared" si="61"/>
        <v>527</v>
      </c>
      <c r="R386" s="45">
        <f t="shared" si="61"/>
        <v>603</v>
      </c>
      <c r="S386" s="45">
        <f t="shared" si="61"/>
        <v>678</v>
      </c>
      <c r="T386" s="45">
        <f t="shared" si="61"/>
        <v>753</v>
      </c>
      <c r="U386" s="45">
        <f t="shared" si="61"/>
        <v>829</v>
      </c>
      <c r="V386" s="45">
        <f t="shared" si="61"/>
        <v>904</v>
      </c>
      <c r="W386" s="45">
        <f t="shared" si="61"/>
        <v>979</v>
      </c>
      <c r="X386" s="45">
        <f t="shared" si="61"/>
        <v>1055</v>
      </c>
      <c r="Y386" s="45">
        <f t="shared" si="61"/>
        <v>1130</v>
      </c>
      <c r="Z386" s="45">
        <f t="shared" si="61"/>
        <v>1206</v>
      </c>
      <c r="AA386" s="45">
        <f t="shared" si="60"/>
        <v>1281</v>
      </c>
      <c r="AB386" s="45">
        <f t="shared" si="60"/>
        <v>1356</v>
      </c>
      <c r="AC386" s="45">
        <f t="shared" si="60"/>
        <v>1432</v>
      </c>
      <c r="AD386" s="45">
        <f t="shared" si="60"/>
        <v>1507</v>
      </c>
      <c r="AE386" s="45">
        <f t="shared" si="60"/>
        <v>1582</v>
      </c>
      <c r="AF386" s="45">
        <f t="shared" si="60"/>
        <v>1658</v>
      </c>
      <c r="AG386" s="45">
        <f t="shared" si="60"/>
        <v>1733</v>
      </c>
      <c r="AH386" s="45">
        <f t="shared" si="60"/>
        <v>1808</v>
      </c>
      <c r="AI386" s="45">
        <f t="shared" si="60"/>
        <v>1884</v>
      </c>
      <c r="AJ386" s="45">
        <f t="shared" si="60"/>
        <v>1959</v>
      </c>
      <c r="AK386" s="45">
        <f t="shared" si="60"/>
        <v>2034</v>
      </c>
      <c r="AL386" s="45">
        <f t="shared" si="60"/>
        <v>2110</v>
      </c>
      <c r="AM386" s="45">
        <f t="shared" si="60"/>
        <v>2185</v>
      </c>
      <c r="AN386" s="45">
        <f t="shared" si="60"/>
        <v>2260</v>
      </c>
    </row>
    <row r="387" spans="1:40" x14ac:dyDescent="0.25">
      <c r="A387" s="68" t="s">
        <v>244</v>
      </c>
      <c r="B387" s="184">
        <v>10065</v>
      </c>
      <c r="C387" s="68">
        <v>3</v>
      </c>
      <c r="D387" s="1">
        <v>2244</v>
      </c>
      <c r="E387" s="1">
        <v>1088</v>
      </c>
      <c r="F387" s="1">
        <v>86</v>
      </c>
      <c r="G387" s="1">
        <v>3418</v>
      </c>
      <c r="H387" s="181">
        <f t="shared" si="52"/>
        <v>3332</v>
      </c>
      <c r="I387" s="176">
        <v>1139.3333</v>
      </c>
      <c r="J387" s="182">
        <f t="shared" si="53"/>
        <v>1110.6666666666667</v>
      </c>
      <c r="K387" s="45">
        <f t="shared" si="61"/>
        <v>69</v>
      </c>
      <c r="L387" s="45">
        <f t="shared" si="61"/>
        <v>139</v>
      </c>
      <c r="M387" s="45">
        <f t="shared" si="61"/>
        <v>208</v>
      </c>
      <c r="N387" s="45">
        <f t="shared" si="61"/>
        <v>278</v>
      </c>
      <c r="O387" s="45">
        <f t="shared" si="61"/>
        <v>347</v>
      </c>
      <c r="P387" s="45">
        <f t="shared" si="61"/>
        <v>417</v>
      </c>
      <c r="Q387" s="45">
        <f t="shared" si="61"/>
        <v>486</v>
      </c>
      <c r="R387" s="45">
        <f t="shared" si="61"/>
        <v>555</v>
      </c>
      <c r="S387" s="45">
        <f t="shared" si="61"/>
        <v>625</v>
      </c>
      <c r="T387" s="45">
        <f t="shared" si="61"/>
        <v>694</v>
      </c>
      <c r="U387" s="45">
        <f t="shared" si="61"/>
        <v>764</v>
      </c>
      <c r="V387" s="45">
        <f t="shared" si="61"/>
        <v>833</v>
      </c>
      <c r="W387" s="45">
        <f t="shared" si="61"/>
        <v>902</v>
      </c>
      <c r="X387" s="45">
        <f t="shared" si="61"/>
        <v>972</v>
      </c>
      <c r="Y387" s="45">
        <f t="shared" si="61"/>
        <v>1041</v>
      </c>
      <c r="Z387" s="45">
        <f t="shared" si="61"/>
        <v>1111</v>
      </c>
      <c r="AA387" s="45">
        <f t="shared" si="60"/>
        <v>1180</v>
      </c>
      <c r="AB387" s="45">
        <f t="shared" si="60"/>
        <v>1250</v>
      </c>
      <c r="AC387" s="45">
        <f t="shared" si="60"/>
        <v>1319</v>
      </c>
      <c r="AD387" s="45">
        <f t="shared" si="60"/>
        <v>1388</v>
      </c>
      <c r="AE387" s="45">
        <f t="shared" si="60"/>
        <v>1458</v>
      </c>
      <c r="AF387" s="45">
        <f t="shared" si="60"/>
        <v>1527</v>
      </c>
      <c r="AG387" s="45">
        <f t="shared" si="60"/>
        <v>1597</v>
      </c>
      <c r="AH387" s="45">
        <f t="shared" si="60"/>
        <v>1666</v>
      </c>
      <c r="AI387" s="45">
        <f t="shared" si="60"/>
        <v>1735</v>
      </c>
      <c r="AJ387" s="45">
        <f t="shared" si="60"/>
        <v>1805</v>
      </c>
      <c r="AK387" s="45">
        <f t="shared" si="60"/>
        <v>1874</v>
      </c>
      <c r="AL387" s="45">
        <f t="shared" si="60"/>
        <v>1944</v>
      </c>
      <c r="AM387" s="45">
        <f t="shared" si="60"/>
        <v>2013</v>
      </c>
      <c r="AN387" s="45">
        <f t="shared" si="60"/>
        <v>2083</v>
      </c>
    </row>
    <row r="388" spans="1:40" x14ac:dyDescent="0.25">
      <c r="A388" s="68" t="s">
        <v>244</v>
      </c>
      <c r="B388" s="184">
        <v>10078</v>
      </c>
      <c r="C388" s="68">
        <v>0</v>
      </c>
      <c r="D388" s="1">
        <v>0</v>
      </c>
      <c r="E388" s="1">
        <v>0</v>
      </c>
      <c r="F388" s="1">
        <v>0</v>
      </c>
      <c r="G388" s="1">
        <v>0</v>
      </c>
      <c r="H388" s="181">
        <f t="shared" si="52"/>
        <v>0</v>
      </c>
      <c r="I388" s="176">
        <v>0</v>
      </c>
      <c r="J388" s="182">
        <f t="shared" si="53"/>
        <v>0</v>
      </c>
      <c r="K388" s="45">
        <f t="shared" si="61"/>
        <v>0</v>
      </c>
      <c r="L388" s="45">
        <f t="shared" si="61"/>
        <v>0</v>
      </c>
      <c r="M388" s="45">
        <f t="shared" si="61"/>
        <v>0</v>
      </c>
      <c r="N388" s="45">
        <f t="shared" si="61"/>
        <v>0</v>
      </c>
      <c r="O388" s="45">
        <f t="shared" si="61"/>
        <v>0</v>
      </c>
      <c r="P388" s="45">
        <f t="shared" si="61"/>
        <v>0</v>
      </c>
      <c r="Q388" s="45">
        <f t="shared" si="61"/>
        <v>0</v>
      </c>
      <c r="R388" s="45">
        <f t="shared" si="61"/>
        <v>0</v>
      </c>
      <c r="S388" s="45">
        <f t="shared" si="61"/>
        <v>0</v>
      </c>
      <c r="T388" s="45">
        <f t="shared" si="61"/>
        <v>0</v>
      </c>
      <c r="U388" s="45">
        <f t="shared" si="61"/>
        <v>0</v>
      </c>
      <c r="V388" s="45">
        <f t="shared" si="61"/>
        <v>0</v>
      </c>
      <c r="W388" s="45">
        <f t="shared" si="61"/>
        <v>0</v>
      </c>
      <c r="X388" s="45">
        <f t="shared" si="61"/>
        <v>0</v>
      </c>
      <c r="Y388" s="45">
        <f t="shared" si="61"/>
        <v>0</v>
      </c>
      <c r="Z388" s="45">
        <f t="shared" si="61"/>
        <v>0</v>
      </c>
      <c r="AA388" s="45">
        <f t="shared" si="60"/>
        <v>0</v>
      </c>
      <c r="AB388" s="45">
        <f t="shared" si="60"/>
        <v>0</v>
      </c>
      <c r="AC388" s="45">
        <f t="shared" si="60"/>
        <v>0</v>
      </c>
      <c r="AD388" s="45">
        <f t="shared" si="60"/>
        <v>0</v>
      </c>
      <c r="AE388" s="45">
        <f t="shared" si="60"/>
        <v>0</v>
      </c>
      <c r="AF388" s="45">
        <f t="shared" si="60"/>
        <v>0</v>
      </c>
      <c r="AG388" s="45">
        <f t="shared" si="60"/>
        <v>0</v>
      </c>
      <c r="AH388" s="45">
        <f t="shared" si="60"/>
        <v>0</v>
      </c>
      <c r="AI388" s="45">
        <f t="shared" si="60"/>
        <v>0</v>
      </c>
      <c r="AJ388" s="45">
        <f t="shared" si="60"/>
        <v>0</v>
      </c>
      <c r="AK388" s="45">
        <f t="shared" si="60"/>
        <v>0</v>
      </c>
      <c r="AL388" s="45">
        <f t="shared" si="60"/>
        <v>0</v>
      </c>
      <c r="AM388" s="45">
        <f t="shared" si="60"/>
        <v>0</v>
      </c>
      <c r="AN388" s="45">
        <f t="shared" si="60"/>
        <v>0</v>
      </c>
    </row>
    <row r="389" spans="1:40" x14ac:dyDescent="0.25">
      <c r="A389" s="68" t="s">
        <v>244</v>
      </c>
      <c r="B389" s="184">
        <v>10088</v>
      </c>
      <c r="C389" s="68">
        <v>3</v>
      </c>
      <c r="D389" s="1">
        <v>756</v>
      </c>
      <c r="E389" s="1">
        <v>916</v>
      </c>
      <c r="F389" s="1">
        <v>5</v>
      </c>
      <c r="G389" s="1">
        <v>1677</v>
      </c>
      <c r="H389" s="181">
        <f t="shared" ref="H389:H452" si="62">G389-F389</f>
        <v>1672</v>
      </c>
      <c r="I389" s="176">
        <v>559</v>
      </c>
      <c r="J389" s="182">
        <f t="shared" ref="J389:J452" si="63">IFERROR(H389/C389,0)</f>
        <v>557.33333333333337</v>
      </c>
      <c r="K389" s="45">
        <f t="shared" si="61"/>
        <v>35</v>
      </c>
      <c r="L389" s="45">
        <f t="shared" si="61"/>
        <v>70</v>
      </c>
      <c r="M389" s="45">
        <f t="shared" si="61"/>
        <v>105</v>
      </c>
      <c r="N389" s="45">
        <f t="shared" si="61"/>
        <v>139</v>
      </c>
      <c r="O389" s="45">
        <f t="shared" si="61"/>
        <v>174</v>
      </c>
      <c r="P389" s="45">
        <f t="shared" si="61"/>
        <v>209</v>
      </c>
      <c r="Q389" s="45">
        <f t="shared" si="61"/>
        <v>244</v>
      </c>
      <c r="R389" s="45">
        <f t="shared" si="61"/>
        <v>279</v>
      </c>
      <c r="S389" s="45">
        <f t="shared" si="61"/>
        <v>314</v>
      </c>
      <c r="T389" s="45">
        <f t="shared" si="61"/>
        <v>348</v>
      </c>
      <c r="U389" s="45">
        <f t="shared" si="61"/>
        <v>383</v>
      </c>
      <c r="V389" s="45">
        <f t="shared" si="61"/>
        <v>418</v>
      </c>
      <c r="W389" s="45">
        <f t="shared" si="61"/>
        <v>453</v>
      </c>
      <c r="X389" s="45">
        <f t="shared" si="61"/>
        <v>488</v>
      </c>
      <c r="Y389" s="45">
        <f t="shared" si="61"/>
        <v>523</v>
      </c>
      <c r="Z389" s="45">
        <f t="shared" si="61"/>
        <v>557</v>
      </c>
      <c r="AA389" s="45">
        <f t="shared" si="60"/>
        <v>592</v>
      </c>
      <c r="AB389" s="45">
        <f t="shared" si="60"/>
        <v>627</v>
      </c>
      <c r="AC389" s="45">
        <f t="shared" si="60"/>
        <v>662</v>
      </c>
      <c r="AD389" s="45">
        <f t="shared" si="60"/>
        <v>697</v>
      </c>
      <c r="AE389" s="45">
        <f t="shared" si="60"/>
        <v>732</v>
      </c>
      <c r="AF389" s="45">
        <f t="shared" si="60"/>
        <v>766</v>
      </c>
      <c r="AG389" s="45">
        <f t="shared" si="60"/>
        <v>801</v>
      </c>
      <c r="AH389" s="45">
        <f t="shared" si="60"/>
        <v>836</v>
      </c>
      <c r="AI389" s="45">
        <f t="shared" si="60"/>
        <v>871</v>
      </c>
      <c r="AJ389" s="45">
        <f t="shared" si="60"/>
        <v>906</v>
      </c>
      <c r="AK389" s="45">
        <f t="shared" si="60"/>
        <v>941</v>
      </c>
      <c r="AL389" s="45">
        <f t="shared" si="60"/>
        <v>975</v>
      </c>
      <c r="AM389" s="45">
        <f t="shared" si="60"/>
        <v>1010</v>
      </c>
      <c r="AN389" s="45">
        <f t="shared" si="60"/>
        <v>1045</v>
      </c>
    </row>
    <row r="390" spans="1:40" x14ac:dyDescent="0.25">
      <c r="A390" s="68" t="s">
        <v>244</v>
      </c>
      <c r="B390" s="184">
        <v>10121</v>
      </c>
      <c r="C390" s="68">
        <v>0</v>
      </c>
      <c r="D390" s="1">
        <v>0</v>
      </c>
      <c r="E390" s="1">
        <v>0</v>
      </c>
      <c r="F390" s="1">
        <v>0</v>
      </c>
      <c r="G390" s="1">
        <v>0</v>
      </c>
      <c r="H390" s="181">
        <f t="shared" si="62"/>
        <v>0</v>
      </c>
      <c r="I390" s="176">
        <v>0</v>
      </c>
      <c r="J390" s="182">
        <f t="shared" si="63"/>
        <v>0</v>
      </c>
      <c r="K390" s="45">
        <f t="shared" si="61"/>
        <v>0</v>
      </c>
      <c r="L390" s="45">
        <f t="shared" si="61"/>
        <v>0</v>
      </c>
      <c r="M390" s="45">
        <f t="shared" si="61"/>
        <v>0</v>
      </c>
      <c r="N390" s="45">
        <f t="shared" si="61"/>
        <v>0</v>
      </c>
      <c r="O390" s="45">
        <f t="shared" si="61"/>
        <v>0</v>
      </c>
      <c r="P390" s="45">
        <f t="shared" si="61"/>
        <v>0</v>
      </c>
      <c r="Q390" s="45">
        <f t="shared" si="61"/>
        <v>0</v>
      </c>
      <c r="R390" s="45">
        <f t="shared" si="61"/>
        <v>0</v>
      </c>
      <c r="S390" s="45">
        <f t="shared" si="61"/>
        <v>0</v>
      </c>
      <c r="T390" s="45">
        <f t="shared" si="61"/>
        <v>0</v>
      </c>
      <c r="U390" s="45">
        <f t="shared" si="61"/>
        <v>0</v>
      </c>
      <c r="V390" s="45">
        <f t="shared" si="61"/>
        <v>0</v>
      </c>
      <c r="W390" s="45">
        <f t="shared" si="61"/>
        <v>0</v>
      </c>
      <c r="X390" s="45">
        <f t="shared" si="61"/>
        <v>0</v>
      </c>
      <c r="Y390" s="45">
        <f t="shared" si="61"/>
        <v>0</v>
      </c>
      <c r="Z390" s="45">
        <f t="shared" ref="Z390:AN405" si="64">IF($G390&gt;0,ROUND($J390*Z$3/12*0.75,0),0)</f>
        <v>0</v>
      </c>
      <c r="AA390" s="45">
        <f t="shared" si="64"/>
        <v>0</v>
      </c>
      <c r="AB390" s="45">
        <f t="shared" si="64"/>
        <v>0</v>
      </c>
      <c r="AC390" s="45">
        <f t="shared" si="64"/>
        <v>0</v>
      </c>
      <c r="AD390" s="45">
        <f t="shared" si="64"/>
        <v>0</v>
      </c>
      <c r="AE390" s="45">
        <f t="shared" si="64"/>
        <v>0</v>
      </c>
      <c r="AF390" s="45">
        <f t="shared" si="64"/>
        <v>0</v>
      </c>
      <c r="AG390" s="45">
        <f t="shared" si="64"/>
        <v>0</v>
      </c>
      <c r="AH390" s="45">
        <f t="shared" si="64"/>
        <v>0</v>
      </c>
      <c r="AI390" s="45">
        <f t="shared" si="64"/>
        <v>0</v>
      </c>
      <c r="AJ390" s="45">
        <f t="shared" si="64"/>
        <v>0</v>
      </c>
      <c r="AK390" s="45">
        <f t="shared" si="64"/>
        <v>0</v>
      </c>
      <c r="AL390" s="45">
        <f t="shared" si="64"/>
        <v>0</v>
      </c>
      <c r="AM390" s="45">
        <f t="shared" si="64"/>
        <v>0</v>
      </c>
      <c r="AN390" s="45">
        <f t="shared" si="64"/>
        <v>0</v>
      </c>
    </row>
    <row r="391" spans="1:40" x14ac:dyDescent="0.25">
      <c r="A391" s="68" t="s">
        <v>244</v>
      </c>
      <c r="B391" s="184">
        <v>10187</v>
      </c>
      <c r="C391" s="68">
        <v>6</v>
      </c>
      <c r="D391" s="1">
        <v>4836</v>
      </c>
      <c r="E391" s="1">
        <v>2120</v>
      </c>
      <c r="F391" s="1">
        <v>98</v>
      </c>
      <c r="G391" s="1">
        <v>7054</v>
      </c>
      <c r="H391" s="181">
        <f t="shared" si="62"/>
        <v>6956</v>
      </c>
      <c r="I391" s="176">
        <v>1175.6667</v>
      </c>
      <c r="J391" s="182">
        <f t="shared" si="63"/>
        <v>1159.3333333333333</v>
      </c>
      <c r="K391" s="45">
        <f t="shared" ref="K391:Z406" si="65">IF($G391&gt;0,ROUND($J391*K$3/12*0.75,0),0)</f>
        <v>72</v>
      </c>
      <c r="L391" s="45">
        <f t="shared" si="65"/>
        <v>145</v>
      </c>
      <c r="M391" s="45">
        <f t="shared" si="65"/>
        <v>217</v>
      </c>
      <c r="N391" s="45">
        <f t="shared" si="65"/>
        <v>290</v>
      </c>
      <c r="O391" s="45">
        <f t="shared" si="65"/>
        <v>362</v>
      </c>
      <c r="P391" s="45">
        <f t="shared" si="65"/>
        <v>435</v>
      </c>
      <c r="Q391" s="45">
        <f t="shared" si="65"/>
        <v>507</v>
      </c>
      <c r="R391" s="45">
        <f t="shared" si="65"/>
        <v>580</v>
      </c>
      <c r="S391" s="45">
        <f t="shared" si="65"/>
        <v>652</v>
      </c>
      <c r="T391" s="45">
        <f t="shared" si="65"/>
        <v>725</v>
      </c>
      <c r="U391" s="45">
        <f t="shared" si="65"/>
        <v>797</v>
      </c>
      <c r="V391" s="45">
        <f t="shared" si="65"/>
        <v>870</v>
      </c>
      <c r="W391" s="45">
        <f t="shared" si="65"/>
        <v>942</v>
      </c>
      <c r="X391" s="45">
        <f t="shared" si="65"/>
        <v>1014</v>
      </c>
      <c r="Y391" s="45">
        <f t="shared" si="65"/>
        <v>1087</v>
      </c>
      <c r="Z391" s="45">
        <f t="shared" si="65"/>
        <v>1159</v>
      </c>
      <c r="AA391" s="45">
        <f t="shared" si="64"/>
        <v>1232</v>
      </c>
      <c r="AB391" s="45">
        <f t="shared" si="64"/>
        <v>1304</v>
      </c>
      <c r="AC391" s="45">
        <f t="shared" si="64"/>
        <v>1377</v>
      </c>
      <c r="AD391" s="45">
        <f t="shared" si="64"/>
        <v>1449</v>
      </c>
      <c r="AE391" s="45">
        <f t="shared" si="64"/>
        <v>1522</v>
      </c>
      <c r="AF391" s="45">
        <f t="shared" si="64"/>
        <v>1594</v>
      </c>
      <c r="AG391" s="45">
        <f t="shared" si="64"/>
        <v>1667</v>
      </c>
      <c r="AH391" s="45">
        <f t="shared" si="64"/>
        <v>1739</v>
      </c>
      <c r="AI391" s="45">
        <f t="shared" si="64"/>
        <v>1811</v>
      </c>
      <c r="AJ391" s="45">
        <f t="shared" si="64"/>
        <v>1884</v>
      </c>
      <c r="AK391" s="45">
        <f t="shared" si="64"/>
        <v>1956</v>
      </c>
      <c r="AL391" s="45">
        <f t="shared" si="64"/>
        <v>2029</v>
      </c>
      <c r="AM391" s="45">
        <f t="shared" si="64"/>
        <v>2101</v>
      </c>
      <c r="AN391" s="45">
        <f t="shared" si="64"/>
        <v>2174</v>
      </c>
    </row>
    <row r="392" spans="1:40" x14ac:dyDescent="0.25">
      <c r="A392" s="68" t="s">
        <v>244</v>
      </c>
      <c r="B392" s="184">
        <v>10243</v>
      </c>
      <c r="C392" s="68">
        <v>6</v>
      </c>
      <c r="D392" s="1">
        <v>3840</v>
      </c>
      <c r="E392" s="1">
        <v>1676</v>
      </c>
      <c r="F392" s="1">
        <v>84</v>
      </c>
      <c r="G392" s="1">
        <v>5600</v>
      </c>
      <c r="H392" s="181">
        <f t="shared" si="62"/>
        <v>5516</v>
      </c>
      <c r="I392" s="176">
        <v>933.33330000000001</v>
      </c>
      <c r="J392" s="182">
        <f t="shared" si="63"/>
        <v>919.33333333333337</v>
      </c>
      <c r="K392" s="45">
        <f t="shared" si="65"/>
        <v>57</v>
      </c>
      <c r="L392" s="45">
        <f t="shared" si="65"/>
        <v>115</v>
      </c>
      <c r="M392" s="45">
        <f t="shared" si="65"/>
        <v>172</v>
      </c>
      <c r="N392" s="45">
        <f t="shared" si="65"/>
        <v>230</v>
      </c>
      <c r="O392" s="45">
        <f t="shared" si="65"/>
        <v>287</v>
      </c>
      <c r="P392" s="45">
        <f t="shared" si="65"/>
        <v>345</v>
      </c>
      <c r="Q392" s="45">
        <f t="shared" si="65"/>
        <v>402</v>
      </c>
      <c r="R392" s="45">
        <f t="shared" si="65"/>
        <v>460</v>
      </c>
      <c r="S392" s="45">
        <f t="shared" si="65"/>
        <v>517</v>
      </c>
      <c r="T392" s="45">
        <f t="shared" si="65"/>
        <v>575</v>
      </c>
      <c r="U392" s="45">
        <f t="shared" si="65"/>
        <v>632</v>
      </c>
      <c r="V392" s="45">
        <f t="shared" si="65"/>
        <v>690</v>
      </c>
      <c r="W392" s="45">
        <f t="shared" si="65"/>
        <v>747</v>
      </c>
      <c r="X392" s="45">
        <f t="shared" si="65"/>
        <v>804</v>
      </c>
      <c r="Y392" s="45">
        <f t="shared" si="65"/>
        <v>862</v>
      </c>
      <c r="Z392" s="45">
        <f t="shared" si="65"/>
        <v>919</v>
      </c>
      <c r="AA392" s="45">
        <f t="shared" si="64"/>
        <v>977</v>
      </c>
      <c r="AB392" s="45">
        <f t="shared" si="64"/>
        <v>1034</v>
      </c>
      <c r="AC392" s="45">
        <f t="shared" si="64"/>
        <v>1092</v>
      </c>
      <c r="AD392" s="45">
        <f t="shared" si="64"/>
        <v>1149</v>
      </c>
      <c r="AE392" s="45">
        <f t="shared" si="64"/>
        <v>1207</v>
      </c>
      <c r="AF392" s="45">
        <f t="shared" si="64"/>
        <v>1264</v>
      </c>
      <c r="AG392" s="45">
        <f t="shared" si="64"/>
        <v>1322</v>
      </c>
      <c r="AH392" s="45">
        <f t="shared" si="64"/>
        <v>1379</v>
      </c>
      <c r="AI392" s="45">
        <f t="shared" si="64"/>
        <v>1436</v>
      </c>
      <c r="AJ392" s="45">
        <f t="shared" si="64"/>
        <v>1494</v>
      </c>
      <c r="AK392" s="45">
        <f t="shared" si="64"/>
        <v>1551</v>
      </c>
      <c r="AL392" s="45">
        <f t="shared" si="64"/>
        <v>1609</v>
      </c>
      <c r="AM392" s="45">
        <f t="shared" si="64"/>
        <v>1666</v>
      </c>
      <c r="AN392" s="45">
        <f t="shared" si="64"/>
        <v>1724</v>
      </c>
    </row>
    <row r="393" spans="1:40" x14ac:dyDescent="0.25">
      <c r="A393" s="68" t="s">
        <v>244</v>
      </c>
      <c r="B393" s="184">
        <v>10253</v>
      </c>
      <c r="C393" s="68">
        <v>0</v>
      </c>
      <c r="D393" s="1">
        <v>0</v>
      </c>
      <c r="E393" s="1">
        <v>0</v>
      </c>
      <c r="F393" s="1">
        <v>0</v>
      </c>
      <c r="G393" s="1">
        <v>0</v>
      </c>
      <c r="H393" s="181">
        <f t="shared" si="62"/>
        <v>0</v>
      </c>
      <c r="I393" s="176">
        <v>0</v>
      </c>
      <c r="J393" s="182">
        <f t="shared" si="63"/>
        <v>0</v>
      </c>
      <c r="K393" s="45">
        <f t="shared" si="65"/>
        <v>0</v>
      </c>
      <c r="L393" s="45">
        <f t="shared" si="65"/>
        <v>0</v>
      </c>
      <c r="M393" s="45">
        <f t="shared" si="65"/>
        <v>0</v>
      </c>
      <c r="N393" s="45">
        <f t="shared" si="65"/>
        <v>0</v>
      </c>
      <c r="O393" s="45">
        <f t="shared" si="65"/>
        <v>0</v>
      </c>
      <c r="P393" s="45">
        <f t="shared" si="65"/>
        <v>0</v>
      </c>
      <c r="Q393" s="45">
        <f t="shared" si="65"/>
        <v>0</v>
      </c>
      <c r="R393" s="45">
        <f t="shared" si="65"/>
        <v>0</v>
      </c>
      <c r="S393" s="45">
        <f t="shared" si="65"/>
        <v>0</v>
      </c>
      <c r="T393" s="45">
        <f t="shared" si="65"/>
        <v>0</v>
      </c>
      <c r="U393" s="45">
        <f t="shared" si="65"/>
        <v>0</v>
      </c>
      <c r="V393" s="45">
        <f t="shared" si="65"/>
        <v>0</v>
      </c>
      <c r="W393" s="45">
        <f t="shared" si="65"/>
        <v>0</v>
      </c>
      <c r="X393" s="45">
        <f t="shared" si="65"/>
        <v>0</v>
      </c>
      <c r="Y393" s="45">
        <f t="shared" si="65"/>
        <v>0</v>
      </c>
      <c r="Z393" s="45">
        <f t="shared" si="65"/>
        <v>0</v>
      </c>
      <c r="AA393" s="45">
        <f t="shared" si="64"/>
        <v>0</v>
      </c>
      <c r="AB393" s="45">
        <f t="shared" si="64"/>
        <v>0</v>
      </c>
      <c r="AC393" s="45">
        <f t="shared" si="64"/>
        <v>0</v>
      </c>
      <c r="AD393" s="45">
        <f t="shared" si="64"/>
        <v>0</v>
      </c>
      <c r="AE393" s="45">
        <f t="shared" si="64"/>
        <v>0</v>
      </c>
      <c r="AF393" s="45">
        <f t="shared" si="64"/>
        <v>0</v>
      </c>
      <c r="AG393" s="45">
        <f t="shared" si="64"/>
        <v>0</v>
      </c>
      <c r="AH393" s="45">
        <f t="shared" si="64"/>
        <v>0</v>
      </c>
      <c r="AI393" s="45">
        <f t="shared" si="64"/>
        <v>0</v>
      </c>
      <c r="AJ393" s="45">
        <f t="shared" si="64"/>
        <v>0</v>
      </c>
      <c r="AK393" s="45">
        <f t="shared" si="64"/>
        <v>0</v>
      </c>
      <c r="AL393" s="45">
        <f t="shared" si="64"/>
        <v>0</v>
      </c>
      <c r="AM393" s="45">
        <f t="shared" si="64"/>
        <v>0</v>
      </c>
      <c r="AN393" s="45">
        <f t="shared" si="64"/>
        <v>0</v>
      </c>
    </row>
    <row r="394" spans="1:40" x14ac:dyDescent="0.25">
      <c r="A394" s="68" t="s">
        <v>244</v>
      </c>
      <c r="B394" s="184">
        <v>10254</v>
      </c>
      <c r="C394" s="68">
        <v>0</v>
      </c>
      <c r="D394" s="1">
        <v>0</v>
      </c>
      <c r="E394" s="1">
        <v>0</v>
      </c>
      <c r="F394" s="1">
        <v>0</v>
      </c>
      <c r="G394" s="1">
        <v>0</v>
      </c>
      <c r="H394" s="181">
        <f t="shared" si="62"/>
        <v>0</v>
      </c>
      <c r="I394" s="176">
        <v>0</v>
      </c>
      <c r="J394" s="182">
        <f t="shared" si="63"/>
        <v>0</v>
      </c>
      <c r="K394" s="45">
        <f t="shared" si="65"/>
        <v>0</v>
      </c>
      <c r="L394" s="45">
        <f t="shared" si="65"/>
        <v>0</v>
      </c>
      <c r="M394" s="45">
        <f t="shared" si="65"/>
        <v>0</v>
      </c>
      <c r="N394" s="45">
        <f t="shared" si="65"/>
        <v>0</v>
      </c>
      <c r="O394" s="45">
        <f t="shared" si="65"/>
        <v>0</v>
      </c>
      <c r="P394" s="45">
        <f t="shared" si="65"/>
        <v>0</v>
      </c>
      <c r="Q394" s="45">
        <f t="shared" si="65"/>
        <v>0</v>
      </c>
      <c r="R394" s="45">
        <f t="shared" si="65"/>
        <v>0</v>
      </c>
      <c r="S394" s="45">
        <f t="shared" si="65"/>
        <v>0</v>
      </c>
      <c r="T394" s="45">
        <f t="shared" si="65"/>
        <v>0</v>
      </c>
      <c r="U394" s="45">
        <f t="shared" si="65"/>
        <v>0</v>
      </c>
      <c r="V394" s="45">
        <f t="shared" si="65"/>
        <v>0</v>
      </c>
      <c r="W394" s="45">
        <f t="shared" si="65"/>
        <v>0</v>
      </c>
      <c r="X394" s="45">
        <f t="shared" si="65"/>
        <v>0</v>
      </c>
      <c r="Y394" s="45">
        <f t="shared" si="65"/>
        <v>0</v>
      </c>
      <c r="Z394" s="45">
        <f t="shared" si="65"/>
        <v>0</v>
      </c>
      <c r="AA394" s="45">
        <f t="shared" si="64"/>
        <v>0</v>
      </c>
      <c r="AB394" s="45">
        <f t="shared" si="64"/>
        <v>0</v>
      </c>
      <c r="AC394" s="45">
        <f t="shared" si="64"/>
        <v>0</v>
      </c>
      <c r="AD394" s="45">
        <f t="shared" si="64"/>
        <v>0</v>
      </c>
      <c r="AE394" s="45">
        <f t="shared" si="64"/>
        <v>0</v>
      </c>
      <c r="AF394" s="45">
        <f t="shared" si="64"/>
        <v>0</v>
      </c>
      <c r="AG394" s="45">
        <f t="shared" si="64"/>
        <v>0</v>
      </c>
      <c r="AH394" s="45">
        <f t="shared" si="64"/>
        <v>0</v>
      </c>
      <c r="AI394" s="45">
        <f t="shared" si="64"/>
        <v>0</v>
      </c>
      <c r="AJ394" s="45">
        <f t="shared" si="64"/>
        <v>0</v>
      </c>
      <c r="AK394" s="45">
        <f t="shared" si="64"/>
        <v>0</v>
      </c>
      <c r="AL394" s="45">
        <f t="shared" si="64"/>
        <v>0</v>
      </c>
      <c r="AM394" s="45">
        <f t="shared" si="64"/>
        <v>0</v>
      </c>
      <c r="AN394" s="45">
        <f t="shared" si="64"/>
        <v>0</v>
      </c>
    </row>
    <row r="395" spans="1:40" x14ac:dyDescent="0.25">
      <c r="A395" s="68" t="s">
        <v>244</v>
      </c>
      <c r="B395" s="184">
        <v>10257</v>
      </c>
      <c r="C395" s="68">
        <v>0</v>
      </c>
      <c r="D395" s="1">
        <v>0</v>
      </c>
      <c r="E395" s="1">
        <v>0</v>
      </c>
      <c r="F395" s="1">
        <v>0</v>
      </c>
      <c r="G395" s="1">
        <v>0</v>
      </c>
      <c r="H395" s="181">
        <f t="shared" si="62"/>
        <v>0</v>
      </c>
      <c r="I395" s="176">
        <v>0</v>
      </c>
      <c r="J395" s="182">
        <f t="shared" si="63"/>
        <v>0</v>
      </c>
      <c r="K395" s="45">
        <f t="shared" si="65"/>
        <v>0</v>
      </c>
      <c r="L395" s="45">
        <f t="shared" si="65"/>
        <v>0</v>
      </c>
      <c r="M395" s="45">
        <f t="shared" si="65"/>
        <v>0</v>
      </c>
      <c r="N395" s="45">
        <f t="shared" si="65"/>
        <v>0</v>
      </c>
      <c r="O395" s="45">
        <f t="shared" si="65"/>
        <v>0</v>
      </c>
      <c r="P395" s="45">
        <f t="shared" si="65"/>
        <v>0</v>
      </c>
      <c r="Q395" s="45">
        <f t="shared" si="65"/>
        <v>0</v>
      </c>
      <c r="R395" s="45">
        <f t="shared" si="65"/>
        <v>0</v>
      </c>
      <c r="S395" s="45">
        <f t="shared" si="65"/>
        <v>0</v>
      </c>
      <c r="T395" s="45">
        <f t="shared" si="65"/>
        <v>0</v>
      </c>
      <c r="U395" s="45">
        <f t="shared" si="65"/>
        <v>0</v>
      </c>
      <c r="V395" s="45">
        <f t="shared" si="65"/>
        <v>0</v>
      </c>
      <c r="W395" s="45">
        <f t="shared" si="65"/>
        <v>0</v>
      </c>
      <c r="X395" s="45">
        <f t="shared" si="65"/>
        <v>0</v>
      </c>
      <c r="Y395" s="45">
        <f t="shared" si="65"/>
        <v>0</v>
      </c>
      <c r="Z395" s="45">
        <f t="shared" si="65"/>
        <v>0</v>
      </c>
      <c r="AA395" s="45">
        <f t="shared" si="64"/>
        <v>0</v>
      </c>
      <c r="AB395" s="45">
        <f t="shared" si="64"/>
        <v>0</v>
      </c>
      <c r="AC395" s="45">
        <f t="shared" si="64"/>
        <v>0</v>
      </c>
      <c r="AD395" s="45">
        <f t="shared" si="64"/>
        <v>0</v>
      </c>
      <c r="AE395" s="45">
        <f t="shared" si="64"/>
        <v>0</v>
      </c>
      <c r="AF395" s="45">
        <f t="shared" si="64"/>
        <v>0</v>
      </c>
      <c r="AG395" s="45">
        <f t="shared" si="64"/>
        <v>0</v>
      </c>
      <c r="AH395" s="45">
        <f t="shared" si="64"/>
        <v>0</v>
      </c>
      <c r="AI395" s="45">
        <f t="shared" si="64"/>
        <v>0</v>
      </c>
      <c r="AJ395" s="45">
        <f t="shared" si="64"/>
        <v>0</v>
      </c>
      <c r="AK395" s="45">
        <f t="shared" si="64"/>
        <v>0</v>
      </c>
      <c r="AL395" s="45">
        <f t="shared" si="64"/>
        <v>0</v>
      </c>
      <c r="AM395" s="45">
        <f t="shared" si="64"/>
        <v>0</v>
      </c>
      <c r="AN395" s="45">
        <f t="shared" si="64"/>
        <v>0</v>
      </c>
    </row>
    <row r="396" spans="1:40" x14ac:dyDescent="0.25">
      <c r="A396" s="68" t="s">
        <v>244</v>
      </c>
      <c r="B396" s="184">
        <v>10274</v>
      </c>
      <c r="C396" s="68">
        <v>0</v>
      </c>
      <c r="D396" s="1">
        <v>0</v>
      </c>
      <c r="E396" s="1">
        <v>0</v>
      </c>
      <c r="F396" s="1">
        <v>0</v>
      </c>
      <c r="G396" s="1">
        <v>0</v>
      </c>
      <c r="H396" s="181">
        <f t="shared" si="62"/>
        <v>0</v>
      </c>
      <c r="I396" s="176">
        <v>0</v>
      </c>
      <c r="J396" s="182">
        <f t="shared" si="63"/>
        <v>0</v>
      </c>
      <c r="K396" s="45">
        <f t="shared" si="65"/>
        <v>0</v>
      </c>
      <c r="L396" s="45">
        <f t="shared" si="65"/>
        <v>0</v>
      </c>
      <c r="M396" s="45">
        <f t="shared" si="65"/>
        <v>0</v>
      </c>
      <c r="N396" s="45">
        <f t="shared" si="65"/>
        <v>0</v>
      </c>
      <c r="O396" s="45">
        <f t="shared" si="65"/>
        <v>0</v>
      </c>
      <c r="P396" s="45">
        <f t="shared" si="65"/>
        <v>0</v>
      </c>
      <c r="Q396" s="45">
        <f t="shared" si="65"/>
        <v>0</v>
      </c>
      <c r="R396" s="45">
        <f t="shared" si="65"/>
        <v>0</v>
      </c>
      <c r="S396" s="45">
        <f t="shared" si="65"/>
        <v>0</v>
      </c>
      <c r="T396" s="45">
        <f t="shared" si="65"/>
        <v>0</v>
      </c>
      <c r="U396" s="45">
        <f t="shared" si="65"/>
        <v>0</v>
      </c>
      <c r="V396" s="45">
        <f t="shared" si="65"/>
        <v>0</v>
      </c>
      <c r="W396" s="45">
        <f t="shared" si="65"/>
        <v>0</v>
      </c>
      <c r="X396" s="45">
        <f t="shared" si="65"/>
        <v>0</v>
      </c>
      <c r="Y396" s="45">
        <f t="shared" si="65"/>
        <v>0</v>
      </c>
      <c r="Z396" s="45">
        <f t="shared" si="65"/>
        <v>0</v>
      </c>
      <c r="AA396" s="45">
        <f t="shared" si="64"/>
        <v>0</v>
      </c>
      <c r="AB396" s="45">
        <f t="shared" si="64"/>
        <v>0</v>
      </c>
      <c r="AC396" s="45">
        <f t="shared" si="64"/>
        <v>0</v>
      </c>
      <c r="AD396" s="45">
        <f t="shared" si="64"/>
        <v>0</v>
      </c>
      <c r="AE396" s="45">
        <f t="shared" si="64"/>
        <v>0</v>
      </c>
      <c r="AF396" s="45">
        <f t="shared" si="64"/>
        <v>0</v>
      </c>
      <c r="AG396" s="45">
        <f t="shared" si="64"/>
        <v>0</v>
      </c>
      <c r="AH396" s="45">
        <f t="shared" si="64"/>
        <v>0</v>
      </c>
      <c r="AI396" s="45">
        <f t="shared" si="64"/>
        <v>0</v>
      </c>
      <c r="AJ396" s="45">
        <f t="shared" si="64"/>
        <v>0</v>
      </c>
      <c r="AK396" s="45">
        <f t="shared" si="64"/>
        <v>0</v>
      </c>
      <c r="AL396" s="45">
        <f t="shared" si="64"/>
        <v>0</v>
      </c>
      <c r="AM396" s="45">
        <f t="shared" si="64"/>
        <v>0</v>
      </c>
      <c r="AN396" s="45">
        <f t="shared" si="64"/>
        <v>0</v>
      </c>
    </row>
    <row r="397" spans="1:40" x14ac:dyDescent="0.25">
      <c r="A397" s="68" t="s">
        <v>244</v>
      </c>
      <c r="B397" s="184">
        <v>10291</v>
      </c>
      <c r="C397" s="68">
        <v>0</v>
      </c>
      <c r="D397" s="1">
        <v>0</v>
      </c>
      <c r="E397" s="1">
        <v>0</v>
      </c>
      <c r="F397" s="1">
        <v>0</v>
      </c>
      <c r="G397" s="1">
        <v>0</v>
      </c>
      <c r="H397" s="181">
        <f t="shared" si="62"/>
        <v>0</v>
      </c>
      <c r="I397" s="176">
        <v>0</v>
      </c>
      <c r="J397" s="182">
        <f t="shared" si="63"/>
        <v>0</v>
      </c>
      <c r="K397" s="45">
        <f t="shared" si="65"/>
        <v>0</v>
      </c>
      <c r="L397" s="45">
        <f t="shared" si="65"/>
        <v>0</v>
      </c>
      <c r="M397" s="45">
        <f t="shared" si="65"/>
        <v>0</v>
      </c>
      <c r="N397" s="45">
        <f t="shared" si="65"/>
        <v>0</v>
      </c>
      <c r="O397" s="45">
        <f t="shared" si="65"/>
        <v>0</v>
      </c>
      <c r="P397" s="45">
        <f t="shared" si="65"/>
        <v>0</v>
      </c>
      <c r="Q397" s="45">
        <f t="shared" si="65"/>
        <v>0</v>
      </c>
      <c r="R397" s="45">
        <f t="shared" si="65"/>
        <v>0</v>
      </c>
      <c r="S397" s="45">
        <f t="shared" si="65"/>
        <v>0</v>
      </c>
      <c r="T397" s="45">
        <f t="shared" si="65"/>
        <v>0</v>
      </c>
      <c r="U397" s="45">
        <f t="shared" si="65"/>
        <v>0</v>
      </c>
      <c r="V397" s="45">
        <f t="shared" si="65"/>
        <v>0</v>
      </c>
      <c r="W397" s="45">
        <f t="shared" si="65"/>
        <v>0</v>
      </c>
      <c r="X397" s="45">
        <f t="shared" si="65"/>
        <v>0</v>
      </c>
      <c r="Y397" s="45">
        <f t="shared" si="65"/>
        <v>0</v>
      </c>
      <c r="Z397" s="45">
        <f t="shared" si="65"/>
        <v>0</v>
      </c>
      <c r="AA397" s="45">
        <f t="shared" si="64"/>
        <v>0</v>
      </c>
      <c r="AB397" s="45">
        <f t="shared" si="64"/>
        <v>0</v>
      </c>
      <c r="AC397" s="45">
        <f t="shared" si="64"/>
        <v>0</v>
      </c>
      <c r="AD397" s="45">
        <f t="shared" si="64"/>
        <v>0</v>
      </c>
      <c r="AE397" s="45">
        <f t="shared" si="64"/>
        <v>0</v>
      </c>
      <c r="AF397" s="45">
        <f t="shared" si="64"/>
        <v>0</v>
      </c>
      <c r="AG397" s="45">
        <f t="shared" si="64"/>
        <v>0</v>
      </c>
      <c r="AH397" s="45">
        <f t="shared" si="64"/>
        <v>0</v>
      </c>
      <c r="AI397" s="45">
        <f t="shared" si="64"/>
        <v>0</v>
      </c>
      <c r="AJ397" s="45">
        <f t="shared" si="64"/>
        <v>0</v>
      </c>
      <c r="AK397" s="45">
        <f t="shared" si="64"/>
        <v>0</v>
      </c>
      <c r="AL397" s="45">
        <f t="shared" si="64"/>
        <v>0</v>
      </c>
      <c r="AM397" s="45">
        <f t="shared" si="64"/>
        <v>0</v>
      </c>
      <c r="AN397" s="45">
        <f t="shared" si="64"/>
        <v>0</v>
      </c>
    </row>
    <row r="398" spans="1:40" x14ac:dyDescent="0.25">
      <c r="A398" s="68" t="s">
        <v>244</v>
      </c>
      <c r="B398" s="184">
        <v>10346</v>
      </c>
      <c r="C398" s="68">
        <v>21</v>
      </c>
      <c r="D398" s="1">
        <v>5088</v>
      </c>
      <c r="E398" s="1">
        <v>1982</v>
      </c>
      <c r="F398" s="1">
        <v>14</v>
      </c>
      <c r="G398" s="1">
        <v>7084</v>
      </c>
      <c r="H398" s="181">
        <f t="shared" si="62"/>
        <v>7070</v>
      </c>
      <c r="I398" s="176">
        <v>337.33330000000001</v>
      </c>
      <c r="J398" s="182">
        <f t="shared" si="63"/>
        <v>336.66666666666669</v>
      </c>
      <c r="K398" s="45">
        <f t="shared" si="65"/>
        <v>21</v>
      </c>
      <c r="L398" s="45">
        <f t="shared" si="65"/>
        <v>42</v>
      </c>
      <c r="M398" s="45">
        <f t="shared" si="65"/>
        <v>63</v>
      </c>
      <c r="N398" s="45">
        <f t="shared" si="65"/>
        <v>84</v>
      </c>
      <c r="O398" s="45">
        <f t="shared" si="65"/>
        <v>105</v>
      </c>
      <c r="P398" s="45">
        <f t="shared" si="65"/>
        <v>126</v>
      </c>
      <c r="Q398" s="45">
        <f t="shared" si="65"/>
        <v>147</v>
      </c>
      <c r="R398" s="45">
        <f t="shared" si="65"/>
        <v>168</v>
      </c>
      <c r="S398" s="45">
        <f t="shared" si="65"/>
        <v>189</v>
      </c>
      <c r="T398" s="45">
        <f t="shared" si="65"/>
        <v>210</v>
      </c>
      <c r="U398" s="45">
        <f t="shared" si="65"/>
        <v>231</v>
      </c>
      <c r="V398" s="45">
        <f t="shared" si="65"/>
        <v>253</v>
      </c>
      <c r="W398" s="45">
        <f t="shared" si="65"/>
        <v>274</v>
      </c>
      <c r="X398" s="45">
        <f t="shared" si="65"/>
        <v>295</v>
      </c>
      <c r="Y398" s="45">
        <f t="shared" si="65"/>
        <v>316</v>
      </c>
      <c r="Z398" s="45">
        <f t="shared" si="65"/>
        <v>337</v>
      </c>
      <c r="AA398" s="45">
        <f t="shared" si="64"/>
        <v>358</v>
      </c>
      <c r="AB398" s="45">
        <f t="shared" si="64"/>
        <v>379</v>
      </c>
      <c r="AC398" s="45">
        <f t="shared" si="64"/>
        <v>400</v>
      </c>
      <c r="AD398" s="45">
        <f t="shared" si="64"/>
        <v>421</v>
      </c>
      <c r="AE398" s="45">
        <f t="shared" si="64"/>
        <v>442</v>
      </c>
      <c r="AF398" s="45">
        <f t="shared" si="64"/>
        <v>463</v>
      </c>
      <c r="AG398" s="45">
        <f t="shared" si="64"/>
        <v>484</v>
      </c>
      <c r="AH398" s="45">
        <f t="shared" si="64"/>
        <v>505</v>
      </c>
      <c r="AI398" s="45">
        <f t="shared" si="64"/>
        <v>526</v>
      </c>
      <c r="AJ398" s="45">
        <f t="shared" si="64"/>
        <v>547</v>
      </c>
      <c r="AK398" s="45">
        <f t="shared" si="64"/>
        <v>568</v>
      </c>
      <c r="AL398" s="45">
        <f t="shared" si="64"/>
        <v>589</v>
      </c>
      <c r="AM398" s="45">
        <f t="shared" si="64"/>
        <v>610</v>
      </c>
      <c r="AN398" s="45">
        <f t="shared" si="64"/>
        <v>631</v>
      </c>
    </row>
    <row r="399" spans="1:40" x14ac:dyDescent="0.25">
      <c r="A399" s="68" t="s">
        <v>244</v>
      </c>
      <c r="B399" s="184">
        <v>90158</v>
      </c>
      <c r="C399" s="68">
        <v>1</v>
      </c>
      <c r="D399" s="1">
        <v>1260</v>
      </c>
      <c r="E399" s="1">
        <v>236</v>
      </c>
      <c r="F399" s="1">
        <v>6</v>
      </c>
      <c r="G399" s="1">
        <v>1502</v>
      </c>
      <c r="H399" s="181">
        <f t="shared" si="62"/>
        <v>1496</v>
      </c>
      <c r="I399" s="176">
        <v>1502</v>
      </c>
      <c r="J399" s="182">
        <f t="shared" si="63"/>
        <v>1496</v>
      </c>
      <c r="K399" s="45">
        <f t="shared" si="65"/>
        <v>94</v>
      </c>
      <c r="L399" s="45">
        <f t="shared" si="65"/>
        <v>187</v>
      </c>
      <c r="M399" s="45">
        <f t="shared" si="65"/>
        <v>281</v>
      </c>
      <c r="N399" s="45">
        <f t="shared" si="65"/>
        <v>374</v>
      </c>
      <c r="O399" s="45">
        <f t="shared" si="65"/>
        <v>468</v>
      </c>
      <c r="P399" s="45">
        <f t="shared" si="65"/>
        <v>561</v>
      </c>
      <c r="Q399" s="45">
        <f t="shared" si="65"/>
        <v>655</v>
      </c>
      <c r="R399" s="45">
        <f t="shared" si="65"/>
        <v>748</v>
      </c>
      <c r="S399" s="45">
        <f t="shared" si="65"/>
        <v>842</v>
      </c>
      <c r="T399" s="45">
        <f t="shared" si="65"/>
        <v>935</v>
      </c>
      <c r="U399" s="45">
        <f t="shared" si="65"/>
        <v>1029</v>
      </c>
      <c r="V399" s="45">
        <f t="shared" si="65"/>
        <v>1122</v>
      </c>
      <c r="W399" s="45">
        <f t="shared" si="65"/>
        <v>1216</v>
      </c>
      <c r="X399" s="45">
        <f t="shared" si="65"/>
        <v>1309</v>
      </c>
      <c r="Y399" s="45">
        <f t="shared" si="65"/>
        <v>1403</v>
      </c>
      <c r="Z399" s="45">
        <f t="shared" si="65"/>
        <v>1496</v>
      </c>
      <c r="AA399" s="45">
        <f t="shared" si="64"/>
        <v>1590</v>
      </c>
      <c r="AB399" s="45">
        <f t="shared" si="64"/>
        <v>1683</v>
      </c>
      <c r="AC399" s="45">
        <f t="shared" si="64"/>
        <v>1777</v>
      </c>
      <c r="AD399" s="45">
        <f t="shared" si="64"/>
        <v>1870</v>
      </c>
      <c r="AE399" s="45">
        <f t="shared" si="64"/>
        <v>1964</v>
      </c>
      <c r="AF399" s="45">
        <f t="shared" si="64"/>
        <v>2057</v>
      </c>
      <c r="AG399" s="45">
        <f t="shared" si="64"/>
        <v>2151</v>
      </c>
      <c r="AH399" s="45">
        <f t="shared" si="64"/>
        <v>2244</v>
      </c>
      <c r="AI399" s="45">
        <f t="shared" si="64"/>
        <v>2338</v>
      </c>
      <c r="AJ399" s="45">
        <f t="shared" si="64"/>
        <v>2431</v>
      </c>
      <c r="AK399" s="45">
        <f t="shared" si="64"/>
        <v>2525</v>
      </c>
      <c r="AL399" s="45">
        <f t="shared" si="64"/>
        <v>2618</v>
      </c>
      <c r="AM399" s="45">
        <f t="shared" si="64"/>
        <v>2712</v>
      </c>
      <c r="AN399" s="45">
        <f t="shared" si="64"/>
        <v>2805</v>
      </c>
    </row>
    <row r="400" spans="1:40" x14ac:dyDescent="0.25">
      <c r="A400" s="68" t="s">
        <v>245</v>
      </c>
      <c r="B400" s="184">
        <v>83842</v>
      </c>
      <c r="C400" s="68">
        <v>13</v>
      </c>
      <c r="D400" s="1">
        <v>1608</v>
      </c>
      <c r="E400" s="1">
        <v>985</v>
      </c>
      <c r="F400" s="1">
        <v>57</v>
      </c>
      <c r="G400" s="1">
        <v>2650</v>
      </c>
      <c r="H400" s="181">
        <f t="shared" si="62"/>
        <v>2593</v>
      </c>
      <c r="I400" s="176">
        <v>203.84620000000001</v>
      </c>
      <c r="J400" s="182">
        <f t="shared" si="63"/>
        <v>199.46153846153845</v>
      </c>
      <c r="K400" s="45">
        <f t="shared" si="65"/>
        <v>12</v>
      </c>
      <c r="L400" s="45">
        <f t="shared" si="65"/>
        <v>25</v>
      </c>
      <c r="M400" s="45">
        <f t="shared" si="65"/>
        <v>37</v>
      </c>
      <c r="N400" s="45">
        <f t="shared" si="65"/>
        <v>50</v>
      </c>
      <c r="O400" s="45">
        <f t="shared" si="65"/>
        <v>62</v>
      </c>
      <c r="P400" s="45">
        <f t="shared" si="65"/>
        <v>75</v>
      </c>
      <c r="Q400" s="45">
        <f t="shared" si="65"/>
        <v>87</v>
      </c>
      <c r="R400" s="45">
        <f t="shared" si="65"/>
        <v>100</v>
      </c>
      <c r="S400" s="45">
        <f t="shared" si="65"/>
        <v>112</v>
      </c>
      <c r="T400" s="45">
        <f t="shared" si="65"/>
        <v>125</v>
      </c>
      <c r="U400" s="45">
        <f t="shared" si="65"/>
        <v>137</v>
      </c>
      <c r="V400" s="45">
        <f t="shared" si="65"/>
        <v>150</v>
      </c>
      <c r="W400" s="45">
        <f t="shared" si="65"/>
        <v>162</v>
      </c>
      <c r="X400" s="45">
        <f t="shared" si="65"/>
        <v>175</v>
      </c>
      <c r="Y400" s="45">
        <f t="shared" si="65"/>
        <v>187</v>
      </c>
      <c r="Z400" s="45">
        <f t="shared" si="65"/>
        <v>199</v>
      </c>
      <c r="AA400" s="45">
        <f t="shared" si="64"/>
        <v>212</v>
      </c>
      <c r="AB400" s="45">
        <f t="shared" si="64"/>
        <v>224</v>
      </c>
      <c r="AC400" s="45">
        <f t="shared" si="64"/>
        <v>237</v>
      </c>
      <c r="AD400" s="45">
        <f t="shared" si="64"/>
        <v>249</v>
      </c>
      <c r="AE400" s="45">
        <f t="shared" si="64"/>
        <v>262</v>
      </c>
      <c r="AF400" s="45">
        <f t="shared" si="64"/>
        <v>274</v>
      </c>
      <c r="AG400" s="45">
        <f t="shared" si="64"/>
        <v>287</v>
      </c>
      <c r="AH400" s="45">
        <f t="shared" si="64"/>
        <v>299</v>
      </c>
      <c r="AI400" s="45">
        <f t="shared" si="64"/>
        <v>312</v>
      </c>
      <c r="AJ400" s="45">
        <f t="shared" si="64"/>
        <v>324</v>
      </c>
      <c r="AK400" s="45">
        <f t="shared" si="64"/>
        <v>337</v>
      </c>
      <c r="AL400" s="45">
        <f t="shared" si="64"/>
        <v>349</v>
      </c>
      <c r="AM400" s="45">
        <f t="shared" si="64"/>
        <v>362</v>
      </c>
      <c r="AN400" s="45">
        <f t="shared" si="64"/>
        <v>374</v>
      </c>
    </row>
    <row r="401" spans="1:40" x14ac:dyDescent="0.25">
      <c r="A401" s="68" t="s">
        <v>245</v>
      </c>
      <c r="B401" s="184">
        <v>83846</v>
      </c>
      <c r="C401" s="68">
        <v>2</v>
      </c>
      <c r="D401" s="1">
        <v>168</v>
      </c>
      <c r="E401" s="1">
        <v>-58</v>
      </c>
      <c r="F401" s="1">
        <v>0</v>
      </c>
      <c r="G401" s="1">
        <v>110</v>
      </c>
      <c r="H401" s="181">
        <f t="shared" si="62"/>
        <v>110</v>
      </c>
      <c r="I401" s="176">
        <v>55</v>
      </c>
      <c r="J401" s="182">
        <f t="shared" si="63"/>
        <v>55</v>
      </c>
      <c r="K401" s="45">
        <f t="shared" si="65"/>
        <v>3</v>
      </c>
      <c r="L401" s="45">
        <f t="shared" si="65"/>
        <v>7</v>
      </c>
      <c r="M401" s="45">
        <f t="shared" si="65"/>
        <v>10</v>
      </c>
      <c r="N401" s="45">
        <f t="shared" si="65"/>
        <v>14</v>
      </c>
      <c r="O401" s="45">
        <f t="shared" si="65"/>
        <v>17</v>
      </c>
      <c r="P401" s="45">
        <f t="shared" si="65"/>
        <v>21</v>
      </c>
      <c r="Q401" s="45">
        <f t="shared" si="65"/>
        <v>24</v>
      </c>
      <c r="R401" s="45">
        <f t="shared" si="65"/>
        <v>28</v>
      </c>
      <c r="S401" s="45">
        <f t="shared" si="65"/>
        <v>31</v>
      </c>
      <c r="T401" s="45">
        <f t="shared" si="65"/>
        <v>34</v>
      </c>
      <c r="U401" s="45">
        <f t="shared" si="65"/>
        <v>38</v>
      </c>
      <c r="V401" s="45">
        <f t="shared" si="65"/>
        <v>41</v>
      </c>
      <c r="W401" s="45">
        <f t="shared" si="65"/>
        <v>45</v>
      </c>
      <c r="X401" s="45">
        <f t="shared" si="65"/>
        <v>48</v>
      </c>
      <c r="Y401" s="45">
        <f t="shared" si="65"/>
        <v>52</v>
      </c>
      <c r="Z401" s="45">
        <f t="shared" si="65"/>
        <v>55</v>
      </c>
      <c r="AA401" s="45">
        <f t="shared" si="64"/>
        <v>58</v>
      </c>
      <c r="AB401" s="45">
        <f t="shared" si="64"/>
        <v>62</v>
      </c>
      <c r="AC401" s="45">
        <f t="shared" si="64"/>
        <v>65</v>
      </c>
      <c r="AD401" s="45">
        <f t="shared" si="64"/>
        <v>69</v>
      </c>
      <c r="AE401" s="45">
        <f t="shared" si="64"/>
        <v>72</v>
      </c>
      <c r="AF401" s="45">
        <f t="shared" si="64"/>
        <v>76</v>
      </c>
      <c r="AG401" s="45">
        <f t="shared" si="64"/>
        <v>79</v>
      </c>
      <c r="AH401" s="45">
        <f t="shared" si="64"/>
        <v>83</v>
      </c>
      <c r="AI401" s="45">
        <f t="shared" si="64"/>
        <v>86</v>
      </c>
      <c r="AJ401" s="45">
        <f t="shared" si="64"/>
        <v>89</v>
      </c>
      <c r="AK401" s="45">
        <f t="shared" si="64"/>
        <v>93</v>
      </c>
      <c r="AL401" s="45">
        <f t="shared" si="64"/>
        <v>96</v>
      </c>
      <c r="AM401" s="45">
        <f t="shared" si="64"/>
        <v>100</v>
      </c>
      <c r="AN401" s="45">
        <f t="shared" si="64"/>
        <v>103</v>
      </c>
    </row>
    <row r="402" spans="1:40" x14ac:dyDescent="0.25">
      <c r="A402" s="68" t="s">
        <v>245</v>
      </c>
      <c r="B402" s="184">
        <v>83849</v>
      </c>
      <c r="C402" s="68">
        <v>6</v>
      </c>
      <c r="D402" s="1">
        <v>600</v>
      </c>
      <c r="E402" s="1">
        <v>663</v>
      </c>
      <c r="F402" s="1">
        <v>5</v>
      </c>
      <c r="G402" s="1">
        <v>1268</v>
      </c>
      <c r="H402" s="181">
        <f t="shared" si="62"/>
        <v>1263</v>
      </c>
      <c r="I402" s="176">
        <v>211.33330000000001</v>
      </c>
      <c r="J402" s="182">
        <f t="shared" si="63"/>
        <v>210.5</v>
      </c>
      <c r="K402" s="45">
        <f t="shared" si="65"/>
        <v>13</v>
      </c>
      <c r="L402" s="45">
        <f t="shared" si="65"/>
        <v>26</v>
      </c>
      <c r="M402" s="45">
        <f t="shared" si="65"/>
        <v>39</v>
      </c>
      <c r="N402" s="45">
        <f t="shared" si="65"/>
        <v>53</v>
      </c>
      <c r="O402" s="45">
        <f t="shared" si="65"/>
        <v>66</v>
      </c>
      <c r="P402" s="45">
        <f t="shared" si="65"/>
        <v>79</v>
      </c>
      <c r="Q402" s="45">
        <f t="shared" si="65"/>
        <v>92</v>
      </c>
      <c r="R402" s="45">
        <f t="shared" si="65"/>
        <v>105</v>
      </c>
      <c r="S402" s="45">
        <f t="shared" si="65"/>
        <v>118</v>
      </c>
      <c r="T402" s="45">
        <f t="shared" si="65"/>
        <v>132</v>
      </c>
      <c r="U402" s="45">
        <f t="shared" si="65"/>
        <v>145</v>
      </c>
      <c r="V402" s="45">
        <f t="shared" si="65"/>
        <v>158</v>
      </c>
      <c r="W402" s="45">
        <f t="shared" si="65"/>
        <v>171</v>
      </c>
      <c r="X402" s="45">
        <f t="shared" si="65"/>
        <v>184</v>
      </c>
      <c r="Y402" s="45">
        <f t="shared" si="65"/>
        <v>197</v>
      </c>
      <c r="Z402" s="45">
        <f t="shared" si="65"/>
        <v>211</v>
      </c>
      <c r="AA402" s="45">
        <f t="shared" si="64"/>
        <v>224</v>
      </c>
      <c r="AB402" s="45">
        <f t="shared" si="64"/>
        <v>237</v>
      </c>
      <c r="AC402" s="45">
        <f t="shared" si="64"/>
        <v>250</v>
      </c>
      <c r="AD402" s="45">
        <f t="shared" si="64"/>
        <v>263</v>
      </c>
      <c r="AE402" s="45">
        <f t="shared" si="64"/>
        <v>276</v>
      </c>
      <c r="AF402" s="45">
        <f t="shared" si="64"/>
        <v>289</v>
      </c>
      <c r="AG402" s="45">
        <f t="shared" si="64"/>
        <v>303</v>
      </c>
      <c r="AH402" s="45">
        <f t="shared" si="64"/>
        <v>316</v>
      </c>
      <c r="AI402" s="45">
        <f t="shared" si="64"/>
        <v>329</v>
      </c>
      <c r="AJ402" s="45">
        <f t="shared" si="64"/>
        <v>342</v>
      </c>
      <c r="AK402" s="45">
        <f t="shared" si="64"/>
        <v>355</v>
      </c>
      <c r="AL402" s="45">
        <f t="shared" si="64"/>
        <v>368</v>
      </c>
      <c r="AM402" s="45">
        <f t="shared" si="64"/>
        <v>382</v>
      </c>
      <c r="AN402" s="45">
        <f t="shared" si="64"/>
        <v>395</v>
      </c>
    </row>
    <row r="403" spans="1:40" x14ac:dyDescent="0.25">
      <c r="A403" s="68" t="s">
        <v>245</v>
      </c>
      <c r="B403" s="184">
        <v>84104</v>
      </c>
      <c r="C403" s="68">
        <v>0</v>
      </c>
      <c r="D403" s="1">
        <v>0</v>
      </c>
      <c r="E403" s="1">
        <v>0</v>
      </c>
      <c r="F403" s="1">
        <v>0</v>
      </c>
      <c r="G403" s="1">
        <v>0</v>
      </c>
      <c r="H403" s="181">
        <f t="shared" si="62"/>
        <v>0</v>
      </c>
      <c r="I403" s="176">
        <v>0</v>
      </c>
      <c r="J403" s="182">
        <f t="shared" si="63"/>
        <v>0</v>
      </c>
      <c r="K403" s="45">
        <f t="shared" si="65"/>
        <v>0</v>
      </c>
      <c r="L403" s="45">
        <f t="shared" si="65"/>
        <v>0</v>
      </c>
      <c r="M403" s="45">
        <f t="shared" si="65"/>
        <v>0</v>
      </c>
      <c r="N403" s="45">
        <f t="shared" si="65"/>
        <v>0</v>
      </c>
      <c r="O403" s="45">
        <f t="shared" si="65"/>
        <v>0</v>
      </c>
      <c r="P403" s="45">
        <f t="shared" si="65"/>
        <v>0</v>
      </c>
      <c r="Q403" s="45">
        <f t="shared" si="65"/>
        <v>0</v>
      </c>
      <c r="R403" s="45">
        <f t="shared" si="65"/>
        <v>0</v>
      </c>
      <c r="S403" s="45">
        <f t="shared" si="65"/>
        <v>0</v>
      </c>
      <c r="T403" s="45">
        <f t="shared" si="65"/>
        <v>0</v>
      </c>
      <c r="U403" s="45">
        <f t="shared" si="65"/>
        <v>0</v>
      </c>
      <c r="V403" s="45">
        <f t="shared" si="65"/>
        <v>0</v>
      </c>
      <c r="W403" s="45">
        <f t="shared" si="65"/>
        <v>0</v>
      </c>
      <c r="X403" s="45">
        <f t="shared" si="65"/>
        <v>0</v>
      </c>
      <c r="Y403" s="45">
        <f t="shared" si="65"/>
        <v>0</v>
      </c>
      <c r="Z403" s="45">
        <f t="shared" si="65"/>
        <v>0</v>
      </c>
      <c r="AA403" s="45">
        <f t="shared" si="64"/>
        <v>0</v>
      </c>
      <c r="AB403" s="45">
        <f t="shared" si="64"/>
        <v>0</v>
      </c>
      <c r="AC403" s="45">
        <f t="shared" si="64"/>
        <v>0</v>
      </c>
      <c r="AD403" s="45">
        <f t="shared" si="64"/>
        <v>0</v>
      </c>
      <c r="AE403" s="45">
        <f t="shared" si="64"/>
        <v>0</v>
      </c>
      <c r="AF403" s="45">
        <f t="shared" si="64"/>
        <v>0</v>
      </c>
      <c r="AG403" s="45">
        <f t="shared" si="64"/>
        <v>0</v>
      </c>
      <c r="AH403" s="45">
        <f t="shared" si="64"/>
        <v>0</v>
      </c>
      <c r="AI403" s="45">
        <f t="shared" si="64"/>
        <v>0</v>
      </c>
      <c r="AJ403" s="45">
        <f t="shared" si="64"/>
        <v>0</v>
      </c>
      <c r="AK403" s="45">
        <f t="shared" si="64"/>
        <v>0</v>
      </c>
      <c r="AL403" s="45">
        <f t="shared" si="64"/>
        <v>0</v>
      </c>
      <c r="AM403" s="45">
        <f t="shared" si="64"/>
        <v>0</v>
      </c>
      <c r="AN403" s="45">
        <f t="shared" si="64"/>
        <v>0</v>
      </c>
    </row>
    <row r="404" spans="1:40" x14ac:dyDescent="0.25">
      <c r="A404" s="68" t="s">
        <v>245</v>
      </c>
      <c r="B404" s="184">
        <v>84105</v>
      </c>
      <c r="C404" s="68">
        <v>2</v>
      </c>
      <c r="D404" s="1">
        <v>516</v>
      </c>
      <c r="E404" s="1">
        <v>288</v>
      </c>
      <c r="F404" s="1">
        <v>26</v>
      </c>
      <c r="G404" s="1">
        <v>830</v>
      </c>
      <c r="H404" s="181">
        <f t="shared" si="62"/>
        <v>804</v>
      </c>
      <c r="I404" s="176">
        <v>415</v>
      </c>
      <c r="J404" s="182">
        <f t="shared" si="63"/>
        <v>402</v>
      </c>
      <c r="K404" s="45">
        <f t="shared" si="65"/>
        <v>25</v>
      </c>
      <c r="L404" s="45">
        <f t="shared" si="65"/>
        <v>50</v>
      </c>
      <c r="M404" s="45">
        <f t="shared" si="65"/>
        <v>75</v>
      </c>
      <c r="N404" s="45">
        <f t="shared" si="65"/>
        <v>101</v>
      </c>
      <c r="O404" s="45">
        <f t="shared" si="65"/>
        <v>126</v>
      </c>
      <c r="P404" s="45">
        <f t="shared" si="65"/>
        <v>151</v>
      </c>
      <c r="Q404" s="45">
        <f t="shared" si="65"/>
        <v>176</v>
      </c>
      <c r="R404" s="45">
        <f t="shared" si="65"/>
        <v>201</v>
      </c>
      <c r="S404" s="45">
        <f t="shared" si="65"/>
        <v>226</v>
      </c>
      <c r="T404" s="45">
        <f t="shared" si="65"/>
        <v>251</v>
      </c>
      <c r="U404" s="45">
        <f t="shared" si="65"/>
        <v>276</v>
      </c>
      <c r="V404" s="45">
        <f t="shared" si="65"/>
        <v>302</v>
      </c>
      <c r="W404" s="45">
        <f t="shared" si="65"/>
        <v>327</v>
      </c>
      <c r="X404" s="45">
        <f t="shared" si="65"/>
        <v>352</v>
      </c>
      <c r="Y404" s="45">
        <f t="shared" si="65"/>
        <v>377</v>
      </c>
      <c r="Z404" s="45">
        <f t="shared" si="65"/>
        <v>402</v>
      </c>
      <c r="AA404" s="45">
        <f t="shared" si="64"/>
        <v>427</v>
      </c>
      <c r="AB404" s="45">
        <f t="shared" si="64"/>
        <v>452</v>
      </c>
      <c r="AC404" s="45">
        <f t="shared" si="64"/>
        <v>477</v>
      </c>
      <c r="AD404" s="45">
        <f t="shared" si="64"/>
        <v>503</v>
      </c>
      <c r="AE404" s="45">
        <f t="shared" si="64"/>
        <v>528</v>
      </c>
      <c r="AF404" s="45">
        <f t="shared" si="64"/>
        <v>553</v>
      </c>
      <c r="AG404" s="45">
        <f t="shared" si="64"/>
        <v>578</v>
      </c>
      <c r="AH404" s="45">
        <f t="shared" si="64"/>
        <v>603</v>
      </c>
      <c r="AI404" s="45">
        <f t="shared" si="64"/>
        <v>628</v>
      </c>
      <c r="AJ404" s="45">
        <f t="shared" si="64"/>
        <v>653</v>
      </c>
      <c r="AK404" s="45">
        <f t="shared" si="64"/>
        <v>678</v>
      </c>
      <c r="AL404" s="45">
        <f t="shared" si="64"/>
        <v>704</v>
      </c>
      <c r="AM404" s="45">
        <f t="shared" si="64"/>
        <v>729</v>
      </c>
      <c r="AN404" s="45">
        <f t="shared" si="64"/>
        <v>754</v>
      </c>
    </row>
    <row r="405" spans="1:40" x14ac:dyDescent="0.25">
      <c r="A405" s="68" t="s">
        <v>245</v>
      </c>
      <c r="B405" s="184">
        <v>84106</v>
      </c>
      <c r="C405" s="68">
        <v>3</v>
      </c>
      <c r="D405" s="1">
        <v>840</v>
      </c>
      <c r="E405" s="1">
        <v>257</v>
      </c>
      <c r="F405" s="1">
        <v>15</v>
      </c>
      <c r="G405" s="1">
        <v>1112</v>
      </c>
      <c r="H405" s="181">
        <f t="shared" si="62"/>
        <v>1097</v>
      </c>
      <c r="I405" s="176">
        <v>370.66669999999999</v>
      </c>
      <c r="J405" s="182">
        <f t="shared" si="63"/>
        <v>365.66666666666669</v>
      </c>
      <c r="K405" s="45">
        <f t="shared" si="65"/>
        <v>23</v>
      </c>
      <c r="L405" s="45">
        <f t="shared" si="65"/>
        <v>46</v>
      </c>
      <c r="M405" s="45">
        <f t="shared" si="65"/>
        <v>69</v>
      </c>
      <c r="N405" s="45">
        <f t="shared" si="65"/>
        <v>91</v>
      </c>
      <c r="O405" s="45">
        <f t="shared" si="65"/>
        <v>114</v>
      </c>
      <c r="P405" s="45">
        <f t="shared" si="65"/>
        <v>137</v>
      </c>
      <c r="Q405" s="45">
        <f t="shared" si="65"/>
        <v>160</v>
      </c>
      <c r="R405" s="45">
        <f t="shared" si="65"/>
        <v>183</v>
      </c>
      <c r="S405" s="45">
        <f t="shared" si="65"/>
        <v>206</v>
      </c>
      <c r="T405" s="45">
        <f t="shared" si="65"/>
        <v>229</v>
      </c>
      <c r="U405" s="45">
        <f t="shared" si="65"/>
        <v>251</v>
      </c>
      <c r="V405" s="45">
        <f t="shared" si="65"/>
        <v>274</v>
      </c>
      <c r="W405" s="45">
        <f t="shared" si="65"/>
        <v>297</v>
      </c>
      <c r="X405" s="45">
        <f t="shared" si="65"/>
        <v>320</v>
      </c>
      <c r="Y405" s="45">
        <f t="shared" si="65"/>
        <v>343</v>
      </c>
      <c r="Z405" s="45">
        <f t="shared" si="65"/>
        <v>366</v>
      </c>
      <c r="AA405" s="45">
        <f t="shared" si="64"/>
        <v>389</v>
      </c>
      <c r="AB405" s="45">
        <f t="shared" si="64"/>
        <v>411</v>
      </c>
      <c r="AC405" s="45">
        <f t="shared" si="64"/>
        <v>434</v>
      </c>
      <c r="AD405" s="45">
        <f t="shared" si="64"/>
        <v>457</v>
      </c>
      <c r="AE405" s="45">
        <f t="shared" si="64"/>
        <v>480</v>
      </c>
      <c r="AF405" s="45">
        <f t="shared" si="64"/>
        <v>503</v>
      </c>
      <c r="AG405" s="45">
        <f t="shared" si="64"/>
        <v>526</v>
      </c>
      <c r="AH405" s="45">
        <f t="shared" si="64"/>
        <v>549</v>
      </c>
      <c r="AI405" s="45">
        <f t="shared" si="64"/>
        <v>571</v>
      </c>
      <c r="AJ405" s="45">
        <f t="shared" si="64"/>
        <v>594</v>
      </c>
      <c r="AK405" s="45">
        <f t="shared" si="64"/>
        <v>617</v>
      </c>
      <c r="AL405" s="45">
        <f t="shared" si="64"/>
        <v>640</v>
      </c>
      <c r="AM405" s="45">
        <f t="shared" si="64"/>
        <v>663</v>
      </c>
      <c r="AN405" s="45">
        <f t="shared" si="64"/>
        <v>686</v>
      </c>
    </row>
    <row r="406" spans="1:40" x14ac:dyDescent="0.25">
      <c r="A406" s="68" t="s">
        <v>245</v>
      </c>
      <c r="B406" s="184">
        <v>84107</v>
      </c>
      <c r="C406" s="68">
        <v>4</v>
      </c>
      <c r="D406" s="1">
        <v>552</v>
      </c>
      <c r="E406" s="1">
        <v>274</v>
      </c>
      <c r="F406" s="1">
        <v>41</v>
      </c>
      <c r="G406" s="1">
        <v>867</v>
      </c>
      <c r="H406" s="181">
        <f t="shared" si="62"/>
        <v>826</v>
      </c>
      <c r="I406" s="176">
        <v>216.75</v>
      </c>
      <c r="J406" s="182">
        <f t="shared" si="63"/>
        <v>206.5</v>
      </c>
      <c r="K406" s="45">
        <f t="shared" si="65"/>
        <v>13</v>
      </c>
      <c r="L406" s="45">
        <f t="shared" si="65"/>
        <v>26</v>
      </c>
      <c r="M406" s="45">
        <f t="shared" si="65"/>
        <v>39</v>
      </c>
      <c r="N406" s="45">
        <f t="shared" si="65"/>
        <v>52</v>
      </c>
      <c r="O406" s="45">
        <f t="shared" si="65"/>
        <v>65</v>
      </c>
      <c r="P406" s="45">
        <f t="shared" si="65"/>
        <v>77</v>
      </c>
      <c r="Q406" s="45">
        <f t="shared" si="65"/>
        <v>90</v>
      </c>
      <c r="R406" s="45">
        <f t="shared" si="65"/>
        <v>103</v>
      </c>
      <c r="S406" s="45">
        <f t="shared" si="65"/>
        <v>116</v>
      </c>
      <c r="T406" s="45">
        <f t="shared" si="65"/>
        <v>129</v>
      </c>
      <c r="U406" s="45">
        <f t="shared" si="65"/>
        <v>142</v>
      </c>
      <c r="V406" s="45">
        <f t="shared" si="65"/>
        <v>155</v>
      </c>
      <c r="W406" s="45">
        <f t="shared" si="65"/>
        <v>168</v>
      </c>
      <c r="X406" s="45">
        <f t="shared" si="65"/>
        <v>181</v>
      </c>
      <c r="Y406" s="45">
        <f t="shared" si="65"/>
        <v>194</v>
      </c>
      <c r="Z406" s="45">
        <f t="shared" ref="Z406:AN421" si="66">IF($G406&gt;0,ROUND($J406*Z$3/12*0.75,0),0)</f>
        <v>207</v>
      </c>
      <c r="AA406" s="45">
        <f t="shared" si="66"/>
        <v>219</v>
      </c>
      <c r="AB406" s="45">
        <f t="shared" si="66"/>
        <v>232</v>
      </c>
      <c r="AC406" s="45">
        <f t="shared" si="66"/>
        <v>245</v>
      </c>
      <c r="AD406" s="45">
        <f t="shared" si="66"/>
        <v>258</v>
      </c>
      <c r="AE406" s="45">
        <f t="shared" si="66"/>
        <v>271</v>
      </c>
      <c r="AF406" s="45">
        <f t="shared" si="66"/>
        <v>284</v>
      </c>
      <c r="AG406" s="45">
        <f t="shared" si="66"/>
        <v>297</v>
      </c>
      <c r="AH406" s="45">
        <f t="shared" si="66"/>
        <v>310</v>
      </c>
      <c r="AI406" s="45">
        <f t="shared" si="66"/>
        <v>323</v>
      </c>
      <c r="AJ406" s="45">
        <f t="shared" si="66"/>
        <v>336</v>
      </c>
      <c r="AK406" s="45">
        <f t="shared" si="66"/>
        <v>348</v>
      </c>
      <c r="AL406" s="45">
        <f t="shared" si="66"/>
        <v>361</v>
      </c>
      <c r="AM406" s="45">
        <f t="shared" si="66"/>
        <v>374</v>
      </c>
      <c r="AN406" s="45">
        <f t="shared" si="66"/>
        <v>387</v>
      </c>
    </row>
    <row r="407" spans="1:40" x14ac:dyDescent="0.25">
      <c r="A407" s="68" t="s">
        <v>245</v>
      </c>
      <c r="B407" s="184">
        <v>84108</v>
      </c>
      <c r="C407" s="68">
        <v>8</v>
      </c>
      <c r="D407" s="1">
        <v>468</v>
      </c>
      <c r="E407" s="1">
        <v>673</v>
      </c>
      <c r="F407" s="1">
        <v>17</v>
      </c>
      <c r="G407" s="1">
        <v>1158</v>
      </c>
      <c r="H407" s="181">
        <f t="shared" si="62"/>
        <v>1141</v>
      </c>
      <c r="I407" s="176">
        <v>144.75</v>
      </c>
      <c r="J407" s="182">
        <f t="shared" si="63"/>
        <v>142.625</v>
      </c>
      <c r="K407" s="45">
        <f t="shared" ref="K407:Z422" si="67">IF($G407&gt;0,ROUND($J407*K$3/12*0.75,0),0)</f>
        <v>9</v>
      </c>
      <c r="L407" s="45">
        <f t="shared" si="67"/>
        <v>18</v>
      </c>
      <c r="M407" s="45">
        <f t="shared" si="67"/>
        <v>27</v>
      </c>
      <c r="N407" s="45">
        <f t="shared" si="67"/>
        <v>36</v>
      </c>
      <c r="O407" s="45">
        <f t="shared" si="67"/>
        <v>45</v>
      </c>
      <c r="P407" s="45">
        <f t="shared" si="67"/>
        <v>53</v>
      </c>
      <c r="Q407" s="45">
        <f t="shared" si="67"/>
        <v>62</v>
      </c>
      <c r="R407" s="45">
        <f t="shared" si="67"/>
        <v>71</v>
      </c>
      <c r="S407" s="45">
        <f t="shared" si="67"/>
        <v>80</v>
      </c>
      <c r="T407" s="45">
        <f t="shared" si="67"/>
        <v>89</v>
      </c>
      <c r="U407" s="45">
        <f t="shared" si="67"/>
        <v>98</v>
      </c>
      <c r="V407" s="45">
        <f t="shared" si="67"/>
        <v>107</v>
      </c>
      <c r="W407" s="45">
        <f t="shared" si="67"/>
        <v>116</v>
      </c>
      <c r="X407" s="45">
        <f t="shared" si="67"/>
        <v>125</v>
      </c>
      <c r="Y407" s="45">
        <f t="shared" si="67"/>
        <v>134</v>
      </c>
      <c r="Z407" s="45">
        <f t="shared" si="67"/>
        <v>143</v>
      </c>
      <c r="AA407" s="45">
        <f t="shared" si="66"/>
        <v>152</v>
      </c>
      <c r="AB407" s="45">
        <f t="shared" si="66"/>
        <v>160</v>
      </c>
      <c r="AC407" s="45">
        <f t="shared" si="66"/>
        <v>169</v>
      </c>
      <c r="AD407" s="45">
        <f t="shared" si="66"/>
        <v>178</v>
      </c>
      <c r="AE407" s="45">
        <f t="shared" si="66"/>
        <v>187</v>
      </c>
      <c r="AF407" s="45">
        <f t="shared" si="66"/>
        <v>196</v>
      </c>
      <c r="AG407" s="45">
        <f t="shared" si="66"/>
        <v>205</v>
      </c>
      <c r="AH407" s="45">
        <f t="shared" si="66"/>
        <v>214</v>
      </c>
      <c r="AI407" s="45">
        <f t="shared" si="66"/>
        <v>223</v>
      </c>
      <c r="AJ407" s="45">
        <f t="shared" si="66"/>
        <v>232</v>
      </c>
      <c r="AK407" s="45">
        <f t="shared" si="66"/>
        <v>241</v>
      </c>
      <c r="AL407" s="45">
        <f t="shared" si="66"/>
        <v>250</v>
      </c>
      <c r="AM407" s="45">
        <f t="shared" si="66"/>
        <v>259</v>
      </c>
      <c r="AN407" s="45">
        <f t="shared" si="66"/>
        <v>267</v>
      </c>
    </row>
    <row r="408" spans="1:40" x14ac:dyDescent="0.25">
      <c r="A408" s="68" t="s">
        <v>245</v>
      </c>
      <c r="B408" s="184">
        <v>84144</v>
      </c>
      <c r="C408" s="68">
        <v>1</v>
      </c>
      <c r="D408" s="1">
        <v>60</v>
      </c>
      <c r="E408" s="1">
        <v>26</v>
      </c>
      <c r="F408" s="1">
        <v>0</v>
      </c>
      <c r="G408" s="1">
        <v>86</v>
      </c>
      <c r="H408" s="181">
        <f t="shared" si="62"/>
        <v>86</v>
      </c>
      <c r="I408" s="176">
        <v>86</v>
      </c>
      <c r="J408" s="182">
        <f t="shared" si="63"/>
        <v>86</v>
      </c>
      <c r="K408" s="45">
        <f t="shared" si="67"/>
        <v>5</v>
      </c>
      <c r="L408" s="45">
        <f t="shared" si="67"/>
        <v>11</v>
      </c>
      <c r="M408" s="45">
        <f t="shared" si="67"/>
        <v>16</v>
      </c>
      <c r="N408" s="45">
        <f t="shared" si="67"/>
        <v>22</v>
      </c>
      <c r="O408" s="45">
        <f t="shared" si="67"/>
        <v>27</v>
      </c>
      <c r="P408" s="45">
        <f t="shared" si="67"/>
        <v>32</v>
      </c>
      <c r="Q408" s="45">
        <f t="shared" si="67"/>
        <v>38</v>
      </c>
      <c r="R408" s="45">
        <f t="shared" si="67"/>
        <v>43</v>
      </c>
      <c r="S408" s="45">
        <f t="shared" si="67"/>
        <v>48</v>
      </c>
      <c r="T408" s="45">
        <f t="shared" si="67"/>
        <v>54</v>
      </c>
      <c r="U408" s="45">
        <f t="shared" si="67"/>
        <v>59</v>
      </c>
      <c r="V408" s="45">
        <f t="shared" si="67"/>
        <v>65</v>
      </c>
      <c r="W408" s="45">
        <f t="shared" si="67"/>
        <v>70</v>
      </c>
      <c r="X408" s="45">
        <f t="shared" si="67"/>
        <v>75</v>
      </c>
      <c r="Y408" s="45">
        <f t="shared" si="67"/>
        <v>81</v>
      </c>
      <c r="Z408" s="45">
        <f t="shared" si="67"/>
        <v>86</v>
      </c>
      <c r="AA408" s="45">
        <f t="shared" si="66"/>
        <v>91</v>
      </c>
      <c r="AB408" s="45">
        <f t="shared" si="66"/>
        <v>97</v>
      </c>
      <c r="AC408" s="45">
        <f t="shared" si="66"/>
        <v>102</v>
      </c>
      <c r="AD408" s="45">
        <f t="shared" si="66"/>
        <v>108</v>
      </c>
      <c r="AE408" s="45">
        <f t="shared" si="66"/>
        <v>113</v>
      </c>
      <c r="AF408" s="45">
        <f t="shared" si="66"/>
        <v>118</v>
      </c>
      <c r="AG408" s="45">
        <f t="shared" si="66"/>
        <v>124</v>
      </c>
      <c r="AH408" s="45">
        <f t="shared" si="66"/>
        <v>129</v>
      </c>
      <c r="AI408" s="45">
        <f t="shared" si="66"/>
        <v>134</v>
      </c>
      <c r="AJ408" s="45">
        <f t="shared" si="66"/>
        <v>140</v>
      </c>
      <c r="AK408" s="45">
        <f t="shared" si="66"/>
        <v>145</v>
      </c>
      <c r="AL408" s="45">
        <f t="shared" si="66"/>
        <v>151</v>
      </c>
      <c r="AM408" s="45">
        <f t="shared" si="66"/>
        <v>156</v>
      </c>
      <c r="AN408" s="45">
        <f t="shared" si="66"/>
        <v>161</v>
      </c>
    </row>
    <row r="409" spans="1:40" x14ac:dyDescent="0.25">
      <c r="A409" s="68" t="s">
        <v>245</v>
      </c>
      <c r="B409" s="184">
        <v>84591</v>
      </c>
      <c r="C409" s="68">
        <v>3</v>
      </c>
      <c r="D409" s="1">
        <v>216</v>
      </c>
      <c r="E409" s="1">
        <v>0</v>
      </c>
      <c r="F409" s="1">
        <v>0</v>
      </c>
      <c r="G409" s="1">
        <v>216</v>
      </c>
      <c r="H409" s="181">
        <f t="shared" si="62"/>
        <v>216</v>
      </c>
      <c r="I409" s="176">
        <v>72</v>
      </c>
      <c r="J409" s="182">
        <f t="shared" si="63"/>
        <v>72</v>
      </c>
      <c r="K409" s="45">
        <f t="shared" si="67"/>
        <v>5</v>
      </c>
      <c r="L409" s="45">
        <f t="shared" si="67"/>
        <v>9</v>
      </c>
      <c r="M409" s="45">
        <f t="shared" si="67"/>
        <v>14</v>
      </c>
      <c r="N409" s="45">
        <f t="shared" si="67"/>
        <v>18</v>
      </c>
      <c r="O409" s="45">
        <f t="shared" si="67"/>
        <v>23</v>
      </c>
      <c r="P409" s="45">
        <f t="shared" si="67"/>
        <v>27</v>
      </c>
      <c r="Q409" s="45">
        <f t="shared" si="67"/>
        <v>32</v>
      </c>
      <c r="R409" s="45">
        <f t="shared" si="67"/>
        <v>36</v>
      </c>
      <c r="S409" s="45">
        <f t="shared" si="67"/>
        <v>41</v>
      </c>
      <c r="T409" s="45">
        <f t="shared" si="67"/>
        <v>45</v>
      </c>
      <c r="U409" s="45">
        <f t="shared" si="67"/>
        <v>50</v>
      </c>
      <c r="V409" s="45">
        <f t="shared" si="67"/>
        <v>54</v>
      </c>
      <c r="W409" s="45">
        <f t="shared" si="67"/>
        <v>59</v>
      </c>
      <c r="X409" s="45">
        <f t="shared" si="67"/>
        <v>63</v>
      </c>
      <c r="Y409" s="45">
        <f t="shared" si="67"/>
        <v>68</v>
      </c>
      <c r="Z409" s="45">
        <f t="shared" si="67"/>
        <v>72</v>
      </c>
      <c r="AA409" s="45">
        <f t="shared" si="66"/>
        <v>77</v>
      </c>
      <c r="AB409" s="45">
        <f t="shared" si="66"/>
        <v>81</v>
      </c>
      <c r="AC409" s="45">
        <f t="shared" si="66"/>
        <v>86</v>
      </c>
      <c r="AD409" s="45">
        <f t="shared" si="66"/>
        <v>90</v>
      </c>
      <c r="AE409" s="45">
        <f t="shared" si="66"/>
        <v>95</v>
      </c>
      <c r="AF409" s="45">
        <f t="shared" si="66"/>
        <v>99</v>
      </c>
      <c r="AG409" s="45">
        <f t="shared" si="66"/>
        <v>104</v>
      </c>
      <c r="AH409" s="45">
        <f t="shared" si="66"/>
        <v>108</v>
      </c>
      <c r="AI409" s="45">
        <f t="shared" si="66"/>
        <v>113</v>
      </c>
      <c r="AJ409" s="45">
        <f t="shared" si="66"/>
        <v>117</v>
      </c>
      <c r="AK409" s="45">
        <f t="shared" si="66"/>
        <v>122</v>
      </c>
      <c r="AL409" s="45">
        <f t="shared" si="66"/>
        <v>126</v>
      </c>
      <c r="AM409" s="45">
        <f t="shared" si="66"/>
        <v>131</v>
      </c>
      <c r="AN409" s="45">
        <f t="shared" si="66"/>
        <v>135</v>
      </c>
    </row>
    <row r="410" spans="1:40" x14ac:dyDescent="0.25">
      <c r="A410" s="68" t="s">
        <v>245</v>
      </c>
      <c r="B410" s="184">
        <v>84988</v>
      </c>
      <c r="C410" s="68">
        <v>6</v>
      </c>
      <c r="D410" s="1">
        <v>516</v>
      </c>
      <c r="E410" s="1">
        <v>672</v>
      </c>
      <c r="F410" s="1">
        <v>0</v>
      </c>
      <c r="G410" s="1">
        <v>1188</v>
      </c>
      <c r="H410" s="181">
        <f t="shared" si="62"/>
        <v>1188</v>
      </c>
      <c r="I410" s="176">
        <v>198</v>
      </c>
      <c r="J410" s="182">
        <f t="shared" si="63"/>
        <v>198</v>
      </c>
      <c r="K410" s="45">
        <f t="shared" si="67"/>
        <v>12</v>
      </c>
      <c r="L410" s="45">
        <f t="shared" si="67"/>
        <v>25</v>
      </c>
      <c r="M410" s="45">
        <f t="shared" si="67"/>
        <v>37</v>
      </c>
      <c r="N410" s="45">
        <f t="shared" si="67"/>
        <v>50</v>
      </c>
      <c r="O410" s="45">
        <f t="shared" si="67"/>
        <v>62</v>
      </c>
      <c r="P410" s="45">
        <f t="shared" si="67"/>
        <v>74</v>
      </c>
      <c r="Q410" s="45">
        <f t="shared" si="67"/>
        <v>87</v>
      </c>
      <c r="R410" s="45">
        <f t="shared" si="67"/>
        <v>99</v>
      </c>
      <c r="S410" s="45">
        <f t="shared" si="67"/>
        <v>111</v>
      </c>
      <c r="T410" s="45">
        <f t="shared" si="67"/>
        <v>124</v>
      </c>
      <c r="U410" s="45">
        <f t="shared" si="67"/>
        <v>136</v>
      </c>
      <c r="V410" s="45">
        <f t="shared" si="67"/>
        <v>149</v>
      </c>
      <c r="W410" s="45">
        <f t="shared" si="67"/>
        <v>161</v>
      </c>
      <c r="X410" s="45">
        <f t="shared" si="67"/>
        <v>173</v>
      </c>
      <c r="Y410" s="45">
        <f t="shared" si="67"/>
        <v>186</v>
      </c>
      <c r="Z410" s="45">
        <f t="shared" si="67"/>
        <v>198</v>
      </c>
      <c r="AA410" s="45">
        <f t="shared" si="66"/>
        <v>210</v>
      </c>
      <c r="AB410" s="45">
        <f t="shared" si="66"/>
        <v>223</v>
      </c>
      <c r="AC410" s="45">
        <f t="shared" si="66"/>
        <v>235</v>
      </c>
      <c r="AD410" s="45">
        <f t="shared" si="66"/>
        <v>248</v>
      </c>
      <c r="AE410" s="45">
        <f t="shared" si="66"/>
        <v>260</v>
      </c>
      <c r="AF410" s="45">
        <f t="shared" si="66"/>
        <v>272</v>
      </c>
      <c r="AG410" s="45">
        <f t="shared" si="66"/>
        <v>285</v>
      </c>
      <c r="AH410" s="45">
        <f t="shared" si="66"/>
        <v>297</v>
      </c>
      <c r="AI410" s="45">
        <f t="shared" si="66"/>
        <v>309</v>
      </c>
      <c r="AJ410" s="45">
        <f t="shared" si="66"/>
        <v>322</v>
      </c>
      <c r="AK410" s="45">
        <f t="shared" si="66"/>
        <v>334</v>
      </c>
      <c r="AL410" s="45">
        <f t="shared" si="66"/>
        <v>347</v>
      </c>
      <c r="AM410" s="45">
        <f t="shared" si="66"/>
        <v>359</v>
      </c>
      <c r="AN410" s="45">
        <f t="shared" si="66"/>
        <v>371</v>
      </c>
    </row>
    <row r="411" spans="1:40" x14ac:dyDescent="0.25">
      <c r="A411" s="68" t="s">
        <v>120</v>
      </c>
      <c r="B411" s="184">
        <v>40238</v>
      </c>
      <c r="C411" s="68">
        <v>16</v>
      </c>
      <c r="D411" s="1">
        <v>1524</v>
      </c>
      <c r="E411" s="1">
        <v>2450</v>
      </c>
      <c r="F411" s="1">
        <v>59</v>
      </c>
      <c r="G411" s="1">
        <v>4033</v>
      </c>
      <c r="H411" s="181">
        <f t="shared" si="62"/>
        <v>3974</v>
      </c>
      <c r="I411" s="176">
        <v>252.0625</v>
      </c>
      <c r="J411" s="182">
        <f t="shared" si="63"/>
        <v>248.375</v>
      </c>
      <c r="K411" s="45">
        <f t="shared" si="67"/>
        <v>16</v>
      </c>
      <c r="L411" s="45">
        <f t="shared" si="67"/>
        <v>31</v>
      </c>
      <c r="M411" s="45">
        <f t="shared" si="67"/>
        <v>47</v>
      </c>
      <c r="N411" s="45">
        <f t="shared" si="67"/>
        <v>62</v>
      </c>
      <c r="O411" s="45">
        <f t="shared" si="67"/>
        <v>78</v>
      </c>
      <c r="P411" s="45">
        <f t="shared" si="67"/>
        <v>93</v>
      </c>
      <c r="Q411" s="45">
        <f t="shared" si="67"/>
        <v>109</v>
      </c>
      <c r="R411" s="45">
        <f t="shared" si="67"/>
        <v>124</v>
      </c>
      <c r="S411" s="45">
        <f t="shared" si="67"/>
        <v>140</v>
      </c>
      <c r="T411" s="45">
        <f t="shared" si="67"/>
        <v>155</v>
      </c>
      <c r="U411" s="45">
        <f t="shared" si="67"/>
        <v>171</v>
      </c>
      <c r="V411" s="45">
        <f t="shared" si="67"/>
        <v>186</v>
      </c>
      <c r="W411" s="45">
        <f t="shared" si="67"/>
        <v>202</v>
      </c>
      <c r="X411" s="45">
        <f t="shared" si="67"/>
        <v>217</v>
      </c>
      <c r="Y411" s="45">
        <f t="shared" si="67"/>
        <v>233</v>
      </c>
      <c r="Z411" s="45">
        <f t="shared" si="67"/>
        <v>248</v>
      </c>
      <c r="AA411" s="45">
        <f t="shared" si="66"/>
        <v>264</v>
      </c>
      <c r="AB411" s="45">
        <f t="shared" si="66"/>
        <v>279</v>
      </c>
      <c r="AC411" s="45">
        <f t="shared" si="66"/>
        <v>295</v>
      </c>
      <c r="AD411" s="45">
        <f t="shared" si="66"/>
        <v>310</v>
      </c>
      <c r="AE411" s="45">
        <f t="shared" si="66"/>
        <v>326</v>
      </c>
      <c r="AF411" s="45">
        <f t="shared" si="66"/>
        <v>342</v>
      </c>
      <c r="AG411" s="45">
        <f t="shared" si="66"/>
        <v>357</v>
      </c>
      <c r="AH411" s="45">
        <f t="shared" si="66"/>
        <v>373</v>
      </c>
      <c r="AI411" s="45">
        <f t="shared" si="66"/>
        <v>388</v>
      </c>
      <c r="AJ411" s="45">
        <f t="shared" si="66"/>
        <v>404</v>
      </c>
      <c r="AK411" s="45">
        <f t="shared" si="66"/>
        <v>419</v>
      </c>
      <c r="AL411" s="45">
        <f t="shared" si="66"/>
        <v>435</v>
      </c>
      <c r="AM411" s="45">
        <f t="shared" si="66"/>
        <v>450</v>
      </c>
      <c r="AN411" s="45">
        <f t="shared" si="66"/>
        <v>466</v>
      </c>
    </row>
    <row r="412" spans="1:40" x14ac:dyDescent="0.25">
      <c r="A412" s="68" t="s">
        <v>120</v>
      </c>
      <c r="B412" s="184">
        <v>40283</v>
      </c>
      <c r="C412" s="68">
        <v>5</v>
      </c>
      <c r="D412" s="1">
        <v>228</v>
      </c>
      <c r="E412" s="1">
        <v>376</v>
      </c>
      <c r="F412" s="1">
        <v>0</v>
      </c>
      <c r="G412" s="1">
        <v>604</v>
      </c>
      <c r="H412" s="181">
        <f t="shared" si="62"/>
        <v>604</v>
      </c>
      <c r="I412" s="176">
        <v>120.8</v>
      </c>
      <c r="J412" s="182">
        <f t="shared" si="63"/>
        <v>120.8</v>
      </c>
      <c r="K412" s="45">
        <f t="shared" si="67"/>
        <v>8</v>
      </c>
      <c r="L412" s="45">
        <f t="shared" si="67"/>
        <v>15</v>
      </c>
      <c r="M412" s="45">
        <f t="shared" si="67"/>
        <v>23</v>
      </c>
      <c r="N412" s="45">
        <f t="shared" si="67"/>
        <v>30</v>
      </c>
      <c r="O412" s="45">
        <f t="shared" si="67"/>
        <v>38</v>
      </c>
      <c r="P412" s="45">
        <f t="shared" si="67"/>
        <v>45</v>
      </c>
      <c r="Q412" s="45">
        <f t="shared" si="67"/>
        <v>53</v>
      </c>
      <c r="R412" s="45">
        <f t="shared" si="67"/>
        <v>60</v>
      </c>
      <c r="S412" s="45">
        <f t="shared" si="67"/>
        <v>68</v>
      </c>
      <c r="T412" s="45">
        <f t="shared" si="67"/>
        <v>76</v>
      </c>
      <c r="U412" s="45">
        <f t="shared" si="67"/>
        <v>83</v>
      </c>
      <c r="V412" s="45">
        <f t="shared" si="67"/>
        <v>91</v>
      </c>
      <c r="W412" s="45">
        <f t="shared" si="67"/>
        <v>98</v>
      </c>
      <c r="X412" s="45">
        <f t="shared" si="67"/>
        <v>106</v>
      </c>
      <c r="Y412" s="45">
        <f t="shared" si="67"/>
        <v>113</v>
      </c>
      <c r="Z412" s="45">
        <f t="shared" si="67"/>
        <v>121</v>
      </c>
      <c r="AA412" s="45">
        <f t="shared" si="66"/>
        <v>128</v>
      </c>
      <c r="AB412" s="45">
        <f t="shared" si="66"/>
        <v>136</v>
      </c>
      <c r="AC412" s="45">
        <f t="shared" si="66"/>
        <v>143</v>
      </c>
      <c r="AD412" s="45">
        <f t="shared" si="66"/>
        <v>151</v>
      </c>
      <c r="AE412" s="45">
        <f t="shared" si="66"/>
        <v>159</v>
      </c>
      <c r="AF412" s="45">
        <f t="shared" si="66"/>
        <v>166</v>
      </c>
      <c r="AG412" s="45">
        <f t="shared" si="66"/>
        <v>174</v>
      </c>
      <c r="AH412" s="45">
        <f t="shared" si="66"/>
        <v>181</v>
      </c>
      <c r="AI412" s="45">
        <f t="shared" si="66"/>
        <v>189</v>
      </c>
      <c r="AJ412" s="45">
        <f t="shared" si="66"/>
        <v>196</v>
      </c>
      <c r="AK412" s="45">
        <f t="shared" si="66"/>
        <v>204</v>
      </c>
      <c r="AL412" s="45">
        <f t="shared" si="66"/>
        <v>211</v>
      </c>
      <c r="AM412" s="45">
        <f t="shared" si="66"/>
        <v>219</v>
      </c>
      <c r="AN412" s="45">
        <f t="shared" si="66"/>
        <v>227</v>
      </c>
    </row>
    <row r="413" spans="1:40" x14ac:dyDescent="0.25">
      <c r="A413" s="68" t="s">
        <v>120</v>
      </c>
      <c r="B413" s="184">
        <v>40713</v>
      </c>
      <c r="C413" s="68">
        <v>14</v>
      </c>
      <c r="D413" s="1">
        <v>1308</v>
      </c>
      <c r="E413" s="1">
        <v>530</v>
      </c>
      <c r="F413" s="1">
        <v>0</v>
      </c>
      <c r="G413" s="1">
        <v>1838</v>
      </c>
      <c r="H413" s="181">
        <f t="shared" si="62"/>
        <v>1838</v>
      </c>
      <c r="I413" s="176">
        <v>131.28569999999999</v>
      </c>
      <c r="J413" s="182">
        <f t="shared" si="63"/>
        <v>131.28571428571428</v>
      </c>
      <c r="K413" s="45">
        <f t="shared" si="67"/>
        <v>8</v>
      </c>
      <c r="L413" s="45">
        <f t="shared" si="67"/>
        <v>16</v>
      </c>
      <c r="M413" s="45">
        <f t="shared" si="67"/>
        <v>25</v>
      </c>
      <c r="N413" s="45">
        <f t="shared" si="67"/>
        <v>33</v>
      </c>
      <c r="O413" s="45">
        <f t="shared" si="67"/>
        <v>41</v>
      </c>
      <c r="P413" s="45">
        <f t="shared" si="67"/>
        <v>49</v>
      </c>
      <c r="Q413" s="45">
        <f t="shared" si="67"/>
        <v>57</v>
      </c>
      <c r="R413" s="45">
        <f t="shared" si="67"/>
        <v>66</v>
      </c>
      <c r="S413" s="45">
        <f t="shared" si="67"/>
        <v>74</v>
      </c>
      <c r="T413" s="45">
        <f t="shared" si="67"/>
        <v>82</v>
      </c>
      <c r="U413" s="45">
        <f t="shared" si="67"/>
        <v>90</v>
      </c>
      <c r="V413" s="45">
        <f t="shared" si="67"/>
        <v>98</v>
      </c>
      <c r="W413" s="45">
        <f t="shared" si="67"/>
        <v>107</v>
      </c>
      <c r="X413" s="45">
        <f t="shared" si="67"/>
        <v>115</v>
      </c>
      <c r="Y413" s="45">
        <f t="shared" si="67"/>
        <v>123</v>
      </c>
      <c r="Z413" s="45">
        <f t="shared" si="67"/>
        <v>131</v>
      </c>
      <c r="AA413" s="45">
        <f t="shared" si="66"/>
        <v>139</v>
      </c>
      <c r="AB413" s="45">
        <f t="shared" si="66"/>
        <v>148</v>
      </c>
      <c r="AC413" s="45">
        <f t="shared" si="66"/>
        <v>156</v>
      </c>
      <c r="AD413" s="45">
        <f t="shared" si="66"/>
        <v>164</v>
      </c>
      <c r="AE413" s="45">
        <f t="shared" si="66"/>
        <v>172</v>
      </c>
      <c r="AF413" s="45">
        <f t="shared" si="66"/>
        <v>181</v>
      </c>
      <c r="AG413" s="45">
        <f t="shared" si="66"/>
        <v>189</v>
      </c>
      <c r="AH413" s="45">
        <f t="shared" si="66"/>
        <v>197</v>
      </c>
      <c r="AI413" s="45">
        <f t="shared" si="66"/>
        <v>205</v>
      </c>
      <c r="AJ413" s="45">
        <f t="shared" si="66"/>
        <v>213</v>
      </c>
      <c r="AK413" s="45">
        <f t="shared" si="66"/>
        <v>222</v>
      </c>
      <c r="AL413" s="45">
        <f t="shared" si="66"/>
        <v>230</v>
      </c>
      <c r="AM413" s="45">
        <f t="shared" si="66"/>
        <v>238</v>
      </c>
      <c r="AN413" s="45">
        <f t="shared" si="66"/>
        <v>246</v>
      </c>
    </row>
    <row r="414" spans="1:40" x14ac:dyDescent="0.25">
      <c r="A414" s="68" t="s">
        <v>120</v>
      </c>
      <c r="B414" s="184">
        <v>40905</v>
      </c>
      <c r="C414" s="68">
        <v>21</v>
      </c>
      <c r="D414" s="1">
        <v>2508</v>
      </c>
      <c r="E414" s="1">
        <v>1996</v>
      </c>
      <c r="F414" s="1">
        <v>10</v>
      </c>
      <c r="G414" s="1">
        <v>4514</v>
      </c>
      <c r="H414" s="181">
        <f t="shared" si="62"/>
        <v>4504</v>
      </c>
      <c r="I414" s="176">
        <v>214.95240000000001</v>
      </c>
      <c r="J414" s="182">
        <f t="shared" si="63"/>
        <v>214.47619047619048</v>
      </c>
      <c r="K414" s="45">
        <f t="shared" si="67"/>
        <v>13</v>
      </c>
      <c r="L414" s="45">
        <f t="shared" si="67"/>
        <v>27</v>
      </c>
      <c r="M414" s="45">
        <f t="shared" si="67"/>
        <v>40</v>
      </c>
      <c r="N414" s="45">
        <f t="shared" si="67"/>
        <v>54</v>
      </c>
      <c r="O414" s="45">
        <f t="shared" si="67"/>
        <v>67</v>
      </c>
      <c r="P414" s="45">
        <f t="shared" si="67"/>
        <v>80</v>
      </c>
      <c r="Q414" s="45">
        <f t="shared" si="67"/>
        <v>94</v>
      </c>
      <c r="R414" s="45">
        <f t="shared" si="67"/>
        <v>107</v>
      </c>
      <c r="S414" s="45">
        <f t="shared" si="67"/>
        <v>121</v>
      </c>
      <c r="T414" s="45">
        <f t="shared" si="67"/>
        <v>134</v>
      </c>
      <c r="U414" s="45">
        <f t="shared" si="67"/>
        <v>147</v>
      </c>
      <c r="V414" s="45">
        <f t="shared" si="67"/>
        <v>161</v>
      </c>
      <c r="W414" s="45">
        <f t="shared" si="67"/>
        <v>174</v>
      </c>
      <c r="X414" s="45">
        <f t="shared" si="67"/>
        <v>188</v>
      </c>
      <c r="Y414" s="45">
        <f t="shared" si="67"/>
        <v>201</v>
      </c>
      <c r="Z414" s="45">
        <f t="shared" si="67"/>
        <v>214</v>
      </c>
      <c r="AA414" s="45">
        <f t="shared" si="66"/>
        <v>228</v>
      </c>
      <c r="AB414" s="45">
        <f t="shared" si="66"/>
        <v>241</v>
      </c>
      <c r="AC414" s="45">
        <f t="shared" si="66"/>
        <v>255</v>
      </c>
      <c r="AD414" s="45">
        <f t="shared" si="66"/>
        <v>268</v>
      </c>
      <c r="AE414" s="45">
        <f t="shared" si="66"/>
        <v>282</v>
      </c>
      <c r="AF414" s="45">
        <f t="shared" si="66"/>
        <v>295</v>
      </c>
      <c r="AG414" s="45">
        <f t="shared" si="66"/>
        <v>308</v>
      </c>
      <c r="AH414" s="45">
        <f t="shared" si="66"/>
        <v>322</v>
      </c>
      <c r="AI414" s="45">
        <f t="shared" si="66"/>
        <v>335</v>
      </c>
      <c r="AJ414" s="45">
        <f t="shared" si="66"/>
        <v>349</v>
      </c>
      <c r="AK414" s="45">
        <f t="shared" si="66"/>
        <v>362</v>
      </c>
      <c r="AL414" s="45">
        <f t="shared" si="66"/>
        <v>375</v>
      </c>
      <c r="AM414" s="45">
        <f t="shared" si="66"/>
        <v>389</v>
      </c>
      <c r="AN414" s="45">
        <f t="shared" si="66"/>
        <v>402</v>
      </c>
    </row>
    <row r="415" spans="1:40" x14ac:dyDescent="0.25">
      <c r="A415" s="68" t="s">
        <v>120</v>
      </c>
      <c r="B415" s="184">
        <v>41202</v>
      </c>
      <c r="C415" s="68">
        <v>2</v>
      </c>
      <c r="D415" s="1">
        <v>96</v>
      </c>
      <c r="E415" s="1">
        <v>201</v>
      </c>
      <c r="F415" s="1">
        <v>0</v>
      </c>
      <c r="G415" s="1">
        <v>297</v>
      </c>
      <c r="H415" s="181">
        <f t="shared" si="62"/>
        <v>297</v>
      </c>
      <c r="I415" s="176">
        <v>148.5</v>
      </c>
      <c r="J415" s="182">
        <f t="shared" si="63"/>
        <v>148.5</v>
      </c>
      <c r="K415" s="45">
        <f t="shared" si="67"/>
        <v>9</v>
      </c>
      <c r="L415" s="45">
        <f t="shared" si="67"/>
        <v>19</v>
      </c>
      <c r="M415" s="45">
        <f t="shared" si="67"/>
        <v>28</v>
      </c>
      <c r="N415" s="45">
        <f t="shared" si="67"/>
        <v>37</v>
      </c>
      <c r="O415" s="45">
        <f t="shared" si="67"/>
        <v>46</v>
      </c>
      <c r="P415" s="45">
        <f t="shared" si="67"/>
        <v>56</v>
      </c>
      <c r="Q415" s="45">
        <f t="shared" si="67"/>
        <v>65</v>
      </c>
      <c r="R415" s="45">
        <f t="shared" si="67"/>
        <v>74</v>
      </c>
      <c r="S415" s="45">
        <f t="shared" si="67"/>
        <v>84</v>
      </c>
      <c r="T415" s="45">
        <f t="shared" si="67"/>
        <v>93</v>
      </c>
      <c r="U415" s="45">
        <f t="shared" si="67"/>
        <v>102</v>
      </c>
      <c r="V415" s="45">
        <f t="shared" si="67"/>
        <v>111</v>
      </c>
      <c r="W415" s="45">
        <f t="shared" si="67"/>
        <v>121</v>
      </c>
      <c r="X415" s="45">
        <f t="shared" si="67"/>
        <v>130</v>
      </c>
      <c r="Y415" s="45">
        <f t="shared" si="67"/>
        <v>139</v>
      </c>
      <c r="Z415" s="45">
        <f t="shared" si="67"/>
        <v>149</v>
      </c>
      <c r="AA415" s="45">
        <f t="shared" si="66"/>
        <v>158</v>
      </c>
      <c r="AB415" s="45">
        <f t="shared" si="66"/>
        <v>167</v>
      </c>
      <c r="AC415" s="45">
        <f t="shared" si="66"/>
        <v>176</v>
      </c>
      <c r="AD415" s="45">
        <f t="shared" si="66"/>
        <v>186</v>
      </c>
      <c r="AE415" s="45">
        <f t="shared" si="66"/>
        <v>195</v>
      </c>
      <c r="AF415" s="45">
        <f t="shared" si="66"/>
        <v>204</v>
      </c>
      <c r="AG415" s="45">
        <f t="shared" si="66"/>
        <v>213</v>
      </c>
      <c r="AH415" s="45">
        <f t="shared" si="66"/>
        <v>223</v>
      </c>
      <c r="AI415" s="45">
        <f t="shared" si="66"/>
        <v>232</v>
      </c>
      <c r="AJ415" s="45">
        <f t="shared" si="66"/>
        <v>241</v>
      </c>
      <c r="AK415" s="45">
        <f t="shared" si="66"/>
        <v>251</v>
      </c>
      <c r="AL415" s="45">
        <f t="shared" si="66"/>
        <v>260</v>
      </c>
      <c r="AM415" s="45">
        <f t="shared" si="66"/>
        <v>269</v>
      </c>
      <c r="AN415" s="45">
        <f t="shared" si="66"/>
        <v>278</v>
      </c>
    </row>
    <row r="416" spans="1:40" x14ac:dyDescent="0.25">
      <c r="A416" s="68" t="s">
        <v>120</v>
      </c>
      <c r="B416" s="184">
        <v>43409</v>
      </c>
      <c r="C416" s="68">
        <v>3</v>
      </c>
      <c r="D416" s="1">
        <v>636</v>
      </c>
      <c r="E416" s="1">
        <v>-287</v>
      </c>
      <c r="F416" s="1">
        <v>0</v>
      </c>
      <c r="G416" s="1">
        <v>349</v>
      </c>
      <c r="H416" s="181">
        <f t="shared" si="62"/>
        <v>349</v>
      </c>
      <c r="I416" s="176">
        <v>116.33329999999999</v>
      </c>
      <c r="J416" s="182">
        <f t="shared" si="63"/>
        <v>116.33333333333333</v>
      </c>
      <c r="K416" s="45">
        <f t="shared" si="67"/>
        <v>7</v>
      </c>
      <c r="L416" s="45">
        <f t="shared" si="67"/>
        <v>15</v>
      </c>
      <c r="M416" s="45">
        <f t="shared" si="67"/>
        <v>22</v>
      </c>
      <c r="N416" s="45">
        <f t="shared" si="67"/>
        <v>29</v>
      </c>
      <c r="O416" s="45">
        <f t="shared" si="67"/>
        <v>36</v>
      </c>
      <c r="P416" s="45">
        <f t="shared" si="67"/>
        <v>44</v>
      </c>
      <c r="Q416" s="45">
        <f t="shared" si="67"/>
        <v>51</v>
      </c>
      <c r="R416" s="45">
        <f t="shared" si="67"/>
        <v>58</v>
      </c>
      <c r="S416" s="45">
        <f t="shared" si="67"/>
        <v>65</v>
      </c>
      <c r="T416" s="45">
        <f t="shared" si="67"/>
        <v>73</v>
      </c>
      <c r="U416" s="45">
        <f t="shared" si="67"/>
        <v>80</v>
      </c>
      <c r="V416" s="45">
        <f t="shared" si="67"/>
        <v>87</v>
      </c>
      <c r="W416" s="45">
        <f t="shared" si="67"/>
        <v>95</v>
      </c>
      <c r="X416" s="45">
        <f t="shared" si="67"/>
        <v>102</v>
      </c>
      <c r="Y416" s="45">
        <f t="shared" si="67"/>
        <v>109</v>
      </c>
      <c r="Z416" s="45">
        <f t="shared" si="67"/>
        <v>116</v>
      </c>
      <c r="AA416" s="45">
        <f t="shared" si="66"/>
        <v>124</v>
      </c>
      <c r="AB416" s="45">
        <f t="shared" si="66"/>
        <v>131</v>
      </c>
      <c r="AC416" s="45">
        <f t="shared" si="66"/>
        <v>138</v>
      </c>
      <c r="AD416" s="45">
        <f t="shared" si="66"/>
        <v>145</v>
      </c>
      <c r="AE416" s="45">
        <f t="shared" si="66"/>
        <v>153</v>
      </c>
      <c r="AF416" s="45">
        <f t="shared" si="66"/>
        <v>160</v>
      </c>
      <c r="AG416" s="45">
        <f t="shared" si="66"/>
        <v>167</v>
      </c>
      <c r="AH416" s="45">
        <f t="shared" si="66"/>
        <v>175</v>
      </c>
      <c r="AI416" s="45">
        <f t="shared" si="66"/>
        <v>182</v>
      </c>
      <c r="AJ416" s="45">
        <f t="shared" si="66"/>
        <v>189</v>
      </c>
      <c r="AK416" s="45">
        <f t="shared" si="66"/>
        <v>196</v>
      </c>
      <c r="AL416" s="45">
        <f t="shared" si="66"/>
        <v>204</v>
      </c>
      <c r="AM416" s="45">
        <f t="shared" si="66"/>
        <v>211</v>
      </c>
      <c r="AN416" s="45">
        <f t="shared" si="66"/>
        <v>218</v>
      </c>
    </row>
    <row r="417" spans="1:40" x14ac:dyDescent="0.25">
      <c r="A417" s="68" t="s">
        <v>120</v>
      </c>
      <c r="B417" s="184">
        <v>90407</v>
      </c>
      <c r="C417" s="68">
        <v>0</v>
      </c>
      <c r="D417" s="1">
        <v>0</v>
      </c>
      <c r="E417" s="1">
        <v>0</v>
      </c>
      <c r="F417" s="1">
        <v>0</v>
      </c>
      <c r="G417" s="1">
        <v>0</v>
      </c>
      <c r="H417" s="181">
        <f t="shared" si="62"/>
        <v>0</v>
      </c>
      <c r="I417" s="176">
        <v>0</v>
      </c>
      <c r="J417" s="182">
        <f t="shared" si="63"/>
        <v>0</v>
      </c>
      <c r="K417" s="45">
        <f t="shared" si="67"/>
        <v>0</v>
      </c>
      <c r="L417" s="45">
        <f t="shared" si="67"/>
        <v>0</v>
      </c>
      <c r="M417" s="45">
        <f t="shared" si="67"/>
        <v>0</v>
      </c>
      <c r="N417" s="45">
        <f t="shared" si="67"/>
        <v>0</v>
      </c>
      <c r="O417" s="45">
        <f t="shared" si="67"/>
        <v>0</v>
      </c>
      <c r="P417" s="45">
        <f t="shared" si="67"/>
        <v>0</v>
      </c>
      <c r="Q417" s="45">
        <f t="shared" si="67"/>
        <v>0</v>
      </c>
      <c r="R417" s="45">
        <f t="shared" si="67"/>
        <v>0</v>
      </c>
      <c r="S417" s="45">
        <f t="shared" si="67"/>
        <v>0</v>
      </c>
      <c r="T417" s="45">
        <f t="shared" si="67"/>
        <v>0</v>
      </c>
      <c r="U417" s="45">
        <f t="shared" si="67"/>
        <v>0</v>
      </c>
      <c r="V417" s="45">
        <f t="shared" si="67"/>
        <v>0</v>
      </c>
      <c r="W417" s="45">
        <f t="shared" si="67"/>
        <v>0</v>
      </c>
      <c r="X417" s="45">
        <f t="shared" si="67"/>
        <v>0</v>
      </c>
      <c r="Y417" s="45">
        <f t="shared" si="67"/>
        <v>0</v>
      </c>
      <c r="Z417" s="45">
        <f t="shared" si="67"/>
        <v>0</v>
      </c>
      <c r="AA417" s="45">
        <f t="shared" si="66"/>
        <v>0</v>
      </c>
      <c r="AB417" s="45">
        <f t="shared" si="66"/>
        <v>0</v>
      </c>
      <c r="AC417" s="45">
        <f t="shared" si="66"/>
        <v>0</v>
      </c>
      <c r="AD417" s="45">
        <f t="shared" si="66"/>
        <v>0</v>
      </c>
      <c r="AE417" s="45">
        <f t="shared" si="66"/>
        <v>0</v>
      </c>
      <c r="AF417" s="45">
        <f t="shared" si="66"/>
        <v>0</v>
      </c>
      <c r="AG417" s="45">
        <f t="shared" si="66"/>
        <v>0</v>
      </c>
      <c r="AH417" s="45">
        <f t="shared" si="66"/>
        <v>0</v>
      </c>
      <c r="AI417" s="45">
        <f t="shared" si="66"/>
        <v>0</v>
      </c>
      <c r="AJ417" s="45">
        <f t="shared" si="66"/>
        <v>0</v>
      </c>
      <c r="AK417" s="45">
        <f t="shared" si="66"/>
        <v>0</v>
      </c>
      <c r="AL417" s="45">
        <f t="shared" si="66"/>
        <v>0</v>
      </c>
      <c r="AM417" s="45">
        <f t="shared" si="66"/>
        <v>0</v>
      </c>
      <c r="AN417" s="45">
        <f t="shared" si="66"/>
        <v>0</v>
      </c>
    </row>
    <row r="418" spans="1:40" x14ac:dyDescent="0.25">
      <c r="A418" s="68" t="s">
        <v>118</v>
      </c>
      <c r="B418" s="184">
        <v>40605</v>
      </c>
      <c r="C418" s="68">
        <v>2</v>
      </c>
      <c r="D418" s="1">
        <v>0</v>
      </c>
      <c r="E418" s="1">
        <v>767</v>
      </c>
      <c r="F418" s="1">
        <v>0</v>
      </c>
      <c r="G418" s="1">
        <v>767</v>
      </c>
      <c r="H418" s="181">
        <f t="shared" si="62"/>
        <v>767</v>
      </c>
      <c r="I418" s="176">
        <v>383.5</v>
      </c>
      <c r="J418" s="182">
        <f t="shared" si="63"/>
        <v>383.5</v>
      </c>
      <c r="K418" s="45">
        <f t="shared" si="67"/>
        <v>24</v>
      </c>
      <c r="L418" s="45">
        <f t="shared" si="67"/>
        <v>48</v>
      </c>
      <c r="M418" s="45">
        <f t="shared" si="67"/>
        <v>72</v>
      </c>
      <c r="N418" s="45">
        <f t="shared" si="67"/>
        <v>96</v>
      </c>
      <c r="O418" s="45">
        <f t="shared" si="67"/>
        <v>120</v>
      </c>
      <c r="P418" s="45">
        <f t="shared" si="67"/>
        <v>144</v>
      </c>
      <c r="Q418" s="45">
        <f t="shared" si="67"/>
        <v>168</v>
      </c>
      <c r="R418" s="45">
        <f t="shared" si="67"/>
        <v>192</v>
      </c>
      <c r="S418" s="45">
        <f t="shared" si="67"/>
        <v>216</v>
      </c>
      <c r="T418" s="45">
        <f t="shared" si="67"/>
        <v>240</v>
      </c>
      <c r="U418" s="45">
        <f t="shared" si="67"/>
        <v>264</v>
      </c>
      <c r="V418" s="45">
        <f t="shared" si="67"/>
        <v>288</v>
      </c>
      <c r="W418" s="45">
        <f t="shared" si="67"/>
        <v>312</v>
      </c>
      <c r="X418" s="45">
        <f t="shared" si="67"/>
        <v>336</v>
      </c>
      <c r="Y418" s="45">
        <f t="shared" si="67"/>
        <v>360</v>
      </c>
      <c r="Z418" s="45">
        <f t="shared" si="67"/>
        <v>384</v>
      </c>
      <c r="AA418" s="45">
        <f t="shared" si="66"/>
        <v>407</v>
      </c>
      <c r="AB418" s="45">
        <f t="shared" si="66"/>
        <v>431</v>
      </c>
      <c r="AC418" s="45">
        <f t="shared" si="66"/>
        <v>455</v>
      </c>
      <c r="AD418" s="45">
        <f t="shared" si="66"/>
        <v>479</v>
      </c>
      <c r="AE418" s="45">
        <f t="shared" si="66"/>
        <v>503</v>
      </c>
      <c r="AF418" s="45">
        <f t="shared" si="66"/>
        <v>527</v>
      </c>
      <c r="AG418" s="45">
        <f t="shared" si="66"/>
        <v>551</v>
      </c>
      <c r="AH418" s="45">
        <f t="shared" si="66"/>
        <v>575</v>
      </c>
      <c r="AI418" s="45">
        <f t="shared" si="66"/>
        <v>599</v>
      </c>
      <c r="AJ418" s="45">
        <f t="shared" si="66"/>
        <v>623</v>
      </c>
      <c r="AK418" s="45">
        <f t="shared" si="66"/>
        <v>647</v>
      </c>
      <c r="AL418" s="45">
        <f t="shared" si="66"/>
        <v>671</v>
      </c>
      <c r="AM418" s="45">
        <f t="shared" si="66"/>
        <v>695</v>
      </c>
      <c r="AN418" s="45">
        <f t="shared" si="66"/>
        <v>719</v>
      </c>
    </row>
    <row r="419" spans="1:40" x14ac:dyDescent="0.25">
      <c r="A419" s="68" t="s">
        <v>117</v>
      </c>
      <c r="B419" s="184">
        <v>30087</v>
      </c>
      <c r="C419" s="68">
        <v>1</v>
      </c>
      <c r="D419" s="1">
        <v>396</v>
      </c>
      <c r="E419" s="1">
        <v>-60</v>
      </c>
      <c r="F419" s="1">
        <v>0</v>
      </c>
      <c r="G419" s="1">
        <v>336</v>
      </c>
      <c r="H419" s="181">
        <f t="shared" si="62"/>
        <v>336</v>
      </c>
      <c r="I419" s="176">
        <v>336</v>
      </c>
      <c r="J419" s="182">
        <f t="shared" si="63"/>
        <v>336</v>
      </c>
      <c r="K419" s="45">
        <f t="shared" si="67"/>
        <v>21</v>
      </c>
      <c r="L419" s="45">
        <f t="shared" si="67"/>
        <v>42</v>
      </c>
      <c r="M419" s="45">
        <f t="shared" si="67"/>
        <v>63</v>
      </c>
      <c r="N419" s="45">
        <f t="shared" si="67"/>
        <v>84</v>
      </c>
      <c r="O419" s="45">
        <f t="shared" si="67"/>
        <v>105</v>
      </c>
      <c r="P419" s="45">
        <f t="shared" si="67"/>
        <v>126</v>
      </c>
      <c r="Q419" s="45">
        <f t="shared" si="67"/>
        <v>147</v>
      </c>
      <c r="R419" s="45">
        <f t="shared" si="67"/>
        <v>168</v>
      </c>
      <c r="S419" s="45">
        <f t="shared" si="67"/>
        <v>189</v>
      </c>
      <c r="T419" s="45">
        <f t="shared" si="67"/>
        <v>210</v>
      </c>
      <c r="U419" s="45">
        <f t="shared" si="67"/>
        <v>231</v>
      </c>
      <c r="V419" s="45">
        <f t="shared" si="67"/>
        <v>252</v>
      </c>
      <c r="W419" s="45">
        <f t="shared" si="67"/>
        <v>273</v>
      </c>
      <c r="X419" s="45">
        <f t="shared" si="67"/>
        <v>294</v>
      </c>
      <c r="Y419" s="45">
        <f t="shared" si="67"/>
        <v>315</v>
      </c>
      <c r="Z419" s="45">
        <f t="shared" si="67"/>
        <v>336</v>
      </c>
      <c r="AA419" s="45">
        <f t="shared" si="66"/>
        <v>357</v>
      </c>
      <c r="AB419" s="45">
        <f t="shared" si="66"/>
        <v>378</v>
      </c>
      <c r="AC419" s="45">
        <f t="shared" si="66"/>
        <v>399</v>
      </c>
      <c r="AD419" s="45">
        <f t="shared" si="66"/>
        <v>420</v>
      </c>
      <c r="AE419" s="45">
        <f t="shared" si="66"/>
        <v>441</v>
      </c>
      <c r="AF419" s="45">
        <f t="shared" si="66"/>
        <v>462</v>
      </c>
      <c r="AG419" s="45">
        <f t="shared" si="66"/>
        <v>483</v>
      </c>
      <c r="AH419" s="45">
        <f t="shared" si="66"/>
        <v>504</v>
      </c>
      <c r="AI419" s="45">
        <f t="shared" si="66"/>
        <v>525</v>
      </c>
      <c r="AJ419" s="45">
        <f t="shared" si="66"/>
        <v>546</v>
      </c>
      <c r="AK419" s="45">
        <f t="shared" si="66"/>
        <v>567</v>
      </c>
      <c r="AL419" s="45">
        <f t="shared" si="66"/>
        <v>588</v>
      </c>
      <c r="AM419" s="45">
        <f t="shared" si="66"/>
        <v>609</v>
      </c>
      <c r="AN419" s="45">
        <f t="shared" si="66"/>
        <v>630</v>
      </c>
    </row>
    <row r="420" spans="1:40" x14ac:dyDescent="0.25">
      <c r="A420" s="68" t="s">
        <v>117</v>
      </c>
      <c r="B420" s="184">
        <v>30213</v>
      </c>
      <c r="C420" s="68">
        <v>6</v>
      </c>
      <c r="D420" s="1">
        <v>1572</v>
      </c>
      <c r="E420" s="1">
        <v>-38</v>
      </c>
      <c r="F420" s="1">
        <v>0</v>
      </c>
      <c r="G420" s="1">
        <v>1534</v>
      </c>
      <c r="H420" s="181">
        <f t="shared" si="62"/>
        <v>1534</v>
      </c>
      <c r="I420" s="176">
        <v>255.66669999999999</v>
      </c>
      <c r="J420" s="182">
        <f t="shared" si="63"/>
        <v>255.66666666666666</v>
      </c>
      <c r="K420" s="45">
        <f t="shared" si="67"/>
        <v>16</v>
      </c>
      <c r="L420" s="45">
        <f t="shared" si="67"/>
        <v>32</v>
      </c>
      <c r="M420" s="45">
        <f t="shared" si="67"/>
        <v>48</v>
      </c>
      <c r="N420" s="45">
        <f t="shared" si="67"/>
        <v>64</v>
      </c>
      <c r="O420" s="45">
        <f t="shared" si="67"/>
        <v>80</v>
      </c>
      <c r="P420" s="45">
        <f t="shared" si="67"/>
        <v>96</v>
      </c>
      <c r="Q420" s="45">
        <f t="shared" si="67"/>
        <v>112</v>
      </c>
      <c r="R420" s="45">
        <f t="shared" si="67"/>
        <v>128</v>
      </c>
      <c r="S420" s="45">
        <f t="shared" si="67"/>
        <v>144</v>
      </c>
      <c r="T420" s="45">
        <f t="shared" si="67"/>
        <v>160</v>
      </c>
      <c r="U420" s="45">
        <f t="shared" si="67"/>
        <v>176</v>
      </c>
      <c r="V420" s="45">
        <f t="shared" si="67"/>
        <v>192</v>
      </c>
      <c r="W420" s="45">
        <f t="shared" si="67"/>
        <v>208</v>
      </c>
      <c r="X420" s="45">
        <f t="shared" si="67"/>
        <v>224</v>
      </c>
      <c r="Y420" s="45">
        <f t="shared" si="67"/>
        <v>240</v>
      </c>
      <c r="Z420" s="45">
        <f t="shared" si="67"/>
        <v>256</v>
      </c>
      <c r="AA420" s="45">
        <f t="shared" si="66"/>
        <v>272</v>
      </c>
      <c r="AB420" s="45">
        <f t="shared" si="66"/>
        <v>288</v>
      </c>
      <c r="AC420" s="45">
        <f t="shared" si="66"/>
        <v>304</v>
      </c>
      <c r="AD420" s="45">
        <f t="shared" si="66"/>
        <v>320</v>
      </c>
      <c r="AE420" s="45">
        <f t="shared" si="66"/>
        <v>336</v>
      </c>
      <c r="AF420" s="45">
        <f t="shared" si="66"/>
        <v>352</v>
      </c>
      <c r="AG420" s="45">
        <f t="shared" si="66"/>
        <v>368</v>
      </c>
      <c r="AH420" s="45">
        <f t="shared" si="66"/>
        <v>384</v>
      </c>
      <c r="AI420" s="45">
        <f t="shared" si="66"/>
        <v>399</v>
      </c>
      <c r="AJ420" s="45">
        <f t="shared" si="66"/>
        <v>415</v>
      </c>
      <c r="AK420" s="45">
        <f t="shared" si="66"/>
        <v>431</v>
      </c>
      <c r="AL420" s="45">
        <f t="shared" si="66"/>
        <v>447</v>
      </c>
      <c r="AM420" s="45">
        <f t="shared" si="66"/>
        <v>463</v>
      </c>
      <c r="AN420" s="45">
        <f t="shared" si="66"/>
        <v>479</v>
      </c>
    </row>
    <row r="421" spans="1:40" x14ac:dyDescent="0.25">
      <c r="A421" s="68" t="s">
        <v>117</v>
      </c>
      <c r="B421" s="184">
        <v>31024</v>
      </c>
      <c r="C421" s="68">
        <v>9</v>
      </c>
      <c r="D421" s="1">
        <v>0</v>
      </c>
      <c r="E421" s="1">
        <v>1595</v>
      </c>
      <c r="F421" s="1">
        <v>7</v>
      </c>
      <c r="G421" s="1">
        <v>1602</v>
      </c>
      <c r="H421" s="181">
        <f t="shared" si="62"/>
        <v>1595</v>
      </c>
      <c r="I421" s="176">
        <v>178</v>
      </c>
      <c r="J421" s="182">
        <f t="shared" si="63"/>
        <v>177.22222222222223</v>
      </c>
      <c r="K421" s="45">
        <f t="shared" si="67"/>
        <v>11</v>
      </c>
      <c r="L421" s="45">
        <f t="shared" si="67"/>
        <v>22</v>
      </c>
      <c r="M421" s="45">
        <f t="shared" si="67"/>
        <v>33</v>
      </c>
      <c r="N421" s="45">
        <f t="shared" si="67"/>
        <v>44</v>
      </c>
      <c r="O421" s="45">
        <f t="shared" si="67"/>
        <v>55</v>
      </c>
      <c r="P421" s="45">
        <f t="shared" si="67"/>
        <v>66</v>
      </c>
      <c r="Q421" s="45">
        <f t="shared" si="67"/>
        <v>78</v>
      </c>
      <c r="R421" s="45">
        <f t="shared" si="67"/>
        <v>89</v>
      </c>
      <c r="S421" s="45">
        <f t="shared" si="67"/>
        <v>100</v>
      </c>
      <c r="T421" s="45">
        <f t="shared" si="67"/>
        <v>111</v>
      </c>
      <c r="U421" s="45">
        <f t="shared" si="67"/>
        <v>122</v>
      </c>
      <c r="V421" s="45">
        <f t="shared" si="67"/>
        <v>133</v>
      </c>
      <c r="W421" s="45">
        <f t="shared" si="67"/>
        <v>144</v>
      </c>
      <c r="X421" s="45">
        <f t="shared" si="67"/>
        <v>155</v>
      </c>
      <c r="Y421" s="45">
        <f t="shared" si="67"/>
        <v>166</v>
      </c>
      <c r="Z421" s="45">
        <f t="shared" si="67"/>
        <v>177</v>
      </c>
      <c r="AA421" s="45">
        <f t="shared" si="66"/>
        <v>188</v>
      </c>
      <c r="AB421" s="45">
        <f t="shared" si="66"/>
        <v>199</v>
      </c>
      <c r="AC421" s="45">
        <f t="shared" si="66"/>
        <v>210</v>
      </c>
      <c r="AD421" s="45">
        <f t="shared" si="66"/>
        <v>222</v>
      </c>
      <c r="AE421" s="45">
        <f t="shared" si="66"/>
        <v>233</v>
      </c>
      <c r="AF421" s="45">
        <f t="shared" si="66"/>
        <v>244</v>
      </c>
      <c r="AG421" s="45">
        <f t="shared" si="66"/>
        <v>255</v>
      </c>
      <c r="AH421" s="45">
        <f t="shared" si="66"/>
        <v>266</v>
      </c>
      <c r="AI421" s="45">
        <f t="shared" si="66"/>
        <v>277</v>
      </c>
      <c r="AJ421" s="45">
        <f t="shared" si="66"/>
        <v>288</v>
      </c>
      <c r="AK421" s="45">
        <f t="shared" si="66"/>
        <v>299</v>
      </c>
      <c r="AL421" s="45">
        <f t="shared" si="66"/>
        <v>310</v>
      </c>
      <c r="AM421" s="45">
        <f t="shared" si="66"/>
        <v>321</v>
      </c>
      <c r="AN421" s="45">
        <f t="shared" si="66"/>
        <v>332</v>
      </c>
    </row>
    <row r="422" spans="1:40" x14ac:dyDescent="0.25">
      <c r="A422" s="68" t="s">
        <v>117</v>
      </c>
      <c r="B422" s="184">
        <v>33004</v>
      </c>
      <c r="C422" s="68">
        <v>0</v>
      </c>
      <c r="D422" s="1">
        <v>0</v>
      </c>
      <c r="E422" s="1">
        <v>0</v>
      </c>
      <c r="F422" s="1">
        <v>0</v>
      </c>
      <c r="G422" s="1">
        <v>0</v>
      </c>
      <c r="H422" s="181">
        <f t="shared" si="62"/>
        <v>0</v>
      </c>
      <c r="I422" s="176">
        <v>0</v>
      </c>
      <c r="J422" s="182">
        <f t="shared" si="63"/>
        <v>0</v>
      </c>
      <c r="K422" s="45">
        <f t="shared" si="67"/>
        <v>0</v>
      </c>
      <c r="L422" s="45">
        <f t="shared" si="67"/>
        <v>0</v>
      </c>
      <c r="M422" s="45">
        <f t="shared" si="67"/>
        <v>0</v>
      </c>
      <c r="N422" s="45">
        <f t="shared" si="67"/>
        <v>0</v>
      </c>
      <c r="O422" s="45">
        <f t="shared" si="67"/>
        <v>0</v>
      </c>
      <c r="P422" s="45">
        <f t="shared" si="67"/>
        <v>0</v>
      </c>
      <c r="Q422" s="45">
        <f t="shared" si="67"/>
        <v>0</v>
      </c>
      <c r="R422" s="45">
        <f t="shared" si="67"/>
        <v>0</v>
      </c>
      <c r="S422" s="45">
        <f t="shared" si="67"/>
        <v>0</v>
      </c>
      <c r="T422" s="45">
        <f t="shared" si="67"/>
        <v>0</v>
      </c>
      <c r="U422" s="45">
        <f t="shared" si="67"/>
        <v>0</v>
      </c>
      <c r="V422" s="45">
        <f t="shared" si="67"/>
        <v>0</v>
      </c>
      <c r="W422" s="45">
        <f t="shared" si="67"/>
        <v>0</v>
      </c>
      <c r="X422" s="45">
        <f t="shared" si="67"/>
        <v>0</v>
      </c>
      <c r="Y422" s="45">
        <f t="shared" si="67"/>
        <v>0</v>
      </c>
      <c r="Z422" s="45">
        <f t="shared" ref="Z422:AN437" si="68">IF($G422&gt;0,ROUND($J422*Z$3/12*0.75,0),0)</f>
        <v>0</v>
      </c>
      <c r="AA422" s="45">
        <f t="shared" si="68"/>
        <v>0</v>
      </c>
      <c r="AB422" s="45">
        <f t="shared" si="68"/>
        <v>0</v>
      </c>
      <c r="AC422" s="45">
        <f t="shared" si="68"/>
        <v>0</v>
      </c>
      <c r="AD422" s="45">
        <f t="shared" si="68"/>
        <v>0</v>
      </c>
      <c r="AE422" s="45">
        <f t="shared" si="68"/>
        <v>0</v>
      </c>
      <c r="AF422" s="45">
        <f t="shared" si="68"/>
        <v>0</v>
      </c>
      <c r="AG422" s="45">
        <f t="shared" si="68"/>
        <v>0</v>
      </c>
      <c r="AH422" s="45">
        <f t="shared" si="68"/>
        <v>0</v>
      </c>
      <c r="AI422" s="45">
        <f t="shared" si="68"/>
        <v>0</v>
      </c>
      <c r="AJ422" s="45">
        <f t="shared" si="68"/>
        <v>0</v>
      </c>
      <c r="AK422" s="45">
        <f t="shared" si="68"/>
        <v>0</v>
      </c>
      <c r="AL422" s="45">
        <f t="shared" si="68"/>
        <v>0</v>
      </c>
      <c r="AM422" s="45">
        <f t="shared" si="68"/>
        <v>0</v>
      </c>
      <c r="AN422" s="45">
        <f t="shared" si="68"/>
        <v>0</v>
      </c>
    </row>
    <row r="423" spans="1:40" x14ac:dyDescent="0.25">
      <c r="A423" s="68" t="s">
        <v>115</v>
      </c>
      <c r="B423" s="184">
        <v>10014</v>
      </c>
      <c r="C423" s="68">
        <v>14</v>
      </c>
      <c r="D423" s="1">
        <v>2604</v>
      </c>
      <c r="E423" s="1">
        <v>1909</v>
      </c>
      <c r="F423" s="1">
        <v>81</v>
      </c>
      <c r="G423" s="1">
        <v>4594</v>
      </c>
      <c r="H423" s="181">
        <f t="shared" si="62"/>
        <v>4513</v>
      </c>
      <c r="I423" s="176">
        <v>328.1429</v>
      </c>
      <c r="J423" s="182">
        <f t="shared" si="63"/>
        <v>322.35714285714283</v>
      </c>
      <c r="K423" s="45">
        <f t="shared" ref="K423:Z438" si="69">IF($G423&gt;0,ROUND($J423*K$3/12*0.75,0),0)</f>
        <v>20</v>
      </c>
      <c r="L423" s="45">
        <f t="shared" si="69"/>
        <v>40</v>
      </c>
      <c r="M423" s="45">
        <f t="shared" si="69"/>
        <v>60</v>
      </c>
      <c r="N423" s="45">
        <f t="shared" si="69"/>
        <v>81</v>
      </c>
      <c r="O423" s="45">
        <f t="shared" si="69"/>
        <v>101</v>
      </c>
      <c r="P423" s="45">
        <f t="shared" si="69"/>
        <v>121</v>
      </c>
      <c r="Q423" s="45">
        <f t="shared" si="69"/>
        <v>141</v>
      </c>
      <c r="R423" s="45">
        <f t="shared" si="69"/>
        <v>161</v>
      </c>
      <c r="S423" s="45">
        <f t="shared" si="69"/>
        <v>181</v>
      </c>
      <c r="T423" s="45">
        <f t="shared" si="69"/>
        <v>201</v>
      </c>
      <c r="U423" s="45">
        <f t="shared" si="69"/>
        <v>222</v>
      </c>
      <c r="V423" s="45">
        <f t="shared" si="69"/>
        <v>242</v>
      </c>
      <c r="W423" s="45">
        <f t="shared" si="69"/>
        <v>262</v>
      </c>
      <c r="X423" s="45">
        <f t="shared" si="69"/>
        <v>282</v>
      </c>
      <c r="Y423" s="45">
        <f t="shared" si="69"/>
        <v>302</v>
      </c>
      <c r="Z423" s="45">
        <f t="shared" si="69"/>
        <v>322</v>
      </c>
      <c r="AA423" s="45">
        <f t="shared" si="68"/>
        <v>343</v>
      </c>
      <c r="AB423" s="45">
        <f t="shared" si="68"/>
        <v>363</v>
      </c>
      <c r="AC423" s="45">
        <f t="shared" si="68"/>
        <v>383</v>
      </c>
      <c r="AD423" s="45">
        <f t="shared" si="68"/>
        <v>403</v>
      </c>
      <c r="AE423" s="45">
        <f t="shared" si="68"/>
        <v>423</v>
      </c>
      <c r="AF423" s="45">
        <f t="shared" si="68"/>
        <v>443</v>
      </c>
      <c r="AG423" s="45">
        <f t="shared" si="68"/>
        <v>463</v>
      </c>
      <c r="AH423" s="45">
        <f t="shared" si="68"/>
        <v>484</v>
      </c>
      <c r="AI423" s="45">
        <f t="shared" si="68"/>
        <v>504</v>
      </c>
      <c r="AJ423" s="45">
        <f t="shared" si="68"/>
        <v>524</v>
      </c>
      <c r="AK423" s="45">
        <f t="shared" si="68"/>
        <v>544</v>
      </c>
      <c r="AL423" s="45">
        <f t="shared" si="68"/>
        <v>564</v>
      </c>
      <c r="AM423" s="45">
        <f t="shared" si="68"/>
        <v>584</v>
      </c>
      <c r="AN423" s="45">
        <f t="shared" si="68"/>
        <v>604</v>
      </c>
    </row>
    <row r="424" spans="1:40" x14ac:dyDescent="0.25">
      <c r="A424" s="68" t="s">
        <v>115</v>
      </c>
      <c r="B424" s="184">
        <v>10101</v>
      </c>
      <c r="C424" s="68">
        <v>10</v>
      </c>
      <c r="D424" s="1">
        <v>3528</v>
      </c>
      <c r="E424" s="1">
        <v>5413</v>
      </c>
      <c r="F424" s="1">
        <v>187</v>
      </c>
      <c r="G424" s="1">
        <v>9128</v>
      </c>
      <c r="H424" s="181">
        <f t="shared" si="62"/>
        <v>8941</v>
      </c>
      <c r="I424" s="176">
        <v>912.8</v>
      </c>
      <c r="J424" s="182">
        <f t="shared" si="63"/>
        <v>894.1</v>
      </c>
      <c r="K424" s="45">
        <f t="shared" si="69"/>
        <v>56</v>
      </c>
      <c r="L424" s="45">
        <f t="shared" si="69"/>
        <v>112</v>
      </c>
      <c r="M424" s="45">
        <f t="shared" si="69"/>
        <v>168</v>
      </c>
      <c r="N424" s="45">
        <f t="shared" si="69"/>
        <v>224</v>
      </c>
      <c r="O424" s="45">
        <f t="shared" si="69"/>
        <v>279</v>
      </c>
      <c r="P424" s="45">
        <f t="shared" si="69"/>
        <v>335</v>
      </c>
      <c r="Q424" s="45">
        <f t="shared" si="69"/>
        <v>391</v>
      </c>
      <c r="R424" s="45">
        <f t="shared" si="69"/>
        <v>447</v>
      </c>
      <c r="S424" s="45">
        <f t="shared" si="69"/>
        <v>503</v>
      </c>
      <c r="T424" s="45">
        <f t="shared" si="69"/>
        <v>559</v>
      </c>
      <c r="U424" s="45">
        <f t="shared" si="69"/>
        <v>615</v>
      </c>
      <c r="V424" s="45">
        <f t="shared" si="69"/>
        <v>671</v>
      </c>
      <c r="W424" s="45">
        <f t="shared" si="69"/>
        <v>726</v>
      </c>
      <c r="X424" s="45">
        <f t="shared" si="69"/>
        <v>782</v>
      </c>
      <c r="Y424" s="45">
        <f t="shared" si="69"/>
        <v>838</v>
      </c>
      <c r="Z424" s="45">
        <f t="shared" si="69"/>
        <v>894</v>
      </c>
      <c r="AA424" s="45">
        <f t="shared" si="68"/>
        <v>950</v>
      </c>
      <c r="AB424" s="45">
        <f t="shared" si="68"/>
        <v>1006</v>
      </c>
      <c r="AC424" s="45">
        <f t="shared" si="68"/>
        <v>1062</v>
      </c>
      <c r="AD424" s="45">
        <f t="shared" si="68"/>
        <v>1118</v>
      </c>
      <c r="AE424" s="45">
        <f t="shared" si="68"/>
        <v>1174</v>
      </c>
      <c r="AF424" s="45">
        <f t="shared" si="68"/>
        <v>1229</v>
      </c>
      <c r="AG424" s="45">
        <f t="shared" si="68"/>
        <v>1285</v>
      </c>
      <c r="AH424" s="45">
        <f t="shared" si="68"/>
        <v>1341</v>
      </c>
      <c r="AI424" s="45">
        <f t="shared" si="68"/>
        <v>1397</v>
      </c>
      <c r="AJ424" s="45">
        <f t="shared" si="68"/>
        <v>1453</v>
      </c>
      <c r="AK424" s="45">
        <f t="shared" si="68"/>
        <v>1509</v>
      </c>
      <c r="AL424" s="45">
        <f t="shared" si="68"/>
        <v>1565</v>
      </c>
      <c r="AM424" s="45">
        <f t="shared" si="68"/>
        <v>1621</v>
      </c>
      <c r="AN424" s="45">
        <f t="shared" si="68"/>
        <v>1676</v>
      </c>
    </row>
    <row r="425" spans="1:40" x14ac:dyDescent="0.25">
      <c r="A425" s="68" t="s">
        <v>115</v>
      </c>
      <c r="B425" s="184">
        <v>10225</v>
      </c>
      <c r="C425" s="68">
        <v>0</v>
      </c>
      <c r="D425" s="1">
        <v>0</v>
      </c>
      <c r="E425" s="1">
        <v>0</v>
      </c>
      <c r="F425" s="1">
        <v>0</v>
      </c>
      <c r="G425" s="1">
        <v>0</v>
      </c>
      <c r="H425" s="181">
        <f t="shared" si="62"/>
        <v>0</v>
      </c>
      <c r="I425" s="176">
        <v>0</v>
      </c>
      <c r="J425" s="182">
        <f t="shared" si="63"/>
        <v>0</v>
      </c>
      <c r="K425" s="45">
        <f t="shared" si="69"/>
        <v>0</v>
      </c>
      <c r="L425" s="45">
        <f t="shared" si="69"/>
        <v>0</v>
      </c>
      <c r="M425" s="45">
        <f t="shared" si="69"/>
        <v>0</v>
      </c>
      <c r="N425" s="45">
        <f t="shared" si="69"/>
        <v>0</v>
      </c>
      <c r="O425" s="45">
        <f t="shared" si="69"/>
        <v>0</v>
      </c>
      <c r="P425" s="45">
        <f t="shared" si="69"/>
        <v>0</v>
      </c>
      <c r="Q425" s="45">
        <f t="shared" si="69"/>
        <v>0</v>
      </c>
      <c r="R425" s="45">
        <f t="shared" si="69"/>
        <v>0</v>
      </c>
      <c r="S425" s="45">
        <f t="shared" si="69"/>
        <v>0</v>
      </c>
      <c r="T425" s="45">
        <f t="shared" si="69"/>
        <v>0</v>
      </c>
      <c r="U425" s="45">
        <f t="shared" si="69"/>
        <v>0</v>
      </c>
      <c r="V425" s="45">
        <f t="shared" si="69"/>
        <v>0</v>
      </c>
      <c r="W425" s="45">
        <f t="shared" si="69"/>
        <v>0</v>
      </c>
      <c r="X425" s="45">
        <f t="shared" si="69"/>
        <v>0</v>
      </c>
      <c r="Y425" s="45">
        <f t="shared" si="69"/>
        <v>0</v>
      </c>
      <c r="Z425" s="45">
        <f t="shared" si="69"/>
        <v>0</v>
      </c>
      <c r="AA425" s="45">
        <f t="shared" si="68"/>
        <v>0</v>
      </c>
      <c r="AB425" s="45">
        <f t="shared" si="68"/>
        <v>0</v>
      </c>
      <c r="AC425" s="45">
        <f t="shared" si="68"/>
        <v>0</v>
      </c>
      <c r="AD425" s="45">
        <f t="shared" si="68"/>
        <v>0</v>
      </c>
      <c r="AE425" s="45">
        <f t="shared" si="68"/>
        <v>0</v>
      </c>
      <c r="AF425" s="45">
        <f t="shared" si="68"/>
        <v>0</v>
      </c>
      <c r="AG425" s="45">
        <f t="shared" si="68"/>
        <v>0</v>
      </c>
      <c r="AH425" s="45">
        <f t="shared" si="68"/>
        <v>0</v>
      </c>
      <c r="AI425" s="45">
        <f t="shared" si="68"/>
        <v>0</v>
      </c>
      <c r="AJ425" s="45">
        <f t="shared" si="68"/>
        <v>0</v>
      </c>
      <c r="AK425" s="45">
        <f t="shared" si="68"/>
        <v>0</v>
      </c>
      <c r="AL425" s="45">
        <f t="shared" si="68"/>
        <v>0</v>
      </c>
      <c r="AM425" s="45">
        <f t="shared" si="68"/>
        <v>0</v>
      </c>
      <c r="AN425" s="45">
        <f t="shared" si="68"/>
        <v>0</v>
      </c>
    </row>
    <row r="426" spans="1:40" x14ac:dyDescent="0.25">
      <c r="A426" s="68" t="s">
        <v>115</v>
      </c>
      <c r="B426" s="184">
        <v>10284</v>
      </c>
      <c r="C426" s="68">
        <v>9</v>
      </c>
      <c r="D426" s="1">
        <v>1812</v>
      </c>
      <c r="E426" s="1">
        <v>1500</v>
      </c>
      <c r="F426" s="1">
        <v>123</v>
      </c>
      <c r="G426" s="1">
        <v>3435</v>
      </c>
      <c r="H426" s="181">
        <f t="shared" si="62"/>
        <v>3312</v>
      </c>
      <c r="I426" s="176">
        <v>381.66669999999999</v>
      </c>
      <c r="J426" s="182">
        <f t="shared" si="63"/>
        <v>368</v>
      </c>
      <c r="K426" s="45">
        <f t="shared" si="69"/>
        <v>23</v>
      </c>
      <c r="L426" s="45">
        <f t="shared" si="69"/>
        <v>46</v>
      </c>
      <c r="M426" s="45">
        <f t="shared" si="69"/>
        <v>69</v>
      </c>
      <c r="N426" s="45">
        <f t="shared" si="69"/>
        <v>92</v>
      </c>
      <c r="O426" s="45">
        <f t="shared" si="69"/>
        <v>115</v>
      </c>
      <c r="P426" s="45">
        <f t="shared" si="69"/>
        <v>138</v>
      </c>
      <c r="Q426" s="45">
        <f t="shared" si="69"/>
        <v>161</v>
      </c>
      <c r="R426" s="45">
        <f t="shared" si="69"/>
        <v>184</v>
      </c>
      <c r="S426" s="45">
        <f t="shared" si="69"/>
        <v>207</v>
      </c>
      <c r="T426" s="45">
        <f t="shared" si="69"/>
        <v>230</v>
      </c>
      <c r="U426" s="45">
        <f t="shared" si="69"/>
        <v>253</v>
      </c>
      <c r="V426" s="45">
        <f t="shared" si="69"/>
        <v>276</v>
      </c>
      <c r="W426" s="45">
        <f t="shared" si="69"/>
        <v>299</v>
      </c>
      <c r="X426" s="45">
        <f t="shared" si="69"/>
        <v>322</v>
      </c>
      <c r="Y426" s="45">
        <f t="shared" si="69"/>
        <v>345</v>
      </c>
      <c r="Z426" s="45">
        <f t="shared" si="69"/>
        <v>368</v>
      </c>
      <c r="AA426" s="45">
        <f t="shared" si="68"/>
        <v>391</v>
      </c>
      <c r="AB426" s="45">
        <f t="shared" si="68"/>
        <v>414</v>
      </c>
      <c r="AC426" s="45">
        <f t="shared" si="68"/>
        <v>437</v>
      </c>
      <c r="AD426" s="45">
        <f t="shared" si="68"/>
        <v>460</v>
      </c>
      <c r="AE426" s="45">
        <f t="shared" si="68"/>
        <v>483</v>
      </c>
      <c r="AF426" s="45">
        <f t="shared" si="68"/>
        <v>506</v>
      </c>
      <c r="AG426" s="45">
        <f t="shared" si="68"/>
        <v>529</v>
      </c>
      <c r="AH426" s="45">
        <f t="shared" si="68"/>
        <v>552</v>
      </c>
      <c r="AI426" s="45">
        <f t="shared" si="68"/>
        <v>575</v>
      </c>
      <c r="AJ426" s="45">
        <f t="shared" si="68"/>
        <v>598</v>
      </c>
      <c r="AK426" s="45">
        <f t="shared" si="68"/>
        <v>621</v>
      </c>
      <c r="AL426" s="45">
        <f t="shared" si="68"/>
        <v>644</v>
      </c>
      <c r="AM426" s="45">
        <f t="shared" si="68"/>
        <v>667</v>
      </c>
      <c r="AN426" s="45">
        <f t="shared" si="68"/>
        <v>690</v>
      </c>
    </row>
    <row r="427" spans="1:40" x14ac:dyDescent="0.25">
      <c r="A427" s="68" t="s">
        <v>115</v>
      </c>
      <c r="B427" s="184">
        <v>10288</v>
      </c>
      <c r="C427" s="68">
        <v>6</v>
      </c>
      <c r="D427" s="1">
        <v>960</v>
      </c>
      <c r="E427" s="1">
        <v>569</v>
      </c>
      <c r="F427" s="1">
        <v>4</v>
      </c>
      <c r="G427" s="1">
        <v>1533</v>
      </c>
      <c r="H427" s="181">
        <f t="shared" si="62"/>
        <v>1529</v>
      </c>
      <c r="I427" s="176">
        <v>255.5</v>
      </c>
      <c r="J427" s="182">
        <f t="shared" si="63"/>
        <v>254.83333333333334</v>
      </c>
      <c r="K427" s="45">
        <f t="shared" si="69"/>
        <v>16</v>
      </c>
      <c r="L427" s="45">
        <f t="shared" si="69"/>
        <v>32</v>
      </c>
      <c r="M427" s="45">
        <f t="shared" si="69"/>
        <v>48</v>
      </c>
      <c r="N427" s="45">
        <f t="shared" si="69"/>
        <v>64</v>
      </c>
      <c r="O427" s="45">
        <f t="shared" si="69"/>
        <v>80</v>
      </c>
      <c r="P427" s="45">
        <f t="shared" si="69"/>
        <v>96</v>
      </c>
      <c r="Q427" s="45">
        <f t="shared" si="69"/>
        <v>111</v>
      </c>
      <c r="R427" s="45">
        <f t="shared" si="69"/>
        <v>127</v>
      </c>
      <c r="S427" s="45">
        <f t="shared" si="69"/>
        <v>143</v>
      </c>
      <c r="T427" s="45">
        <f t="shared" si="69"/>
        <v>159</v>
      </c>
      <c r="U427" s="45">
        <f t="shared" si="69"/>
        <v>175</v>
      </c>
      <c r="V427" s="45">
        <f t="shared" si="69"/>
        <v>191</v>
      </c>
      <c r="W427" s="45">
        <f t="shared" si="69"/>
        <v>207</v>
      </c>
      <c r="X427" s="45">
        <f t="shared" si="69"/>
        <v>223</v>
      </c>
      <c r="Y427" s="45">
        <f t="shared" si="69"/>
        <v>239</v>
      </c>
      <c r="Z427" s="45">
        <f t="shared" si="69"/>
        <v>255</v>
      </c>
      <c r="AA427" s="45">
        <f t="shared" si="68"/>
        <v>271</v>
      </c>
      <c r="AB427" s="45">
        <f t="shared" si="68"/>
        <v>287</v>
      </c>
      <c r="AC427" s="45">
        <f t="shared" si="68"/>
        <v>303</v>
      </c>
      <c r="AD427" s="45">
        <f t="shared" si="68"/>
        <v>319</v>
      </c>
      <c r="AE427" s="45">
        <f t="shared" si="68"/>
        <v>334</v>
      </c>
      <c r="AF427" s="45">
        <f t="shared" si="68"/>
        <v>350</v>
      </c>
      <c r="AG427" s="45">
        <f t="shared" si="68"/>
        <v>366</v>
      </c>
      <c r="AH427" s="45">
        <f t="shared" si="68"/>
        <v>382</v>
      </c>
      <c r="AI427" s="45">
        <f t="shared" si="68"/>
        <v>398</v>
      </c>
      <c r="AJ427" s="45">
        <f t="shared" si="68"/>
        <v>414</v>
      </c>
      <c r="AK427" s="45">
        <f t="shared" si="68"/>
        <v>430</v>
      </c>
      <c r="AL427" s="45">
        <f t="shared" si="68"/>
        <v>446</v>
      </c>
      <c r="AM427" s="45">
        <f t="shared" si="68"/>
        <v>462</v>
      </c>
      <c r="AN427" s="45">
        <f t="shared" si="68"/>
        <v>478</v>
      </c>
    </row>
    <row r="428" spans="1:40" x14ac:dyDescent="0.25">
      <c r="A428" s="68" t="s">
        <v>115</v>
      </c>
      <c r="B428" s="184">
        <v>10312</v>
      </c>
      <c r="C428" s="68">
        <v>12</v>
      </c>
      <c r="D428" s="1">
        <v>2964</v>
      </c>
      <c r="E428" s="1">
        <v>845</v>
      </c>
      <c r="F428" s="1">
        <v>104</v>
      </c>
      <c r="G428" s="1">
        <v>3913</v>
      </c>
      <c r="H428" s="181">
        <f t="shared" si="62"/>
        <v>3809</v>
      </c>
      <c r="I428" s="176">
        <v>326.08330000000001</v>
      </c>
      <c r="J428" s="182">
        <f t="shared" si="63"/>
        <v>317.41666666666669</v>
      </c>
      <c r="K428" s="45">
        <f t="shared" si="69"/>
        <v>20</v>
      </c>
      <c r="L428" s="45">
        <f t="shared" si="69"/>
        <v>40</v>
      </c>
      <c r="M428" s="45">
        <f t="shared" si="69"/>
        <v>60</v>
      </c>
      <c r="N428" s="45">
        <f t="shared" si="69"/>
        <v>79</v>
      </c>
      <c r="O428" s="45">
        <f t="shared" si="69"/>
        <v>99</v>
      </c>
      <c r="P428" s="45">
        <f t="shared" si="69"/>
        <v>119</v>
      </c>
      <c r="Q428" s="45">
        <f t="shared" si="69"/>
        <v>139</v>
      </c>
      <c r="R428" s="45">
        <f t="shared" si="69"/>
        <v>159</v>
      </c>
      <c r="S428" s="45">
        <f t="shared" si="69"/>
        <v>179</v>
      </c>
      <c r="T428" s="45">
        <f t="shared" si="69"/>
        <v>198</v>
      </c>
      <c r="U428" s="45">
        <f t="shared" si="69"/>
        <v>218</v>
      </c>
      <c r="V428" s="45">
        <f t="shared" si="69"/>
        <v>238</v>
      </c>
      <c r="W428" s="45">
        <f t="shared" si="69"/>
        <v>258</v>
      </c>
      <c r="X428" s="45">
        <f t="shared" si="69"/>
        <v>278</v>
      </c>
      <c r="Y428" s="45">
        <f t="shared" si="69"/>
        <v>298</v>
      </c>
      <c r="Z428" s="45">
        <f t="shared" si="69"/>
        <v>317</v>
      </c>
      <c r="AA428" s="45">
        <f t="shared" si="68"/>
        <v>337</v>
      </c>
      <c r="AB428" s="45">
        <f t="shared" si="68"/>
        <v>357</v>
      </c>
      <c r="AC428" s="45">
        <f t="shared" si="68"/>
        <v>377</v>
      </c>
      <c r="AD428" s="45">
        <f t="shared" si="68"/>
        <v>397</v>
      </c>
      <c r="AE428" s="45">
        <f t="shared" si="68"/>
        <v>417</v>
      </c>
      <c r="AF428" s="45">
        <f t="shared" si="68"/>
        <v>436</v>
      </c>
      <c r="AG428" s="45">
        <f t="shared" si="68"/>
        <v>456</v>
      </c>
      <c r="AH428" s="45">
        <f t="shared" si="68"/>
        <v>476</v>
      </c>
      <c r="AI428" s="45">
        <f t="shared" si="68"/>
        <v>496</v>
      </c>
      <c r="AJ428" s="45">
        <f t="shared" si="68"/>
        <v>516</v>
      </c>
      <c r="AK428" s="45">
        <f t="shared" si="68"/>
        <v>536</v>
      </c>
      <c r="AL428" s="45">
        <f t="shared" si="68"/>
        <v>555</v>
      </c>
      <c r="AM428" s="45">
        <f t="shared" si="68"/>
        <v>575</v>
      </c>
      <c r="AN428" s="45">
        <f t="shared" si="68"/>
        <v>595</v>
      </c>
    </row>
    <row r="429" spans="1:40" x14ac:dyDescent="0.25">
      <c r="A429" s="68" t="s">
        <v>115</v>
      </c>
      <c r="B429" s="184">
        <v>10682</v>
      </c>
      <c r="C429" s="68">
        <v>9</v>
      </c>
      <c r="D429" s="1">
        <v>2292</v>
      </c>
      <c r="E429" s="1">
        <v>3209</v>
      </c>
      <c r="F429" s="1">
        <v>99</v>
      </c>
      <c r="G429" s="1">
        <v>5600</v>
      </c>
      <c r="H429" s="181">
        <f t="shared" si="62"/>
        <v>5501</v>
      </c>
      <c r="I429" s="176">
        <v>622.22220000000004</v>
      </c>
      <c r="J429" s="182">
        <f t="shared" si="63"/>
        <v>611.22222222222217</v>
      </c>
      <c r="K429" s="45">
        <f t="shared" si="69"/>
        <v>38</v>
      </c>
      <c r="L429" s="45">
        <f t="shared" si="69"/>
        <v>76</v>
      </c>
      <c r="M429" s="45">
        <f t="shared" si="69"/>
        <v>115</v>
      </c>
      <c r="N429" s="45">
        <f t="shared" si="69"/>
        <v>153</v>
      </c>
      <c r="O429" s="45">
        <f t="shared" si="69"/>
        <v>191</v>
      </c>
      <c r="P429" s="45">
        <f t="shared" si="69"/>
        <v>229</v>
      </c>
      <c r="Q429" s="45">
        <f t="shared" si="69"/>
        <v>267</v>
      </c>
      <c r="R429" s="45">
        <f t="shared" si="69"/>
        <v>306</v>
      </c>
      <c r="S429" s="45">
        <f t="shared" si="69"/>
        <v>344</v>
      </c>
      <c r="T429" s="45">
        <f t="shared" si="69"/>
        <v>382</v>
      </c>
      <c r="U429" s="45">
        <f t="shared" si="69"/>
        <v>420</v>
      </c>
      <c r="V429" s="45">
        <f t="shared" si="69"/>
        <v>458</v>
      </c>
      <c r="W429" s="45">
        <f t="shared" si="69"/>
        <v>497</v>
      </c>
      <c r="X429" s="45">
        <f t="shared" si="69"/>
        <v>535</v>
      </c>
      <c r="Y429" s="45">
        <f t="shared" si="69"/>
        <v>573</v>
      </c>
      <c r="Z429" s="45">
        <f t="shared" si="69"/>
        <v>611</v>
      </c>
      <c r="AA429" s="45">
        <f t="shared" si="68"/>
        <v>649</v>
      </c>
      <c r="AB429" s="45">
        <f t="shared" si="68"/>
        <v>688</v>
      </c>
      <c r="AC429" s="45">
        <f t="shared" si="68"/>
        <v>726</v>
      </c>
      <c r="AD429" s="45">
        <f t="shared" si="68"/>
        <v>764</v>
      </c>
      <c r="AE429" s="45">
        <f t="shared" si="68"/>
        <v>802</v>
      </c>
      <c r="AF429" s="45">
        <f t="shared" si="68"/>
        <v>840</v>
      </c>
      <c r="AG429" s="45">
        <f t="shared" si="68"/>
        <v>879</v>
      </c>
      <c r="AH429" s="45">
        <f t="shared" si="68"/>
        <v>917</v>
      </c>
      <c r="AI429" s="45">
        <f t="shared" si="68"/>
        <v>955</v>
      </c>
      <c r="AJ429" s="45">
        <f t="shared" si="68"/>
        <v>993</v>
      </c>
      <c r="AK429" s="45">
        <f t="shared" si="68"/>
        <v>1031</v>
      </c>
      <c r="AL429" s="45">
        <f t="shared" si="68"/>
        <v>1070</v>
      </c>
      <c r="AM429" s="45">
        <f t="shared" si="68"/>
        <v>1108</v>
      </c>
      <c r="AN429" s="45">
        <f t="shared" si="68"/>
        <v>1146</v>
      </c>
    </row>
    <row r="430" spans="1:40" x14ac:dyDescent="0.25">
      <c r="A430" s="68" t="s">
        <v>113</v>
      </c>
      <c r="B430" s="184">
        <v>20203</v>
      </c>
      <c r="C430" s="68">
        <v>5</v>
      </c>
      <c r="D430" s="1">
        <v>540</v>
      </c>
      <c r="E430" s="1">
        <v>178</v>
      </c>
      <c r="F430" s="1">
        <v>0</v>
      </c>
      <c r="G430" s="1">
        <v>718</v>
      </c>
      <c r="H430" s="181">
        <f t="shared" si="62"/>
        <v>718</v>
      </c>
      <c r="I430" s="176">
        <v>143.6</v>
      </c>
      <c r="J430" s="182">
        <f t="shared" si="63"/>
        <v>143.6</v>
      </c>
      <c r="K430" s="45">
        <f t="shared" si="69"/>
        <v>9</v>
      </c>
      <c r="L430" s="45">
        <f t="shared" si="69"/>
        <v>18</v>
      </c>
      <c r="M430" s="45">
        <f t="shared" si="69"/>
        <v>27</v>
      </c>
      <c r="N430" s="45">
        <f t="shared" si="69"/>
        <v>36</v>
      </c>
      <c r="O430" s="45">
        <f t="shared" si="69"/>
        <v>45</v>
      </c>
      <c r="P430" s="45">
        <f t="shared" si="69"/>
        <v>54</v>
      </c>
      <c r="Q430" s="45">
        <f t="shared" si="69"/>
        <v>63</v>
      </c>
      <c r="R430" s="45">
        <f t="shared" si="69"/>
        <v>72</v>
      </c>
      <c r="S430" s="45">
        <f t="shared" si="69"/>
        <v>81</v>
      </c>
      <c r="T430" s="45">
        <f t="shared" si="69"/>
        <v>90</v>
      </c>
      <c r="U430" s="45">
        <f t="shared" si="69"/>
        <v>99</v>
      </c>
      <c r="V430" s="45">
        <f t="shared" si="69"/>
        <v>108</v>
      </c>
      <c r="W430" s="45">
        <f t="shared" si="69"/>
        <v>117</v>
      </c>
      <c r="X430" s="45">
        <f t="shared" si="69"/>
        <v>126</v>
      </c>
      <c r="Y430" s="45">
        <f t="shared" si="69"/>
        <v>135</v>
      </c>
      <c r="Z430" s="45">
        <f t="shared" si="69"/>
        <v>144</v>
      </c>
      <c r="AA430" s="45">
        <f t="shared" si="68"/>
        <v>153</v>
      </c>
      <c r="AB430" s="45">
        <f t="shared" si="68"/>
        <v>162</v>
      </c>
      <c r="AC430" s="45">
        <f t="shared" si="68"/>
        <v>171</v>
      </c>
      <c r="AD430" s="45">
        <f t="shared" si="68"/>
        <v>180</v>
      </c>
      <c r="AE430" s="45">
        <f t="shared" si="68"/>
        <v>188</v>
      </c>
      <c r="AF430" s="45">
        <f t="shared" si="68"/>
        <v>197</v>
      </c>
      <c r="AG430" s="45">
        <f t="shared" si="68"/>
        <v>206</v>
      </c>
      <c r="AH430" s="45">
        <f t="shared" si="68"/>
        <v>215</v>
      </c>
      <c r="AI430" s="45">
        <f t="shared" si="68"/>
        <v>224</v>
      </c>
      <c r="AJ430" s="45">
        <f t="shared" si="68"/>
        <v>233</v>
      </c>
      <c r="AK430" s="45">
        <f t="shared" si="68"/>
        <v>242</v>
      </c>
      <c r="AL430" s="45">
        <f t="shared" si="68"/>
        <v>251</v>
      </c>
      <c r="AM430" s="45">
        <f t="shared" si="68"/>
        <v>260</v>
      </c>
      <c r="AN430" s="45">
        <f t="shared" si="68"/>
        <v>269</v>
      </c>
    </row>
    <row r="431" spans="1:40" x14ac:dyDescent="0.25">
      <c r="A431" s="68" t="s">
        <v>113</v>
      </c>
      <c r="B431" s="184">
        <v>20259</v>
      </c>
      <c r="C431" s="68">
        <v>11</v>
      </c>
      <c r="D431" s="1">
        <v>624</v>
      </c>
      <c r="E431" s="1">
        <v>1626</v>
      </c>
      <c r="F431" s="1">
        <v>0</v>
      </c>
      <c r="G431" s="1">
        <v>2250</v>
      </c>
      <c r="H431" s="181">
        <f t="shared" si="62"/>
        <v>2250</v>
      </c>
      <c r="I431" s="176">
        <v>204.5455</v>
      </c>
      <c r="J431" s="182">
        <f t="shared" si="63"/>
        <v>204.54545454545453</v>
      </c>
      <c r="K431" s="45">
        <f t="shared" si="69"/>
        <v>13</v>
      </c>
      <c r="L431" s="45">
        <f t="shared" si="69"/>
        <v>26</v>
      </c>
      <c r="M431" s="45">
        <f t="shared" si="69"/>
        <v>38</v>
      </c>
      <c r="N431" s="45">
        <f t="shared" si="69"/>
        <v>51</v>
      </c>
      <c r="O431" s="45">
        <f t="shared" si="69"/>
        <v>64</v>
      </c>
      <c r="P431" s="45">
        <f t="shared" si="69"/>
        <v>77</v>
      </c>
      <c r="Q431" s="45">
        <f t="shared" si="69"/>
        <v>89</v>
      </c>
      <c r="R431" s="45">
        <f t="shared" si="69"/>
        <v>102</v>
      </c>
      <c r="S431" s="45">
        <f t="shared" si="69"/>
        <v>115</v>
      </c>
      <c r="T431" s="45">
        <f t="shared" si="69"/>
        <v>128</v>
      </c>
      <c r="U431" s="45">
        <f t="shared" si="69"/>
        <v>141</v>
      </c>
      <c r="V431" s="45">
        <f t="shared" si="69"/>
        <v>153</v>
      </c>
      <c r="W431" s="45">
        <f t="shared" si="69"/>
        <v>166</v>
      </c>
      <c r="X431" s="45">
        <f t="shared" si="69"/>
        <v>179</v>
      </c>
      <c r="Y431" s="45">
        <f t="shared" si="69"/>
        <v>192</v>
      </c>
      <c r="Z431" s="45">
        <f t="shared" si="69"/>
        <v>205</v>
      </c>
      <c r="AA431" s="45">
        <f t="shared" si="68"/>
        <v>217</v>
      </c>
      <c r="AB431" s="45">
        <f t="shared" si="68"/>
        <v>230</v>
      </c>
      <c r="AC431" s="45">
        <f t="shared" si="68"/>
        <v>243</v>
      </c>
      <c r="AD431" s="45">
        <f t="shared" si="68"/>
        <v>256</v>
      </c>
      <c r="AE431" s="45">
        <f t="shared" si="68"/>
        <v>268</v>
      </c>
      <c r="AF431" s="45">
        <f t="shared" si="68"/>
        <v>281</v>
      </c>
      <c r="AG431" s="45">
        <f t="shared" si="68"/>
        <v>294</v>
      </c>
      <c r="AH431" s="45">
        <f t="shared" si="68"/>
        <v>307</v>
      </c>
      <c r="AI431" s="45">
        <f t="shared" si="68"/>
        <v>320</v>
      </c>
      <c r="AJ431" s="45">
        <f t="shared" si="68"/>
        <v>332</v>
      </c>
      <c r="AK431" s="45">
        <f t="shared" si="68"/>
        <v>345</v>
      </c>
      <c r="AL431" s="45">
        <f t="shared" si="68"/>
        <v>358</v>
      </c>
      <c r="AM431" s="45">
        <f t="shared" si="68"/>
        <v>371</v>
      </c>
      <c r="AN431" s="45">
        <f t="shared" si="68"/>
        <v>384</v>
      </c>
    </row>
    <row r="432" spans="1:40" x14ac:dyDescent="0.25">
      <c r="A432" s="68" t="s">
        <v>113</v>
      </c>
      <c r="B432" s="184">
        <v>20519</v>
      </c>
      <c r="C432" s="68">
        <v>6</v>
      </c>
      <c r="D432" s="1">
        <v>1140</v>
      </c>
      <c r="E432" s="1">
        <v>117</v>
      </c>
      <c r="F432" s="1">
        <v>0</v>
      </c>
      <c r="G432" s="1">
        <v>1257</v>
      </c>
      <c r="H432" s="181">
        <f t="shared" si="62"/>
        <v>1257</v>
      </c>
      <c r="I432" s="176">
        <v>209.5</v>
      </c>
      <c r="J432" s="182">
        <f t="shared" si="63"/>
        <v>209.5</v>
      </c>
      <c r="K432" s="45">
        <f t="shared" si="69"/>
        <v>13</v>
      </c>
      <c r="L432" s="45">
        <f t="shared" si="69"/>
        <v>26</v>
      </c>
      <c r="M432" s="45">
        <f t="shared" si="69"/>
        <v>39</v>
      </c>
      <c r="N432" s="45">
        <f t="shared" si="69"/>
        <v>52</v>
      </c>
      <c r="O432" s="45">
        <f t="shared" si="69"/>
        <v>65</v>
      </c>
      <c r="P432" s="45">
        <f t="shared" si="69"/>
        <v>79</v>
      </c>
      <c r="Q432" s="45">
        <f t="shared" si="69"/>
        <v>92</v>
      </c>
      <c r="R432" s="45">
        <f t="shared" si="69"/>
        <v>105</v>
      </c>
      <c r="S432" s="45">
        <f t="shared" si="69"/>
        <v>118</v>
      </c>
      <c r="T432" s="45">
        <f t="shared" si="69"/>
        <v>131</v>
      </c>
      <c r="U432" s="45">
        <f t="shared" si="69"/>
        <v>144</v>
      </c>
      <c r="V432" s="45">
        <f t="shared" si="69"/>
        <v>157</v>
      </c>
      <c r="W432" s="45">
        <f t="shared" si="69"/>
        <v>170</v>
      </c>
      <c r="X432" s="45">
        <f t="shared" si="69"/>
        <v>183</v>
      </c>
      <c r="Y432" s="45">
        <f t="shared" si="69"/>
        <v>196</v>
      </c>
      <c r="Z432" s="45">
        <f t="shared" si="69"/>
        <v>210</v>
      </c>
      <c r="AA432" s="45">
        <f t="shared" si="68"/>
        <v>223</v>
      </c>
      <c r="AB432" s="45">
        <f t="shared" si="68"/>
        <v>236</v>
      </c>
      <c r="AC432" s="45">
        <f t="shared" si="68"/>
        <v>249</v>
      </c>
      <c r="AD432" s="45">
        <f t="shared" si="68"/>
        <v>262</v>
      </c>
      <c r="AE432" s="45">
        <f t="shared" si="68"/>
        <v>275</v>
      </c>
      <c r="AF432" s="45">
        <f t="shared" si="68"/>
        <v>288</v>
      </c>
      <c r="AG432" s="45">
        <f t="shared" si="68"/>
        <v>301</v>
      </c>
      <c r="AH432" s="45">
        <f t="shared" si="68"/>
        <v>314</v>
      </c>
      <c r="AI432" s="45">
        <f t="shared" si="68"/>
        <v>327</v>
      </c>
      <c r="AJ432" s="45">
        <f t="shared" si="68"/>
        <v>340</v>
      </c>
      <c r="AK432" s="45">
        <f t="shared" si="68"/>
        <v>354</v>
      </c>
      <c r="AL432" s="45">
        <f t="shared" si="68"/>
        <v>367</v>
      </c>
      <c r="AM432" s="45">
        <f t="shared" si="68"/>
        <v>380</v>
      </c>
      <c r="AN432" s="45">
        <f t="shared" si="68"/>
        <v>393</v>
      </c>
    </row>
    <row r="433" spans="1:40" x14ac:dyDescent="0.25">
      <c r="A433" s="68" t="s">
        <v>111</v>
      </c>
      <c r="B433" s="184">
        <v>40223</v>
      </c>
      <c r="C433" s="68">
        <v>12</v>
      </c>
      <c r="D433" s="1">
        <v>0</v>
      </c>
      <c r="E433" s="1">
        <v>1397</v>
      </c>
      <c r="F433" s="1">
        <v>0</v>
      </c>
      <c r="G433" s="1">
        <v>1397</v>
      </c>
      <c r="H433" s="181">
        <f t="shared" si="62"/>
        <v>1397</v>
      </c>
      <c r="I433" s="176">
        <v>116.41670000000001</v>
      </c>
      <c r="J433" s="182">
        <f t="shared" si="63"/>
        <v>116.41666666666667</v>
      </c>
      <c r="K433" s="45">
        <f t="shared" si="69"/>
        <v>7</v>
      </c>
      <c r="L433" s="45">
        <f t="shared" si="69"/>
        <v>15</v>
      </c>
      <c r="M433" s="45">
        <f t="shared" si="69"/>
        <v>22</v>
      </c>
      <c r="N433" s="45">
        <f t="shared" si="69"/>
        <v>29</v>
      </c>
      <c r="O433" s="45">
        <f t="shared" si="69"/>
        <v>36</v>
      </c>
      <c r="P433" s="45">
        <f t="shared" si="69"/>
        <v>44</v>
      </c>
      <c r="Q433" s="45">
        <f t="shared" si="69"/>
        <v>51</v>
      </c>
      <c r="R433" s="45">
        <f t="shared" si="69"/>
        <v>58</v>
      </c>
      <c r="S433" s="45">
        <f t="shared" si="69"/>
        <v>65</v>
      </c>
      <c r="T433" s="45">
        <f t="shared" si="69"/>
        <v>73</v>
      </c>
      <c r="U433" s="45">
        <f t="shared" si="69"/>
        <v>80</v>
      </c>
      <c r="V433" s="45">
        <f t="shared" si="69"/>
        <v>87</v>
      </c>
      <c r="W433" s="45">
        <f t="shared" si="69"/>
        <v>95</v>
      </c>
      <c r="X433" s="45">
        <f t="shared" si="69"/>
        <v>102</v>
      </c>
      <c r="Y433" s="45">
        <f t="shared" si="69"/>
        <v>109</v>
      </c>
      <c r="Z433" s="45">
        <f t="shared" si="69"/>
        <v>116</v>
      </c>
      <c r="AA433" s="45">
        <f t="shared" si="68"/>
        <v>124</v>
      </c>
      <c r="AB433" s="45">
        <f t="shared" si="68"/>
        <v>131</v>
      </c>
      <c r="AC433" s="45">
        <f t="shared" si="68"/>
        <v>138</v>
      </c>
      <c r="AD433" s="45">
        <f t="shared" si="68"/>
        <v>146</v>
      </c>
      <c r="AE433" s="45">
        <f t="shared" si="68"/>
        <v>153</v>
      </c>
      <c r="AF433" s="45">
        <f t="shared" si="68"/>
        <v>160</v>
      </c>
      <c r="AG433" s="45">
        <f t="shared" si="68"/>
        <v>167</v>
      </c>
      <c r="AH433" s="45">
        <f t="shared" si="68"/>
        <v>175</v>
      </c>
      <c r="AI433" s="45">
        <f t="shared" si="68"/>
        <v>182</v>
      </c>
      <c r="AJ433" s="45">
        <f t="shared" si="68"/>
        <v>189</v>
      </c>
      <c r="AK433" s="45">
        <f t="shared" si="68"/>
        <v>196</v>
      </c>
      <c r="AL433" s="45">
        <f t="shared" si="68"/>
        <v>204</v>
      </c>
      <c r="AM433" s="45">
        <f t="shared" si="68"/>
        <v>211</v>
      </c>
      <c r="AN433" s="45">
        <f t="shared" si="68"/>
        <v>218</v>
      </c>
    </row>
    <row r="434" spans="1:40" x14ac:dyDescent="0.25">
      <c r="A434" s="68" t="s">
        <v>111</v>
      </c>
      <c r="B434" s="184">
        <v>40255</v>
      </c>
      <c r="C434" s="68">
        <v>10</v>
      </c>
      <c r="D434" s="1">
        <v>1608</v>
      </c>
      <c r="E434" s="1">
        <v>-144</v>
      </c>
      <c r="F434" s="1">
        <v>0</v>
      </c>
      <c r="G434" s="1">
        <v>1464</v>
      </c>
      <c r="H434" s="181">
        <f t="shared" si="62"/>
        <v>1464</v>
      </c>
      <c r="I434" s="176">
        <v>146.4</v>
      </c>
      <c r="J434" s="182">
        <f t="shared" si="63"/>
        <v>146.4</v>
      </c>
      <c r="K434" s="45">
        <f t="shared" si="69"/>
        <v>9</v>
      </c>
      <c r="L434" s="45">
        <f t="shared" si="69"/>
        <v>18</v>
      </c>
      <c r="M434" s="45">
        <f t="shared" si="69"/>
        <v>27</v>
      </c>
      <c r="N434" s="45">
        <f t="shared" si="69"/>
        <v>37</v>
      </c>
      <c r="O434" s="45">
        <f t="shared" si="69"/>
        <v>46</v>
      </c>
      <c r="P434" s="45">
        <f t="shared" si="69"/>
        <v>55</v>
      </c>
      <c r="Q434" s="45">
        <f t="shared" si="69"/>
        <v>64</v>
      </c>
      <c r="R434" s="45">
        <f t="shared" si="69"/>
        <v>73</v>
      </c>
      <c r="S434" s="45">
        <f t="shared" si="69"/>
        <v>82</v>
      </c>
      <c r="T434" s="45">
        <f t="shared" si="69"/>
        <v>92</v>
      </c>
      <c r="U434" s="45">
        <f t="shared" si="69"/>
        <v>101</v>
      </c>
      <c r="V434" s="45">
        <f t="shared" si="69"/>
        <v>110</v>
      </c>
      <c r="W434" s="45">
        <f t="shared" si="69"/>
        <v>119</v>
      </c>
      <c r="X434" s="45">
        <f t="shared" si="69"/>
        <v>128</v>
      </c>
      <c r="Y434" s="45">
        <f t="shared" si="69"/>
        <v>137</v>
      </c>
      <c r="Z434" s="45">
        <f t="shared" si="69"/>
        <v>146</v>
      </c>
      <c r="AA434" s="45">
        <f t="shared" si="68"/>
        <v>156</v>
      </c>
      <c r="AB434" s="45">
        <f t="shared" si="68"/>
        <v>165</v>
      </c>
      <c r="AC434" s="45">
        <f t="shared" si="68"/>
        <v>174</v>
      </c>
      <c r="AD434" s="45">
        <f t="shared" si="68"/>
        <v>183</v>
      </c>
      <c r="AE434" s="45">
        <f t="shared" si="68"/>
        <v>192</v>
      </c>
      <c r="AF434" s="45">
        <f t="shared" si="68"/>
        <v>201</v>
      </c>
      <c r="AG434" s="45">
        <f t="shared" si="68"/>
        <v>210</v>
      </c>
      <c r="AH434" s="45">
        <f t="shared" si="68"/>
        <v>220</v>
      </c>
      <c r="AI434" s="45">
        <f t="shared" si="68"/>
        <v>229</v>
      </c>
      <c r="AJ434" s="45">
        <f t="shared" si="68"/>
        <v>238</v>
      </c>
      <c r="AK434" s="45">
        <f t="shared" si="68"/>
        <v>247</v>
      </c>
      <c r="AL434" s="45">
        <f t="shared" si="68"/>
        <v>256</v>
      </c>
      <c r="AM434" s="45">
        <f t="shared" si="68"/>
        <v>265</v>
      </c>
      <c r="AN434" s="45">
        <f t="shared" si="68"/>
        <v>275</v>
      </c>
    </row>
    <row r="435" spans="1:40" x14ac:dyDescent="0.25">
      <c r="A435" s="68" t="s">
        <v>111</v>
      </c>
      <c r="B435" s="184">
        <v>40616</v>
      </c>
      <c r="C435" s="68">
        <v>13</v>
      </c>
      <c r="D435" s="1">
        <v>1020</v>
      </c>
      <c r="E435" s="1">
        <v>1805</v>
      </c>
      <c r="F435" s="1">
        <v>15</v>
      </c>
      <c r="G435" s="1">
        <v>2840</v>
      </c>
      <c r="H435" s="181">
        <f t="shared" si="62"/>
        <v>2825</v>
      </c>
      <c r="I435" s="176">
        <v>218.4615</v>
      </c>
      <c r="J435" s="182">
        <f t="shared" si="63"/>
        <v>217.30769230769232</v>
      </c>
      <c r="K435" s="45">
        <f t="shared" si="69"/>
        <v>14</v>
      </c>
      <c r="L435" s="45">
        <f t="shared" si="69"/>
        <v>27</v>
      </c>
      <c r="M435" s="45">
        <f t="shared" si="69"/>
        <v>41</v>
      </c>
      <c r="N435" s="45">
        <f t="shared" si="69"/>
        <v>54</v>
      </c>
      <c r="O435" s="45">
        <f t="shared" si="69"/>
        <v>68</v>
      </c>
      <c r="P435" s="45">
        <f t="shared" si="69"/>
        <v>81</v>
      </c>
      <c r="Q435" s="45">
        <f t="shared" si="69"/>
        <v>95</v>
      </c>
      <c r="R435" s="45">
        <f t="shared" si="69"/>
        <v>109</v>
      </c>
      <c r="S435" s="45">
        <f t="shared" si="69"/>
        <v>122</v>
      </c>
      <c r="T435" s="45">
        <f t="shared" si="69"/>
        <v>136</v>
      </c>
      <c r="U435" s="45">
        <f t="shared" si="69"/>
        <v>149</v>
      </c>
      <c r="V435" s="45">
        <f t="shared" si="69"/>
        <v>163</v>
      </c>
      <c r="W435" s="45">
        <f t="shared" si="69"/>
        <v>177</v>
      </c>
      <c r="X435" s="45">
        <f t="shared" si="69"/>
        <v>190</v>
      </c>
      <c r="Y435" s="45">
        <f t="shared" si="69"/>
        <v>204</v>
      </c>
      <c r="Z435" s="45">
        <f t="shared" si="69"/>
        <v>217</v>
      </c>
      <c r="AA435" s="45">
        <f t="shared" si="68"/>
        <v>231</v>
      </c>
      <c r="AB435" s="45">
        <f t="shared" si="68"/>
        <v>244</v>
      </c>
      <c r="AC435" s="45">
        <f t="shared" si="68"/>
        <v>258</v>
      </c>
      <c r="AD435" s="45">
        <f t="shared" si="68"/>
        <v>272</v>
      </c>
      <c r="AE435" s="45">
        <f t="shared" si="68"/>
        <v>285</v>
      </c>
      <c r="AF435" s="45">
        <f t="shared" si="68"/>
        <v>299</v>
      </c>
      <c r="AG435" s="45">
        <f t="shared" si="68"/>
        <v>312</v>
      </c>
      <c r="AH435" s="45">
        <f t="shared" si="68"/>
        <v>326</v>
      </c>
      <c r="AI435" s="45">
        <f t="shared" si="68"/>
        <v>340</v>
      </c>
      <c r="AJ435" s="45">
        <f t="shared" si="68"/>
        <v>353</v>
      </c>
      <c r="AK435" s="45">
        <f t="shared" si="68"/>
        <v>367</v>
      </c>
      <c r="AL435" s="45">
        <f t="shared" si="68"/>
        <v>380</v>
      </c>
      <c r="AM435" s="45">
        <f t="shared" si="68"/>
        <v>394</v>
      </c>
      <c r="AN435" s="45">
        <f t="shared" si="68"/>
        <v>407</v>
      </c>
    </row>
    <row r="436" spans="1:40" x14ac:dyDescent="0.25">
      <c r="A436" s="68" t="s">
        <v>111</v>
      </c>
      <c r="B436" s="184">
        <v>41458</v>
      </c>
      <c r="C436" s="68">
        <v>2</v>
      </c>
      <c r="D436" s="1">
        <v>288</v>
      </c>
      <c r="E436" s="1">
        <v>1</v>
      </c>
      <c r="F436" s="1">
        <v>0</v>
      </c>
      <c r="G436" s="1">
        <v>289</v>
      </c>
      <c r="H436" s="181">
        <f t="shared" si="62"/>
        <v>289</v>
      </c>
      <c r="I436" s="176">
        <v>144.5</v>
      </c>
      <c r="J436" s="182">
        <f t="shared" si="63"/>
        <v>144.5</v>
      </c>
      <c r="K436" s="45">
        <f t="shared" si="69"/>
        <v>9</v>
      </c>
      <c r="L436" s="45">
        <f t="shared" si="69"/>
        <v>18</v>
      </c>
      <c r="M436" s="45">
        <f t="shared" si="69"/>
        <v>27</v>
      </c>
      <c r="N436" s="45">
        <f t="shared" si="69"/>
        <v>36</v>
      </c>
      <c r="O436" s="45">
        <f t="shared" si="69"/>
        <v>45</v>
      </c>
      <c r="P436" s="45">
        <f t="shared" si="69"/>
        <v>54</v>
      </c>
      <c r="Q436" s="45">
        <f t="shared" si="69"/>
        <v>63</v>
      </c>
      <c r="R436" s="45">
        <f t="shared" si="69"/>
        <v>72</v>
      </c>
      <c r="S436" s="45">
        <f t="shared" si="69"/>
        <v>81</v>
      </c>
      <c r="T436" s="45">
        <f t="shared" si="69"/>
        <v>90</v>
      </c>
      <c r="U436" s="45">
        <f t="shared" si="69"/>
        <v>99</v>
      </c>
      <c r="V436" s="45">
        <f t="shared" si="69"/>
        <v>108</v>
      </c>
      <c r="W436" s="45">
        <f t="shared" si="69"/>
        <v>117</v>
      </c>
      <c r="X436" s="45">
        <f t="shared" si="69"/>
        <v>126</v>
      </c>
      <c r="Y436" s="45">
        <f t="shared" si="69"/>
        <v>135</v>
      </c>
      <c r="Z436" s="45">
        <f t="shared" si="69"/>
        <v>145</v>
      </c>
      <c r="AA436" s="45">
        <f t="shared" si="68"/>
        <v>154</v>
      </c>
      <c r="AB436" s="45">
        <f t="shared" si="68"/>
        <v>163</v>
      </c>
      <c r="AC436" s="45">
        <f t="shared" si="68"/>
        <v>172</v>
      </c>
      <c r="AD436" s="45">
        <f t="shared" si="68"/>
        <v>181</v>
      </c>
      <c r="AE436" s="45">
        <f t="shared" si="68"/>
        <v>190</v>
      </c>
      <c r="AF436" s="45">
        <f t="shared" si="68"/>
        <v>199</v>
      </c>
      <c r="AG436" s="45">
        <f t="shared" si="68"/>
        <v>208</v>
      </c>
      <c r="AH436" s="45">
        <f t="shared" si="68"/>
        <v>217</v>
      </c>
      <c r="AI436" s="45">
        <f t="shared" si="68"/>
        <v>226</v>
      </c>
      <c r="AJ436" s="45">
        <f t="shared" si="68"/>
        <v>235</v>
      </c>
      <c r="AK436" s="45">
        <f t="shared" si="68"/>
        <v>244</v>
      </c>
      <c r="AL436" s="45">
        <f t="shared" si="68"/>
        <v>253</v>
      </c>
      <c r="AM436" s="45">
        <f t="shared" si="68"/>
        <v>262</v>
      </c>
      <c r="AN436" s="45">
        <f t="shared" si="68"/>
        <v>271</v>
      </c>
    </row>
    <row r="437" spans="1:40" x14ac:dyDescent="0.25">
      <c r="A437" s="68" t="s">
        <v>111</v>
      </c>
      <c r="B437" s="184">
        <v>57005</v>
      </c>
      <c r="C437" s="68">
        <v>6</v>
      </c>
      <c r="D437" s="1">
        <v>456</v>
      </c>
      <c r="E437" s="1">
        <v>1055</v>
      </c>
      <c r="F437" s="1">
        <v>0</v>
      </c>
      <c r="G437" s="1">
        <v>1511</v>
      </c>
      <c r="H437" s="181">
        <f t="shared" si="62"/>
        <v>1511</v>
      </c>
      <c r="I437" s="176">
        <v>251.83330000000001</v>
      </c>
      <c r="J437" s="182">
        <f t="shared" si="63"/>
        <v>251.83333333333334</v>
      </c>
      <c r="K437" s="45">
        <f t="shared" si="69"/>
        <v>16</v>
      </c>
      <c r="L437" s="45">
        <f t="shared" si="69"/>
        <v>31</v>
      </c>
      <c r="M437" s="45">
        <f t="shared" si="69"/>
        <v>47</v>
      </c>
      <c r="N437" s="45">
        <f t="shared" si="69"/>
        <v>63</v>
      </c>
      <c r="O437" s="45">
        <f t="shared" si="69"/>
        <v>79</v>
      </c>
      <c r="P437" s="45">
        <f t="shared" si="69"/>
        <v>94</v>
      </c>
      <c r="Q437" s="45">
        <f t="shared" si="69"/>
        <v>110</v>
      </c>
      <c r="R437" s="45">
        <f t="shared" si="69"/>
        <v>126</v>
      </c>
      <c r="S437" s="45">
        <f t="shared" si="69"/>
        <v>142</v>
      </c>
      <c r="T437" s="45">
        <f t="shared" si="69"/>
        <v>157</v>
      </c>
      <c r="U437" s="45">
        <f t="shared" si="69"/>
        <v>173</v>
      </c>
      <c r="V437" s="45">
        <f t="shared" si="69"/>
        <v>189</v>
      </c>
      <c r="W437" s="45">
        <f t="shared" si="69"/>
        <v>205</v>
      </c>
      <c r="X437" s="45">
        <f t="shared" si="69"/>
        <v>220</v>
      </c>
      <c r="Y437" s="45">
        <f t="shared" si="69"/>
        <v>236</v>
      </c>
      <c r="Z437" s="45">
        <f t="shared" si="69"/>
        <v>252</v>
      </c>
      <c r="AA437" s="45">
        <f t="shared" si="68"/>
        <v>268</v>
      </c>
      <c r="AB437" s="45">
        <f t="shared" si="68"/>
        <v>283</v>
      </c>
      <c r="AC437" s="45">
        <f t="shared" si="68"/>
        <v>299</v>
      </c>
      <c r="AD437" s="45">
        <f t="shared" si="68"/>
        <v>315</v>
      </c>
      <c r="AE437" s="45">
        <f t="shared" si="68"/>
        <v>331</v>
      </c>
      <c r="AF437" s="45">
        <f t="shared" si="68"/>
        <v>346</v>
      </c>
      <c r="AG437" s="45">
        <f t="shared" si="68"/>
        <v>362</v>
      </c>
      <c r="AH437" s="45">
        <f t="shared" si="68"/>
        <v>378</v>
      </c>
      <c r="AI437" s="45">
        <f t="shared" si="68"/>
        <v>393</v>
      </c>
      <c r="AJ437" s="45">
        <f t="shared" si="68"/>
        <v>409</v>
      </c>
      <c r="AK437" s="45">
        <f t="shared" si="68"/>
        <v>425</v>
      </c>
      <c r="AL437" s="45">
        <f t="shared" si="68"/>
        <v>441</v>
      </c>
      <c r="AM437" s="45">
        <f t="shared" si="68"/>
        <v>456</v>
      </c>
      <c r="AN437" s="45">
        <f t="shared" si="68"/>
        <v>472</v>
      </c>
    </row>
    <row r="438" spans="1:40" x14ac:dyDescent="0.25">
      <c r="A438" s="68" t="s">
        <v>111</v>
      </c>
      <c r="B438" s="184">
        <v>57006</v>
      </c>
      <c r="C438" s="68">
        <v>7</v>
      </c>
      <c r="D438" s="1">
        <v>420</v>
      </c>
      <c r="E438" s="1">
        <v>647</v>
      </c>
      <c r="F438" s="1">
        <v>0</v>
      </c>
      <c r="G438" s="1">
        <v>1067</v>
      </c>
      <c r="H438" s="181">
        <f t="shared" si="62"/>
        <v>1067</v>
      </c>
      <c r="I438" s="176">
        <v>152.42859999999999</v>
      </c>
      <c r="J438" s="182">
        <f t="shared" si="63"/>
        <v>152.42857142857142</v>
      </c>
      <c r="K438" s="45">
        <f t="shared" si="69"/>
        <v>10</v>
      </c>
      <c r="L438" s="45">
        <f t="shared" si="69"/>
        <v>19</v>
      </c>
      <c r="M438" s="45">
        <f t="shared" si="69"/>
        <v>29</v>
      </c>
      <c r="N438" s="45">
        <f t="shared" si="69"/>
        <v>38</v>
      </c>
      <c r="O438" s="45">
        <f t="shared" si="69"/>
        <v>48</v>
      </c>
      <c r="P438" s="45">
        <f t="shared" si="69"/>
        <v>57</v>
      </c>
      <c r="Q438" s="45">
        <f t="shared" si="69"/>
        <v>67</v>
      </c>
      <c r="R438" s="45">
        <f t="shared" si="69"/>
        <v>76</v>
      </c>
      <c r="S438" s="45">
        <f t="shared" si="69"/>
        <v>86</v>
      </c>
      <c r="T438" s="45">
        <f t="shared" si="69"/>
        <v>95</v>
      </c>
      <c r="U438" s="45">
        <f t="shared" si="69"/>
        <v>105</v>
      </c>
      <c r="V438" s="45">
        <f t="shared" si="69"/>
        <v>114</v>
      </c>
      <c r="W438" s="45">
        <f t="shared" si="69"/>
        <v>124</v>
      </c>
      <c r="X438" s="45">
        <f t="shared" si="69"/>
        <v>133</v>
      </c>
      <c r="Y438" s="45">
        <f t="shared" si="69"/>
        <v>143</v>
      </c>
      <c r="Z438" s="45">
        <f t="shared" ref="Z438:AN453" si="70">IF($G438&gt;0,ROUND($J438*Z$3/12*0.75,0),0)</f>
        <v>152</v>
      </c>
      <c r="AA438" s="45">
        <f t="shared" si="70"/>
        <v>162</v>
      </c>
      <c r="AB438" s="45">
        <f t="shared" si="70"/>
        <v>171</v>
      </c>
      <c r="AC438" s="45">
        <f t="shared" si="70"/>
        <v>181</v>
      </c>
      <c r="AD438" s="45">
        <f t="shared" si="70"/>
        <v>191</v>
      </c>
      <c r="AE438" s="45">
        <f t="shared" si="70"/>
        <v>200</v>
      </c>
      <c r="AF438" s="45">
        <f t="shared" si="70"/>
        <v>210</v>
      </c>
      <c r="AG438" s="45">
        <f t="shared" si="70"/>
        <v>219</v>
      </c>
      <c r="AH438" s="45">
        <f t="shared" si="70"/>
        <v>229</v>
      </c>
      <c r="AI438" s="45">
        <f t="shared" si="70"/>
        <v>238</v>
      </c>
      <c r="AJ438" s="45">
        <f t="shared" si="70"/>
        <v>248</v>
      </c>
      <c r="AK438" s="45">
        <f t="shared" si="70"/>
        <v>257</v>
      </c>
      <c r="AL438" s="45">
        <f t="shared" si="70"/>
        <v>267</v>
      </c>
      <c r="AM438" s="45">
        <f t="shared" si="70"/>
        <v>276</v>
      </c>
      <c r="AN438" s="45">
        <f t="shared" si="70"/>
        <v>286</v>
      </c>
    </row>
    <row r="439" spans="1:40" x14ac:dyDescent="0.25">
      <c r="A439" s="68" t="s">
        <v>111</v>
      </c>
      <c r="B439" s="184">
        <v>57010</v>
      </c>
      <c r="C439" s="68">
        <v>10</v>
      </c>
      <c r="D439" s="1">
        <v>480</v>
      </c>
      <c r="E439" s="1">
        <v>784</v>
      </c>
      <c r="F439" s="1">
        <v>5</v>
      </c>
      <c r="G439" s="1">
        <v>1269</v>
      </c>
      <c r="H439" s="181">
        <f t="shared" si="62"/>
        <v>1264</v>
      </c>
      <c r="I439" s="176">
        <v>126.9</v>
      </c>
      <c r="J439" s="182">
        <f t="shared" si="63"/>
        <v>126.4</v>
      </c>
      <c r="K439" s="45">
        <f t="shared" ref="K439:Z454" si="71">IF($G439&gt;0,ROUND($J439*K$3/12*0.75,0),0)</f>
        <v>8</v>
      </c>
      <c r="L439" s="45">
        <f t="shared" si="71"/>
        <v>16</v>
      </c>
      <c r="M439" s="45">
        <f t="shared" si="71"/>
        <v>24</v>
      </c>
      <c r="N439" s="45">
        <f t="shared" si="71"/>
        <v>32</v>
      </c>
      <c r="O439" s="45">
        <f t="shared" si="71"/>
        <v>40</v>
      </c>
      <c r="P439" s="45">
        <f t="shared" si="71"/>
        <v>47</v>
      </c>
      <c r="Q439" s="45">
        <f t="shared" si="71"/>
        <v>55</v>
      </c>
      <c r="R439" s="45">
        <f t="shared" si="71"/>
        <v>63</v>
      </c>
      <c r="S439" s="45">
        <f t="shared" si="71"/>
        <v>71</v>
      </c>
      <c r="T439" s="45">
        <f t="shared" si="71"/>
        <v>79</v>
      </c>
      <c r="U439" s="45">
        <f t="shared" si="71"/>
        <v>87</v>
      </c>
      <c r="V439" s="45">
        <f t="shared" si="71"/>
        <v>95</v>
      </c>
      <c r="W439" s="45">
        <f t="shared" si="71"/>
        <v>103</v>
      </c>
      <c r="X439" s="45">
        <f t="shared" si="71"/>
        <v>111</v>
      </c>
      <c r="Y439" s="45">
        <f t="shared" si="71"/>
        <v>119</v>
      </c>
      <c r="Z439" s="45">
        <f t="shared" si="71"/>
        <v>126</v>
      </c>
      <c r="AA439" s="45">
        <f t="shared" si="70"/>
        <v>134</v>
      </c>
      <c r="AB439" s="45">
        <f t="shared" si="70"/>
        <v>142</v>
      </c>
      <c r="AC439" s="45">
        <f t="shared" si="70"/>
        <v>150</v>
      </c>
      <c r="AD439" s="45">
        <f t="shared" si="70"/>
        <v>158</v>
      </c>
      <c r="AE439" s="45">
        <f t="shared" si="70"/>
        <v>166</v>
      </c>
      <c r="AF439" s="45">
        <f t="shared" si="70"/>
        <v>174</v>
      </c>
      <c r="AG439" s="45">
        <f t="shared" si="70"/>
        <v>182</v>
      </c>
      <c r="AH439" s="45">
        <f t="shared" si="70"/>
        <v>190</v>
      </c>
      <c r="AI439" s="45">
        <f t="shared" si="70"/>
        <v>198</v>
      </c>
      <c r="AJ439" s="45">
        <f t="shared" si="70"/>
        <v>205</v>
      </c>
      <c r="AK439" s="45">
        <f t="shared" si="70"/>
        <v>213</v>
      </c>
      <c r="AL439" s="45">
        <f t="shared" si="70"/>
        <v>221</v>
      </c>
      <c r="AM439" s="45">
        <f t="shared" si="70"/>
        <v>229</v>
      </c>
      <c r="AN439" s="45">
        <f t="shared" si="70"/>
        <v>237</v>
      </c>
    </row>
    <row r="440" spans="1:40" x14ac:dyDescent="0.25">
      <c r="A440" s="68" t="s">
        <v>111</v>
      </c>
      <c r="B440" s="184">
        <v>57012</v>
      </c>
      <c r="C440" s="68">
        <v>3</v>
      </c>
      <c r="D440" s="1">
        <v>0</v>
      </c>
      <c r="E440" s="1">
        <v>1056</v>
      </c>
      <c r="F440" s="1">
        <v>75</v>
      </c>
      <c r="G440" s="1">
        <v>1131</v>
      </c>
      <c r="H440" s="181">
        <f t="shared" si="62"/>
        <v>1056</v>
      </c>
      <c r="I440" s="176">
        <v>377</v>
      </c>
      <c r="J440" s="182">
        <f t="shared" si="63"/>
        <v>352</v>
      </c>
      <c r="K440" s="45">
        <f t="shared" si="71"/>
        <v>22</v>
      </c>
      <c r="L440" s="45">
        <f t="shared" si="71"/>
        <v>44</v>
      </c>
      <c r="M440" s="45">
        <f t="shared" si="71"/>
        <v>66</v>
      </c>
      <c r="N440" s="45">
        <f t="shared" si="71"/>
        <v>88</v>
      </c>
      <c r="O440" s="45">
        <f t="shared" si="71"/>
        <v>110</v>
      </c>
      <c r="P440" s="45">
        <f t="shared" si="71"/>
        <v>132</v>
      </c>
      <c r="Q440" s="45">
        <f t="shared" si="71"/>
        <v>154</v>
      </c>
      <c r="R440" s="45">
        <f t="shared" si="71"/>
        <v>176</v>
      </c>
      <c r="S440" s="45">
        <f t="shared" si="71"/>
        <v>198</v>
      </c>
      <c r="T440" s="45">
        <f t="shared" si="71"/>
        <v>220</v>
      </c>
      <c r="U440" s="45">
        <f t="shared" si="71"/>
        <v>242</v>
      </c>
      <c r="V440" s="45">
        <f t="shared" si="71"/>
        <v>264</v>
      </c>
      <c r="W440" s="45">
        <f t="shared" si="71"/>
        <v>286</v>
      </c>
      <c r="X440" s="45">
        <f t="shared" si="71"/>
        <v>308</v>
      </c>
      <c r="Y440" s="45">
        <f t="shared" si="71"/>
        <v>330</v>
      </c>
      <c r="Z440" s="45">
        <f t="shared" si="71"/>
        <v>352</v>
      </c>
      <c r="AA440" s="45">
        <f t="shared" si="70"/>
        <v>374</v>
      </c>
      <c r="AB440" s="45">
        <f t="shared" si="70"/>
        <v>396</v>
      </c>
      <c r="AC440" s="45">
        <f t="shared" si="70"/>
        <v>418</v>
      </c>
      <c r="AD440" s="45">
        <f t="shared" si="70"/>
        <v>440</v>
      </c>
      <c r="AE440" s="45">
        <f t="shared" si="70"/>
        <v>462</v>
      </c>
      <c r="AF440" s="45">
        <f t="shared" si="70"/>
        <v>484</v>
      </c>
      <c r="AG440" s="45">
        <f t="shared" si="70"/>
        <v>506</v>
      </c>
      <c r="AH440" s="45">
        <f t="shared" si="70"/>
        <v>528</v>
      </c>
      <c r="AI440" s="45">
        <f t="shared" si="70"/>
        <v>550</v>
      </c>
      <c r="AJ440" s="45">
        <f t="shared" si="70"/>
        <v>572</v>
      </c>
      <c r="AK440" s="45">
        <f t="shared" si="70"/>
        <v>594</v>
      </c>
      <c r="AL440" s="45">
        <f t="shared" si="70"/>
        <v>616</v>
      </c>
      <c r="AM440" s="45">
        <f t="shared" si="70"/>
        <v>638</v>
      </c>
      <c r="AN440" s="45">
        <f t="shared" si="70"/>
        <v>660</v>
      </c>
    </row>
    <row r="441" spans="1:40" x14ac:dyDescent="0.25">
      <c r="A441" s="68" t="s">
        <v>111</v>
      </c>
      <c r="B441" s="184">
        <v>57705</v>
      </c>
      <c r="C441" s="68">
        <v>5</v>
      </c>
      <c r="D441" s="1">
        <v>456</v>
      </c>
      <c r="E441" s="1">
        <v>671</v>
      </c>
      <c r="F441" s="1">
        <v>2</v>
      </c>
      <c r="G441" s="1">
        <v>1129</v>
      </c>
      <c r="H441" s="181">
        <f t="shared" si="62"/>
        <v>1127</v>
      </c>
      <c r="I441" s="176">
        <v>225.8</v>
      </c>
      <c r="J441" s="182">
        <f t="shared" si="63"/>
        <v>225.4</v>
      </c>
      <c r="K441" s="45">
        <f t="shared" si="71"/>
        <v>14</v>
      </c>
      <c r="L441" s="45">
        <f t="shared" si="71"/>
        <v>28</v>
      </c>
      <c r="M441" s="45">
        <f t="shared" si="71"/>
        <v>42</v>
      </c>
      <c r="N441" s="45">
        <f t="shared" si="71"/>
        <v>56</v>
      </c>
      <c r="O441" s="45">
        <f t="shared" si="71"/>
        <v>70</v>
      </c>
      <c r="P441" s="45">
        <f t="shared" si="71"/>
        <v>85</v>
      </c>
      <c r="Q441" s="45">
        <f t="shared" si="71"/>
        <v>99</v>
      </c>
      <c r="R441" s="45">
        <f t="shared" si="71"/>
        <v>113</v>
      </c>
      <c r="S441" s="45">
        <f t="shared" si="71"/>
        <v>127</v>
      </c>
      <c r="T441" s="45">
        <f t="shared" si="71"/>
        <v>141</v>
      </c>
      <c r="U441" s="45">
        <f t="shared" si="71"/>
        <v>155</v>
      </c>
      <c r="V441" s="45">
        <f t="shared" si="71"/>
        <v>169</v>
      </c>
      <c r="W441" s="45">
        <f t="shared" si="71"/>
        <v>183</v>
      </c>
      <c r="X441" s="45">
        <f t="shared" si="71"/>
        <v>197</v>
      </c>
      <c r="Y441" s="45">
        <f t="shared" si="71"/>
        <v>211</v>
      </c>
      <c r="Z441" s="45">
        <f t="shared" si="71"/>
        <v>225</v>
      </c>
      <c r="AA441" s="45">
        <f t="shared" si="70"/>
        <v>239</v>
      </c>
      <c r="AB441" s="45">
        <f t="shared" si="70"/>
        <v>254</v>
      </c>
      <c r="AC441" s="45">
        <f t="shared" si="70"/>
        <v>268</v>
      </c>
      <c r="AD441" s="45">
        <f t="shared" si="70"/>
        <v>282</v>
      </c>
      <c r="AE441" s="45">
        <f t="shared" si="70"/>
        <v>296</v>
      </c>
      <c r="AF441" s="45">
        <f t="shared" si="70"/>
        <v>310</v>
      </c>
      <c r="AG441" s="45">
        <f t="shared" si="70"/>
        <v>324</v>
      </c>
      <c r="AH441" s="45">
        <f t="shared" si="70"/>
        <v>338</v>
      </c>
      <c r="AI441" s="45">
        <f t="shared" si="70"/>
        <v>352</v>
      </c>
      <c r="AJ441" s="45">
        <f t="shared" si="70"/>
        <v>366</v>
      </c>
      <c r="AK441" s="45">
        <f t="shared" si="70"/>
        <v>380</v>
      </c>
      <c r="AL441" s="45">
        <f t="shared" si="70"/>
        <v>394</v>
      </c>
      <c r="AM441" s="45">
        <f t="shared" si="70"/>
        <v>409</v>
      </c>
      <c r="AN441" s="45">
        <f t="shared" si="70"/>
        <v>423</v>
      </c>
    </row>
    <row r="442" spans="1:40" x14ac:dyDescent="0.25">
      <c r="A442" s="68" t="s">
        <v>111</v>
      </c>
      <c r="B442" s="184">
        <v>57721</v>
      </c>
      <c r="C442" s="68">
        <v>9</v>
      </c>
      <c r="D442" s="1">
        <v>1056</v>
      </c>
      <c r="E442" s="1">
        <v>85</v>
      </c>
      <c r="F442" s="1">
        <v>0</v>
      </c>
      <c r="G442" s="1">
        <v>1141</v>
      </c>
      <c r="H442" s="181">
        <f t="shared" si="62"/>
        <v>1141</v>
      </c>
      <c r="I442" s="176">
        <v>126.7778</v>
      </c>
      <c r="J442" s="182">
        <f t="shared" si="63"/>
        <v>126.77777777777777</v>
      </c>
      <c r="K442" s="45">
        <f t="shared" si="71"/>
        <v>8</v>
      </c>
      <c r="L442" s="45">
        <f t="shared" si="71"/>
        <v>16</v>
      </c>
      <c r="M442" s="45">
        <f t="shared" si="71"/>
        <v>24</v>
      </c>
      <c r="N442" s="45">
        <f t="shared" si="71"/>
        <v>32</v>
      </c>
      <c r="O442" s="45">
        <f t="shared" si="71"/>
        <v>40</v>
      </c>
      <c r="P442" s="45">
        <f t="shared" si="71"/>
        <v>48</v>
      </c>
      <c r="Q442" s="45">
        <f t="shared" si="71"/>
        <v>55</v>
      </c>
      <c r="R442" s="45">
        <f t="shared" si="71"/>
        <v>63</v>
      </c>
      <c r="S442" s="45">
        <f t="shared" si="71"/>
        <v>71</v>
      </c>
      <c r="T442" s="45">
        <f t="shared" si="71"/>
        <v>79</v>
      </c>
      <c r="U442" s="45">
        <f t="shared" si="71"/>
        <v>87</v>
      </c>
      <c r="V442" s="45">
        <f t="shared" si="71"/>
        <v>95</v>
      </c>
      <c r="W442" s="45">
        <f t="shared" si="71"/>
        <v>103</v>
      </c>
      <c r="X442" s="45">
        <f t="shared" si="71"/>
        <v>111</v>
      </c>
      <c r="Y442" s="45">
        <f t="shared" si="71"/>
        <v>119</v>
      </c>
      <c r="Z442" s="45">
        <f t="shared" si="71"/>
        <v>127</v>
      </c>
      <c r="AA442" s="45">
        <f t="shared" si="70"/>
        <v>135</v>
      </c>
      <c r="AB442" s="45">
        <f t="shared" si="70"/>
        <v>143</v>
      </c>
      <c r="AC442" s="45">
        <f t="shared" si="70"/>
        <v>151</v>
      </c>
      <c r="AD442" s="45">
        <f t="shared" si="70"/>
        <v>158</v>
      </c>
      <c r="AE442" s="45">
        <f t="shared" si="70"/>
        <v>166</v>
      </c>
      <c r="AF442" s="45">
        <f t="shared" si="70"/>
        <v>174</v>
      </c>
      <c r="AG442" s="45">
        <f t="shared" si="70"/>
        <v>182</v>
      </c>
      <c r="AH442" s="45">
        <f t="shared" si="70"/>
        <v>190</v>
      </c>
      <c r="AI442" s="45">
        <f t="shared" si="70"/>
        <v>198</v>
      </c>
      <c r="AJ442" s="45">
        <f t="shared" si="70"/>
        <v>206</v>
      </c>
      <c r="AK442" s="45">
        <f t="shared" si="70"/>
        <v>214</v>
      </c>
      <c r="AL442" s="45">
        <f t="shared" si="70"/>
        <v>222</v>
      </c>
      <c r="AM442" s="45">
        <f t="shared" si="70"/>
        <v>230</v>
      </c>
      <c r="AN442" s="45">
        <f t="shared" si="70"/>
        <v>238</v>
      </c>
    </row>
    <row r="443" spans="1:40" x14ac:dyDescent="0.25">
      <c r="A443" s="68" t="s">
        <v>109</v>
      </c>
      <c r="B443" s="184">
        <v>41500</v>
      </c>
      <c r="C443" s="68">
        <v>11</v>
      </c>
      <c r="D443" s="1">
        <v>552</v>
      </c>
      <c r="E443" s="1">
        <v>1386</v>
      </c>
      <c r="F443" s="1">
        <v>0</v>
      </c>
      <c r="G443" s="1">
        <v>1938</v>
      </c>
      <c r="H443" s="181">
        <f t="shared" si="62"/>
        <v>1938</v>
      </c>
      <c r="I443" s="176">
        <v>176.18180000000001</v>
      </c>
      <c r="J443" s="182">
        <f t="shared" si="63"/>
        <v>176.18181818181819</v>
      </c>
      <c r="K443" s="45">
        <f t="shared" si="71"/>
        <v>11</v>
      </c>
      <c r="L443" s="45">
        <f t="shared" si="71"/>
        <v>22</v>
      </c>
      <c r="M443" s="45">
        <f t="shared" si="71"/>
        <v>33</v>
      </c>
      <c r="N443" s="45">
        <f t="shared" si="71"/>
        <v>44</v>
      </c>
      <c r="O443" s="45">
        <f t="shared" si="71"/>
        <v>55</v>
      </c>
      <c r="P443" s="45">
        <f t="shared" si="71"/>
        <v>66</v>
      </c>
      <c r="Q443" s="45">
        <f t="shared" si="71"/>
        <v>77</v>
      </c>
      <c r="R443" s="45">
        <f t="shared" si="71"/>
        <v>88</v>
      </c>
      <c r="S443" s="45">
        <f t="shared" si="71"/>
        <v>99</v>
      </c>
      <c r="T443" s="45">
        <f t="shared" si="71"/>
        <v>110</v>
      </c>
      <c r="U443" s="45">
        <f t="shared" si="71"/>
        <v>121</v>
      </c>
      <c r="V443" s="45">
        <f t="shared" si="71"/>
        <v>132</v>
      </c>
      <c r="W443" s="45">
        <f t="shared" si="71"/>
        <v>143</v>
      </c>
      <c r="X443" s="45">
        <f t="shared" si="71"/>
        <v>154</v>
      </c>
      <c r="Y443" s="45">
        <f t="shared" si="71"/>
        <v>165</v>
      </c>
      <c r="Z443" s="45">
        <f t="shared" si="71"/>
        <v>176</v>
      </c>
      <c r="AA443" s="45">
        <f t="shared" si="70"/>
        <v>187</v>
      </c>
      <c r="AB443" s="45">
        <f t="shared" si="70"/>
        <v>198</v>
      </c>
      <c r="AC443" s="45">
        <f t="shared" si="70"/>
        <v>209</v>
      </c>
      <c r="AD443" s="45">
        <f t="shared" si="70"/>
        <v>220</v>
      </c>
      <c r="AE443" s="45">
        <f t="shared" si="70"/>
        <v>231</v>
      </c>
      <c r="AF443" s="45">
        <f t="shared" si="70"/>
        <v>242</v>
      </c>
      <c r="AG443" s="45">
        <f t="shared" si="70"/>
        <v>253</v>
      </c>
      <c r="AH443" s="45">
        <f t="shared" si="70"/>
        <v>264</v>
      </c>
      <c r="AI443" s="45">
        <f t="shared" si="70"/>
        <v>275</v>
      </c>
      <c r="AJ443" s="45">
        <f t="shared" si="70"/>
        <v>286</v>
      </c>
      <c r="AK443" s="45">
        <f t="shared" si="70"/>
        <v>297</v>
      </c>
      <c r="AL443" s="45">
        <f t="shared" si="70"/>
        <v>308</v>
      </c>
      <c r="AM443" s="45">
        <f t="shared" si="70"/>
        <v>319</v>
      </c>
      <c r="AN443" s="45">
        <f t="shared" si="70"/>
        <v>330</v>
      </c>
    </row>
    <row r="444" spans="1:40" x14ac:dyDescent="0.25">
      <c r="A444" s="68" t="s">
        <v>109</v>
      </c>
      <c r="B444" s="184">
        <v>41512</v>
      </c>
      <c r="C444" s="68">
        <v>3</v>
      </c>
      <c r="D444" s="1">
        <v>1080</v>
      </c>
      <c r="E444" s="1">
        <v>-599</v>
      </c>
      <c r="F444" s="1">
        <v>0</v>
      </c>
      <c r="G444" s="1">
        <v>481</v>
      </c>
      <c r="H444" s="181">
        <f t="shared" si="62"/>
        <v>481</v>
      </c>
      <c r="I444" s="176">
        <v>160.33330000000001</v>
      </c>
      <c r="J444" s="182">
        <f t="shared" si="63"/>
        <v>160.33333333333334</v>
      </c>
      <c r="K444" s="45">
        <f t="shared" si="71"/>
        <v>10</v>
      </c>
      <c r="L444" s="45">
        <f t="shared" si="71"/>
        <v>20</v>
      </c>
      <c r="M444" s="45">
        <f t="shared" si="71"/>
        <v>30</v>
      </c>
      <c r="N444" s="45">
        <f t="shared" si="71"/>
        <v>40</v>
      </c>
      <c r="O444" s="45">
        <f t="shared" si="71"/>
        <v>50</v>
      </c>
      <c r="P444" s="45">
        <f t="shared" si="71"/>
        <v>60</v>
      </c>
      <c r="Q444" s="45">
        <f t="shared" si="71"/>
        <v>70</v>
      </c>
      <c r="R444" s="45">
        <f t="shared" si="71"/>
        <v>80</v>
      </c>
      <c r="S444" s="45">
        <f t="shared" si="71"/>
        <v>90</v>
      </c>
      <c r="T444" s="45">
        <f t="shared" si="71"/>
        <v>100</v>
      </c>
      <c r="U444" s="45">
        <f t="shared" si="71"/>
        <v>110</v>
      </c>
      <c r="V444" s="45">
        <f t="shared" si="71"/>
        <v>120</v>
      </c>
      <c r="W444" s="45">
        <f t="shared" si="71"/>
        <v>130</v>
      </c>
      <c r="X444" s="45">
        <f t="shared" si="71"/>
        <v>140</v>
      </c>
      <c r="Y444" s="45">
        <f t="shared" si="71"/>
        <v>150</v>
      </c>
      <c r="Z444" s="45">
        <f t="shared" si="71"/>
        <v>160</v>
      </c>
      <c r="AA444" s="45">
        <f t="shared" si="70"/>
        <v>170</v>
      </c>
      <c r="AB444" s="45">
        <f t="shared" si="70"/>
        <v>180</v>
      </c>
      <c r="AC444" s="45">
        <f t="shared" si="70"/>
        <v>190</v>
      </c>
      <c r="AD444" s="45">
        <f t="shared" si="70"/>
        <v>200</v>
      </c>
      <c r="AE444" s="45">
        <f t="shared" si="70"/>
        <v>210</v>
      </c>
      <c r="AF444" s="45">
        <f t="shared" si="70"/>
        <v>220</v>
      </c>
      <c r="AG444" s="45">
        <f t="shared" si="70"/>
        <v>230</v>
      </c>
      <c r="AH444" s="45">
        <f t="shared" si="70"/>
        <v>241</v>
      </c>
      <c r="AI444" s="45">
        <f t="shared" si="70"/>
        <v>251</v>
      </c>
      <c r="AJ444" s="45">
        <f t="shared" si="70"/>
        <v>261</v>
      </c>
      <c r="AK444" s="45">
        <f t="shared" si="70"/>
        <v>271</v>
      </c>
      <c r="AL444" s="45">
        <f t="shared" si="70"/>
        <v>281</v>
      </c>
      <c r="AM444" s="45">
        <f t="shared" si="70"/>
        <v>291</v>
      </c>
      <c r="AN444" s="45">
        <f t="shared" si="70"/>
        <v>301</v>
      </c>
    </row>
    <row r="445" spans="1:40" x14ac:dyDescent="0.25">
      <c r="A445" s="68" t="s">
        <v>107</v>
      </c>
      <c r="B445" s="184">
        <v>30042</v>
      </c>
      <c r="C445" s="68">
        <v>3</v>
      </c>
      <c r="D445" s="1">
        <v>2784</v>
      </c>
      <c r="E445" s="1">
        <v>-1064</v>
      </c>
      <c r="F445" s="1">
        <v>30</v>
      </c>
      <c r="G445" s="1">
        <v>1750</v>
      </c>
      <c r="H445" s="181">
        <f t="shared" si="62"/>
        <v>1720</v>
      </c>
      <c r="I445" s="176">
        <v>583.33330000000001</v>
      </c>
      <c r="J445" s="182">
        <f t="shared" si="63"/>
        <v>573.33333333333337</v>
      </c>
      <c r="K445" s="45">
        <f t="shared" si="71"/>
        <v>36</v>
      </c>
      <c r="L445" s="45">
        <f t="shared" si="71"/>
        <v>72</v>
      </c>
      <c r="M445" s="45">
        <f t="shared" si="71"/>
        <v>108</v>
      </c>
      <c r="N445" s="45">
        <f t="shared" si="71"/>
        <v>143</v>
      </c>
      <c r="O445" s="45">
        <f t="shared" si="71"/>
        <v>179</v>
      </c>
      <c r="P445" s="45">
        <f t="shared" si="71"/>
        <v>215</v>
      </c>
      <c r="Q445" s="45">
        <f t="shared" si="71"/>
        <v>251</v>
      </c>
      <c r="R445" s="45">
        <f t="shared" si="71"/>
        <v>287</v>
      </c>
      <c r="S445" s="45">
        <f t="shared" si="71"/>
        <v>323</v>
      </c>
      <c r="T445" s="45">
        <f t="shared" si="71"/>
        <v>358</v>
      </c>
      <c r="U445" s="45">
        <f t="shared" si="71"/>
        <v>394</v>
      </c>
      <c r="V445" s="45">
        <f t="shared" si="71"/>
        <v>430</v>
      </c>
      <c r="W445" s="45">
        <f t="shared" si="71"/>
        <v>466</v>
      </c>
      <c r="X445" s="45">
        <f t="shared" si="71"/>
        <v>502</v>
      </c>
      <c r="Y445" s="45">
        <f t="shared" si="71"/>
        <v>538</v>
      </c>
      <c r="Z445" s="45">
        <f t="shared" si="71"/>
        <v>573</v>
      </c>
      <c r="AA445" s="45">
        <f t="shared" si="70"/>
        <v>609</v>
      </c>
      <c r="AB445" s="45">
        <f t="shared" si="70"/>
        <v>645</v>
      </c>
      <c r="AC445" s="45">
        <f t="shared" si="70"/>
        <v>681</v>
      </c>
      <c r="AD445" s="45">
        <f t="shared" si="70"/>
        <v>717</v>
      </c>
      <c r="AE445" s="45">
        <f t="shared" si="70"/>
        <v>753</v>
      </c>
      <c r="AF445" s="45">
        <f t="shared" si="70"/>
        <v>788</v>
      </c>
      <c r="AG445" s="45">
        <f t="shared" si="70"/>
        <v>824</v>
      </c>
      <c r="AH445" s="45">
        <f t="shared" si="70"/>
        <v>860</v>
      </c>
      <c r="AI445" s="45">
        <f t="shared" si="70"/>
        <v>896</v>
      </c>
      <c r="AJ445" s="45">
        <f t="shared" si="70"/>
        <v>932</v>
      </c>
      <c r="AK445" s="45">
        <f t="shared" si="70"/>
        <v>968</v>
      </c>
      <c r="AL445" s="45">
        <f t="shared" si="70"/>
        <v>1003</v>
      </c>
      <c r="AM445" s="45">
        <f t="shared" si="70"/>
        <v>1039</v>
      </c>
      <c r="AN445" s="45">
        <f t="shared" si="70"/>
        <v>1075</v>
      </c>
    </row>
    <row r="446" spans="1:40" x14ac:dyDescent="0.25">
      <c r="A446" s="68" t="s">
        <v>107</v>
      </c>
      <c r="B446" s="184">
        <v>30131</v>
      </c>
      <c r="C446" s="68">
        <v>4</v>
      </c>
      <c r="D446" s="1">
        <v>900</v>
      </c>
      <c r="E446" s="1">
        <v>-120</v>
      </c>
      <c r="F446" s="1">
        <v>60</v>
      </c>
      <c r="G446" s="1">
        <v>840</v>
      </c>
      <c r="H446" s="181">
        <f t="shared" si="62"/>
        <v>780</v>
      </c>
      <c r="I446" s="176">
        <v>210</v>
      </c>
      <c r="J446" s="182">
        <f t="shared" si="63"/>
        <v>195</v>
      </c>
      <c r="K446" s="45">
        <f t="shared" si="71"/>
        <v>12</v>
      </c>
      <c r="L446" s="45">
        <f t="shared" si="71"/>
        <v>24</v>
      </c>
      <c r="M446" s="45">
        <f t="shared" si="71"/>
        <v>37</v>
      </c>
      <c r="N446" s="45">
        <f t="shared" si="71"/>
        <v>49</v>
      </c>
      <c r="O446" s="45">
        <f t="shared" si="71"/>
        <v>61</v>
      </c>
      <c r="P446" s="45">
        <f t="shared" si="71"/>
        <v>73</v>
      </c>
      <c r="Q446" s="45">
        <f t="shared" si="71"/>
        <v>85</v>
      </c>
      <c r="R446" s="45">
        <f t="shared" si="71"/>
        <v>98</v>
      </c>
      <c r="S446" s="45">
        <f t="shared" si="71"/>
        <v>110</v>
      </c>
      <c r="T446" s="45">
        <f t="shared" si="71"/>
        <v>122</v>
      </c>
      <c r="U446" s="45">
        <f t="shared" si="71"/>
        <v>134</v>
      </c>
      <c r="V446" s="45">
        <f t="shared" si="71"/>
        <v>146</v>
      </c>
      <c r="W446" s="45">
        <f t="shared" si="71"/>
        <v>158</v>
      </c>
      <c r="X446" s="45">
        <f t="shared" si="71"/>
        <v>171</v>
      </c>
      <c r="Y446" s="45">
        <f t="shared" si="71"/>
        <v>183</v>
      </c>
      <c r="Z446" s="45">
        <f t="shared" si="71"/>
        <v>195</v>
      </c>
      <c r="AA446" s="45">
        <f t="shared" si="70"/>
        <v>207</v>
      </c>
      <c r="AB446" s="45">
        <f t="shared" si="70"/>
        <v>219</v>
      </c>
      <c r="AC446" s="45">
        <f t="shared" si="70"/>
        <v>232</v>
      </c>
      <c r="AD446" s="45">
        <f t="shared" si="70"/>
        <v>244</v>
      </c>
      <c r="AE446" s="45">
        <f t="shared" si="70"/>
        <v>256</v>
      </c>
      <c r="AF446" s="45">
        <f t="shared" si="70"/>
        <v>268</v>
      </c>
      <c r="AG446" s="45">
        <f t="shared" si="70"/>
        <v>280</v>
      </c>
      <c r="AH446" s="45">
        <f t="shared" si="70"/>
        <v>293</v>
      </c>
      <c r="AI446" s="45">
        <f t="shared" si="70"/>
        <v>305</v>
      </c>
      <c r="AJ446" s="45">
        <f t="shared" si="70"/>
        <v>317</v>
      </c>
      <c r="AK446" s="45">
        <f t="shared" si="70"/>
        <v>329</v>
      </c>
      <c r="AL446" s="45">
        <f t="shared" si="70"/>
        <v>341</v>
      </c>
      <c r="AM446" s="45">
        <f t="shared" si="70"/>
        <v>353</v>
      </c>
      <c r="AN446" s="45">
        <f t="shared" si="70"/>
        <v>366</v>
      </c>
    </row>
    <row r="447" spans="1:40" x14ac:dyDescent="0.25">
      <c r="A447" s="68" t="s">
        <v>107</v>
      </c>
      <c r="B447" s="184">
        <v>30211</v>
      </c>
      <c r="C447" s="68">
        <v>7</v>
      </c>
      <c r="D447" s="1">
        <v>2460</v>
      </c>
      <c r="E447" s="1">
        <v>195</v>
      </c>
      <c r="F447" s="1">
        <v>24</v>
      </c>
      <c r="G447" s="1">
        <v>2679</v>
      </c>
      <c r="H447" s="181">
        <f t="shared" si="62"/>
        <v>2655</v>
      </c>
      <c r="I447" s="176">
        <v>382.71429999999998</v>
      </c>
      <c r="J447" s="182">
        <f t="shared" si="63"/>
        <v>379.28571428571428</v>
      </c>
      <c r="K447" s="45">
        <f t="shared" si="71"/>
        <v>24</v>
      </c>
      <c r="L447" s="45">
        <f t="shared" si="71"/>
        <v>47</v>
      </c>
      <c r="M447" s="45">
        <f t="shared" si="71"/>
        <v>71</v>
      </c>
      <c r="N447" s="45">
        <f t="shared" si="71"/>
        <v>95</v>
      </c>
      <c r="O447" s="45">
        <f t="shared" si="71"/>
        <v>119</v>
      </c>
      <c r="P447" s="45">
        <f t="shared" si="71"/>
        <v>142</v>
      </c>
      <c r="Q447" s="45">
        <f t="shared" si="71"/>
        <v>166</v>
      </c>
      <c r="R447" s="45">
        <f t="shared" si="71"/>
        <v>190</v>
      </c>
      <c r="S447" s="45">
        <f t="shared" si="71"/>
        <v>213</v>
      </c>
      <c r="T447" s="45">
        <f t="shared" si="71"/>
        <v>237</v>
      </c>
      <c r="U447" s="45">
        <f t="shared" si="71"/>
        <v>261</v>
      </c>
      <c r="V447" s="45">
        <f t="shared" si="71"/>
        <v>284</v>
      </c>
      <c r="W447" s="45">
        <f t="shared" si="71"/>
        <v>308</v>
      </c>
      <c r="X447" s="45">
        <f t="shared" si="71"/>
        <v>332</v>
      </c>
      <c r="Y447" s="45">
        <f t="shared" si="71"/>
        <v>356</v>
      </c>
      <c r="Z447" s="45">
        <f t="shared" si="71"/>
        <v>379</v>
      </c>
      <c r="AA447" s="45">
        <f t="shared" si="70"/>
        <v>403</v>
      </c>
      <c r="AB447" s="45">
        <f t="shared" si="70"/>
        <v>427</v>
      </c>
      <c r="AC447" s="45">
        <f t="shared" si="70"/>
        <v>450</v>
      </c>
      <c r="AD447" s="45">
        <f t="shared" si="70"/>
        <v>474</v>
      </c>
      <c r="AE447" s="45">
        <f t="shared" si="70"/>
        <v>498</v>
      </c>
      <c r="AF447" s="45">
        <f t="shared" si="70"/>
        <v>522</v>
      </c>
      <c r="AG447" s="45">
        <f t="shared" si="70"/>
        <v>545</v>
      </c>
      <c r="AH447" s="45">
        <f t="shared" si="70"/>
        <v>569</v>
      </c>
      <c r="AI447" s="45">
        <f t="shared" si="70"/>
        <v>593</v>
      </c>
      <c r="AJ447" s="45">
        <f t="shared" si="70"/>
        <v>616</v>
      </c>
      <c r="AK447" s="45">
        <f t="shared" si="70"/>
        <v>640</v>
      </c>
      <c r="AL447" s="45">
        <f t="shared" si="70"/>
        <v>664</v>
      </c>
      <c r="AM447" s="45">
        <f t="shared" si="70"/>
        <v>687</v>
      </c>
      <c r="AN447" s="45">
        <f t="shared" si="70"/>
        <v>711</v>
      </c>
    </row>
    <row r="448" spans="1:40" x14ac:dyDescent="0.25">
      <c r="A448" s="68" t="s">
        <v>107</v>
      </c>
      <c r="B448" s="184">
        <v>30295</v>
      </c>
      <c r="C448" s="68">
        <v>1</v>
      </c>
      <c r="D448" s="1">
        <v>240</v>
      </c>
      <c r="E448" s="1">
        <v>360</v>
      </c>
      <c r="F448" s="1">
        <v>0</v>
      </c>
      <c r="G448" s="1">
        <v>600</v>
      </c>
      <c r="H448" s="181">
        <f t="shared" si="62"/>
        <v>600</v>
      </c>
      <c r="I448" s="176">
        <v>600</v>
      </c>
      <c r="J448" s="182">
        <f t="shared" si="63"/>
        <v>600</v>
      </c>
      <c r="K448" s="45">
        <f t="shared" si="71"/>
        <v>38</v>
      </c>
      <c r="L448" s="45">
        <f t="shared" si="71"/>
        <v>75</v>
      </c>
      <c r="M448" s="45">
        <f t="shared" si="71"/>
        <v>113</v>
      </c>
      <c r="N448" s="45">
        <f t="shared" si="71"/>
        <v>150</v>
      </c>
      <c r="O448" s="45">
        <f t="shared" si="71"/>
        <v>188</v>
      </c>
      <c r="P448" s="45">
        <f t="shared" si="71"/>
        <v>225</v>
      </c>
      <c r="Q448" s="45">
        <f t="shared" si="71"/>
        <v>263</v>
      </c>
      <c r="R448" s="45">
        <f t="shared" si="71"/>
        <v>300</v>
      </c>
      <c r="S448" s="45">
        <f t="shared" si="71"/>
        <v>338</v>
      </c>
      <c r="T448" s="45">
        <f t="shared" si="71"/>
        <v>375</v>
      </c>
      <c r="U448" s="45">
        <f t="shared" si="71"/>
        <v>413</v>
      </c>
      <c r="V448" s="45">
        <f t="shared" si="71"/>
        <v>450</v>
      </c>
      <c r="W448" s="45">
        <f t="shared" si="71"/>
        <v>488</v>
      </c>
      <c r="X448" s="45">
        <f t="shared" si="71"/>
        <v>525</v>
      </c>
      <c r="Y448" s="45">
        <f t="shared" si="71"/>
        <v>563</v>
      </c>
      <c r="Z448" s="45">
        <f t="shared" si="71"/>
        <v>600</v>
      </c>
      <c r="AA448" s="45">
        <f t="shared" si="70"/>
        <v>638</v>
      </c>
      <c r="AB448" s="45">
        <f t="shared" si="70"/>
        <v>675</v>
      </c>
      <c r="AC448" s="45">
        <f t="shared" si="70"/>
        <v>713</v>
      </c>
      <c r="AD448" s="45">
        <f t="shared" si="70"/>
        <v>750</v>
      </c>
      <c r="AE448" s="45">
        <f t="shared" si="70"/>
        <v>788</v>
      </c>
      <c r="AF448" s="45">
        <f t="shared" si="70"/>
        <v>825</v>
      </c>
      <c r="AG448" s="45">
        <f t="shared" si="70"/>
        <v>863</v>
      </c>
      <c r="AH448" s="45">
        <f t="shared" si="70"/>
        <v>900</v>
      </c>
      <c r="AI448" s="45">
        <f t="shared" si="70"/>
        <v>938</v>
      </c>
      <c r="AJ448" s="45">
        <f t="shared" si="70"/>
        <v>975</v>
      </c>
      <c r="AK448" s="45">
        <f t="shared" si="70"/>
        <v>1013</v>
      </c>
      <c r="AL448" s="45">
        <f t="shared" si="70"/>
        <v>1050</v>
      </c>
      <c r="AM448" s="45">
        <f t="shared" si="70"/>
        <v>1088</v>
      </c>
      <c r="AN448" s="45">
        <f t="shared" si="70"/>
        <v>1125</v>
      </c>
    </row>
    <row r="449" spans="1:40" x14ac:dyDescent="0.25">
      <c r="A449" s="68" t="s">
        <v>107</v>
      </c>
      <c r="B449" s="184">
        <v>30415</v>
      </c>
      <c r="C449" s="68">
        <v>9</v>
      </c>
      <c r="D449" s="1">
        <v>2100</v>
      </c>
      <c r="E449" s="1">
        <v>1998</v>
      </c>
      <c r="F449" s="1">
        <v>48</v>
      </c>
      <c r="G449" s="1">
        <v>4146</v>
      </c>
      <c r="H449" s="181">
        <f t="shared" si="62"/>
        <v>4098</v>
      </c>
      <c r="I449" s="176">
        <v>460.66669999999999</v>
      </c>
      <c r="J449" s="182">
        <f t="shared" si="63"/>
        <v>455.33333333333331</v>
      </c>
      <c r="K449" s="45">
        <f t="shared" si="71"/>
        <v>28</v>
      </c>
      <c r="L449" s="45">
        <f t="shared" si="71"/>
        <v>57</v>
      </c>
      <c r="M449" s="45">
        <f t="shared" si="71"/>
        <v>85</v>
      </c>
      <c r="N449" s="45">
        <f t="shared" si="71"/>
        <v>114</v>
      </c>
      <c r="O449" s="45">
        <f t="shared" si="71"/>
        <v>142</v>
      </c>
      <c r="P449" s="45">
        <f t="shared" si="71"/>
        <v>171</v>
      </c>
      <c r="Q449" s="45">
        <f t="shared" si="71"/>
        <v>199</v>
      </c>
      <c r="R449" s="45">
        <f t="shared" si="71"/>
        <v>228</v>
      </c>
      <c r="S449" s="45">
        <f t="shared" si="71"/>
        <v>256</v>
      </c>
      <c r="T449" s="45">
        <f t="shared" si="71"/>
        <v>285</v>
      </c>
      <c r="U449" s="45">
        <f t="shared" si="71"/>
        <v>313</v>
      </c>
      <c r="V449" s="45">
        <f t="shared" si="71"/>
        <v>342</v>
      </c>
      <c r="W449" s="45">
        <f t="shared" si="71"/>
        <v>370</v>
      </c>
      <c r="X449" s="45">
        <f t="shared" si="71"/>
        <v>398</v>
      </c>
      <c r="Y449" s="45">
        <f t="shared" si="71"/>
        <v>427</v>
      </c>
      <c r="Z449" s="45">
        <f t="shared" si="71"/>
        <v>455</v>
      </c>
      <c r="AA449" s="45">
        <f t="shared" si="70"/>
        <v>484</v>
      </c>
      <c r="AB449" s="45">
        <f t="shared" si="70"/>
        <v>512</v>
      </c>
      <c r="AC449" s="45">
        <f t="shared" si="70"/>
        <v>541</v>
      </c>
      <c r="AD449" s="45">
        <f t="shared" si="70"/>
        <v>569</v>
      </c>
      <c r="AE449" s="45">
        <f t="shared" si="70"/>
        <v>598</v>
      </c>
      <c r="AF449" s="45">
        <f t="shared" si="70"/>
        <v>626</v>
      </c>
      <c r="AG449" s="45">
        <f t="shared" si="70"/>
        <v>655</v>
      </c>
      <c r="AH449" s="45">
        <f t="shared" si="70"/>
        <v>683</v>
      </c>
      <c r="AI449" s="45">
        <f t="shared" si="70"/>
        <v>711</v>
      </c>
      <c r="AJ449" s="45">
        <f t="shared" si="70"/>
        <v>740</v>
      </c>
      <c r="AK449" s="45">
        <f t="shared" si="70"/>
        <v>768</v>
      </c>
      <c r="AL449" s="45">
        <f t="shared" si="70"/>
        <v>797</v>
      </c>
      <c r="AM449" s="45">
        <f t="shared" si="70"/>
        <v>825</v>
      </c>
      <c r="AN449" s="45">
        <f t="shared" si="70"/>
        <v>854</v>
      </c>
    </row>
    <row r="450" spans="1:40" x14ac:dyDescent="0.25">
      <c r="A450" s="68" t="s">
        <v>107</v>
      </c>
      <c r="B450" s="184">
        <v>30475</v>
      </c>
      <c r="C450" s="68">
        <v>8</v>
      </c>
      <c r="D450" s="1">
        <v>6012</v>
      </c>
      <c r="E450" s="1">
        <v>623</v>
      </c>
      <c r="F450" s="1">
        <v>50</v>
      </c>
      <c r="G450" s="1">
        <v>6685</v>
      </c>
      <c r="H450" s="181">
        <f t="shared" si="62"/>
        <v>6635</v>
      </c>
      <c r="I450" s="176">
        <v>835.625</v>
      </c>
      <c r="J450" s="182">
        <f t="shared" si="63"/>
        <v>829.375</v>
      </c>
      <c r="K450" s="45">
        <f t="shared" si="71"/>
        <v>52</v>
      </c>
      <c r="L450" s="45">
        <f t="shared" si="71"/>
        <v>104</v>
      </c>
      <c r="M450" s="45">
        <f t="shared" si="71"/>
        <v>156</v>
      </c>
      <c r="N450" s="45">
        <f t="shared" si="71"/>
        <v>207</v>
      </c>
      <c r="O450" s="45">
        <f t="shared" si="71"/>
        <v>259</v>
      </c>
      <c r="P450" s="45">
        <f t="shared" si="71"/>
        <v>311</v>
      </c>
      <c r="Q450" s="45">
        <f t="shared" si="71"/>
        <v>363</v>
      </c>
      <c r="R450" s="45">
        <f t="shared" si="71"/>
        <v>415</v>
      </c>
      <c r="S450" s="45">
        <f t="shared" si="71"/>
        <v>467</v>
      </c>
      <c r="T450" s="45">
        <f t="shared" si="71"/>
        <v>518</v>
      </c>
      <c r="U450" s="45">
        <f t="shared" si="71"/>
        <v>570</v>
      </c>
      <c r="V450" s="45">
        <f t="shared" si="71"/>
        <v>622</v>
      </c>
      <c r="W450" s="45">
        <f t="shared" si="71"/>
        <v>674</v>
      </c>
      <c r="X450" s="45">
        <f t="shared" si="71"/>
        <v>726</v>
      </c>
      <c r="Y450" s="45">
        <f t="shared" si="71"/>
        <v>778</v>
      </c>
      <c r="Z450" s="45">
        <f t="shared" si="71"/>
        <v>829</v>
      </c>
      <c r="AA450" s="45">
        <f t="shared" si="70"/>
        <v>881</v>
      </c>
      <c r="AB450" s="45">
        <f t="shared" si="70"/>
        <v>933</v>
      </c>
      <c r="AC450" s="45">
        <f t="shared" si="70"/>
        <v>985</v>
      </c>
      <c r="AD450" s="45">
        <f t="shared" si="70"/>
        <v>1037</v>
      </c>
      <c r="AE450" s="45">
        <f t="shared" si="70"/>
        <v>1089</v>
      </c>
      <c r="AF450" s="45">
        <f t="shared" si="70"/>
        <v>1140</v>
      </c>
      <c r="AG450" s="45">
        <f t="shared" si="70"/>
        <v>1192</v>
      </c>
      <c r="AH450" s="45">
        <f t="shared" si="70"/>
        <v>1244</v>
      </c>
      <c r="AI450" s="45">
        <f t="shared" si="70"/>
        <v>1296</v>
      </c>
      <c r="AJ450" s="45">
        <f t="shared" si="70"/>
        <v>1348</v>
      </c>
      <c r="AK450" s="45">
        <f t="shared" si="70"/>
        <v>1400</v>
      </c>
      <c r="AL450" s="45">
        <f t="shared" si="70"/>
        <v>1451</v>
      </c>
      <c r="AM450" s="45">
        <f t="shared" si="70"/>
        <v>1503</v>
      </c>
      <c r="AN450" s="45">
        <f t="shared" si="70"/>
        <v>1555</v>
      </c>
    </row>
    <row r="451" spans="1:40" x14ac:dyDescent="0.25">
      <c r="A451" s="68" t="s">
        <v>107</v>
      </c>
      <c r="B451" s="184">
        <v>30480</v>
      </c>
      <c r="C451" s="68">
        <v>10</v>
      </c>
      <c r="D451" s="1">
        <v>2436</v>
      </c>
      <c r="E451" s="1">
        <v>1568</v>
      </c>
      <c r="F451" s="1">
        <v>31</v>
      </c>
      <c r="G451" s="1">
        <v>4035</v>
      </c>
      <c r="H451" s="181">
        <f t="shared" si="62"/>
        <v>4004</v>
      </c>
      <c r="I451" s="176">
        <v>403.5</v>
      </c>
      <c r="J451" s="182">
        <f t="shared" si="63"/>
        <v>400.4</v>
      </c>
      <c r="K451" s="45">
        <f t="shared" si="71"/>
        <v>25</v>
      </c>
      <c r="L451" s="45">
        <f t="shared" si="71"/>
        <v>50</v>
      </c>
      <c r="M451" s="45">
        <f t="shared" si="71"/>
        <v>75</v>
      </c>
      <c r="N451" s="45">
        <f t="shared" si="71"/>
        <v>100</v>
      </c>
      <c r="O451" s="45">
        <f t="shared" si="71"/>
        <v>125</v>
      </c>
      <c r="P451" s="45">
        <f t="shared" si="71"/>
        <v>150</v>
      </c>
      <c r="Q451" s="45">
        <f t="shared" si="71"/>
        <v>175</v>
      </c>
      <c r="R451" s="45">
        <f t="shared" si="71"/>
        <v>200</v>
      </c>
      <c r="S451" s="45">
        <f t="shared" si="71"/>
        <v>225</v>
      </c>
      <c r="T451" s="45">
        <f t="shared" si="71"/>
        <v>250</v>
      </c>
      <c r="U451" s="45">
        <f t="shared" si="71"/>
        <v>275</v>
      </c>
      <c r="V451" s="45">
        <f t="shared" si="71"/>
        <v>300</v>
      </c>
      <c r="W451" s="45">
        <f t="shared" si="71"/>
        <v>325</v>
      </c>
      <c r="X451" s="45">
        <f t="shared" si="71"/>
        <v>350</v>
      </c>
      <c r="Y451" s="45">
        <f t="shared" si="71"/>
        <v>375</v>
      </c>
      <c r="Z451" s="45">
        <f t="shared" si="71"/>
        <v>400</v>
      </c>
      <c r="AA451" s="45">
        <f t="shared" si="70"/>
        <v>425</v>
      </c>
      <c r="AB451" s="45">
        <f t="shared" si="70"/>
        <v>450</v>
      </c>
      <c r="AC451" s="45">
        <f t="shared" si="70"/>
        <v>475</v>
      </c>
      <c r="AD451" s="45">
        <f t="shared" si="70"/>
        <v>501</v>
      </c>
      <c r="AE451" s="45">
        <f t="shared" si="70"/>
        <v>526</v>
      </c>
      <c r="AF451" s="45">
        <f t="shared" si="70"/>
        <v>551</v>
      </c>
      <c r="AG451" s="45">
        <f t="shared" si="70"/>
        <v>576</v>
      </c>
      <c r="AH451" s="45">
        <f t="shared" si="70"/>
        <v>601</v>
      </c>
      <c r="AI451" s="45">
        <f t="shared" si="70"/>
        <v>626</v>
      </c>
      <c r="AJ451" s="45">
        <f t="shared" si="70"/>
        <v>651</v>
      </c>
      <c r="AK451" s="45">
        <f t="shared" si="70"/>
        <v>676</v>
      </c>
      <c r="AL451" s="45">
        <f t="shared" si="70"/>
        <v>701</v>
      </c>
      <c r="AM451" s="45">
        <f t="shared" si="70"/>
        <v>726</v>
      </c>
      <c r="AN451" s="45">
        <f t="shared" si="70"/>
        <v>751</v>
      </c>
    </row>
    <row r="452" spans="1:40" x14ac:dyDescent="0.25">
      <c r="A452" s="68" t="s">
        <v>107</v>
      </c>
      <c r="B452" s="184">
        <v>30492</v>
      </c>
      <c r="C452" s="68">
        <v>7</v>
      </c>
      <c r="D452" s="1">
        <v>1800</v>
      </c>
      <c r="E452" s="1">
        <v>1185</v>
      </c>
      <c r="F452" s="1">
        <v>31</v>
      </c>
      <c r="G452" s="1">
        <v>3016</v>
      </c>
      <c r="H452" s="181">
        <f t="shared" si="62"/>
        <v>2985</v>
      </c>
      <c r="I452" s="176">
        <v>430.8571</v>
      </c>
      <c r="J452" s="182">
        <f t="shared" si="63"/>
        <v>426.42857142857144</v>
      </c>
      <c r="K452" s="45">
        <f t="shared" si="71"/>
        <v>27</v>
      </c>
      <c r="L452" s="45">
        <f t="shared" si="71"/>
        <v>53</v>
      </c>
      <c r="M452" s="45">
        <f t="shared" si="71"/>
        <v>80</v>
      </c>
      <c r="N452" s="45">
        <f t="shared" si="71"/>
        <v>107</v>
      </c>
      <c r="O452" s="45">
        <f t="shared" si="71"/>
        <v>133</v>
      </c>
      <c r="P452" s="45">
        <f t="shared" si="71"/>
        <v>160</v>
      </c>
      <c r="Q452" s="45">
        <f t="shared" si="71"/>
        <v>187</v>
      </c>
      <c r="R452" s="45">
        <f t="shared" si="71"/>
        <v>213</v>
      </c>
      <c r="S452" s="45">
        <f t="shared" si="71"/>
        <v>240</v>
      </c>
      <c r="T452" s="45">
        <f t="shared" si="71"/>
        <v>267</v>
      </c>
      <c r="U452" s="45">
        <f t="shared" si="71"/>
        <v>293</v>
      </c>
      <c r="V452" s="45">
        <f t="shared" si="71"/>
        <v>320</v>
      </c>
      <c r="W452" s="45">
        <f t="shared" si="71"/>
        <v>346</v>
      </c>
      <c r="X452" s="45">
        <f t="shared" si="71"/>
        <v>373</v>
      </c>
      <c r="Y452" s="45">
        <f t="shared" si="71"/>
        <v>400</v>
      </c>
      <c r="Z452" s="45">
        <f t="shared" si="71"/>
        <v>426</v>
      </c>
      <c r="AA452" s="45">
        <f t="shared" si="70"/>
        <v>453</v>
      </c>
      <c r="AB452" s="45">
        <f t="shared" si="70"/>
        <v>480</v>
      </c>
      <c r="AC452" s="45">
        <f t="shared" si="70"/>
        <v>506</v>
      </c>
      <c r="AD452" s="45">
        <f t="shared" si="70"/>
        <v>533</v>
      </c>
      <c r="AE452" s="45">
        <f t="shared" si="70"/>
        <v>560</v>
      </c>
      <c r="AF452" s="45">
        <f t="shared" si="70"/>
        <v>586</v>
      </c>
      <c r="AG452" s="45">
        <f t="shared" si="70"/>
        <v>613</v>
      </c>
      <c r="AH452" s="45">
        <f t="shared" si="70"/>
        <v>640</v>
      </c>
      <c r="AI452" s="45">
        <f t="shared" si="70"/>
        <v>666</v>
      </c>
      <c r="AJ452" s="45">
        <f t="shared" si="70"/>
        <v>693</v>
      </c>
      <c r="AK452" s="45">
        <f t="shared" si="70"/>
        <v>720</v>
      </c>
      <c r="AL452" s="45">
        <f t="shared" si="70"/>
        <v>746</v>
      </c>
      <c r="AM452" s="45">
        <f t="shared" si="70"/>
        <v>773</v>
      </c>
      <c r="AN452" s="45">
        <f t="shared" si="70"/>
        <v>800</v>
      </c>
    </row>
    <row r="453" spans="1:40" x14ac:dyDescent="0.25">
      <c r="A453" s="68" t="s">
        <v>107</v>
      </c>
      <c r="B453" s="184">
        <v>30684</v>
      </c>
      <c r="C453" s="68">
        <v>9</v>
      </c>
      <c r="D453" s="1">
        <v>1392</v>
      </c>
      <c r="E453" s="1">
        <v>1027</v>
      </c>
      <c r="F453" s="1">
        <v>17</v>
      </c>
      <c r="G453" s="1">
        <v>2436</v>
      </c>
      <c r="H453" s="181">
        <f t="shared" ref="H453:H516" si="72">G453-F453</f>
        <v>2419</v>
      </c>
      <c r="I453" s="176">
        <v>270.66669999999999</v>
      </c>
      <c r="J453" s="182">
        <f t="shared" ref="J453:J516" si="73">IFERROR(H453/C453,0)</f>
        <v>268.77777777777777</v>
      </c>
      <c r="K453" s="45">
        <f t="shared" si="71"/>
        <v>17</v>
      </c>
      <c r="L453" s="45">
        <f t="shared" si="71"/>
        <v>34</v>
      </c>
      <c r="M453" s="45">
        <f t="shared" si="71"/>
        <v>50</v>
      </c>
      <c r="N453" s="45">
        <f t="shared" si="71"/>
        <v>67</v>
      </c>
      <c r="O453" s="45">
        <f t="shared" si="71"/>
        <v>84</v>
      </c>
      <c r="P453" s="45">
        <f t="shared" si="71"/>
        <v>101</v>
      </c>
      <c r="Q453" s="45">
        <f t="shared" si="71"/>
        <v>118</v>
      </c>
      <c r="R453" s="45">
        <f t="shared" si="71"/>
        <v>134</v>
      </c>
      <c r="S453" s="45">
        <f t="shared" si="71"/>
        <v>151</v>
      </c>
      <c r="T453" s="45">
        <f t="shared" si="71"/>
        <v>168</v>
      </c>
      <c r="U453" s="45">
        <f t="shared" si="71"/>
        <v>185</v>
      </c>
      <c r="V453" s="45">
        <f t="shared" si="71"/>
        <v>202</v>
      </c>
      <c r="W453" s="45">
        <f t="shared" si="71"/>
        <v>218</v>
      </c>
      <c r="X453" s="45">
        <f t="shared" si="71"/>
        <v>235</v>
      </c>
      <c r="Y453" s="45">
        <f t="shared" si="71"/>
        <v>252</v>
      </c>
      <c r="Z453" s="45">
        <f t="shared" si="71"/>
        <v>269</v>
      </c>
      <c r="AA453" s="45">
        <f t="shared" si="70"/>
        <v>286</v>
      </c>
      <c r="AB453" s="45">
        <f t="shared" si="70"/>
        <v>302</v>
      </c>
      <c r="AC453" s="45">
        <f t="shared" si="70"/>
        <v>319</v>
      </c>
      <c r="AD453" s="45">
        <f t="shared" si="70"/>
        <v>336</v>
      </c>
      <c r="AE453" s="45">
        <f t="shared" si="70"/>
        <v>353</v>
      </c>
      <c r="AF453" s="45">
        <f t="shared" si="70"/>
        <v>370</v>
      </c>
      <c r="AG453" s="45">
        <f t="shared" si="70"/>
        <v>386</v>
      </c>
      <c r="AH453" s="45">
        <f t="shared" si="70"/>
        <v>403</v>
      </c>
      <c r="AI453" s="45">
        <f t="shared" si="70"/>
        <v>420</v>
      </c>
      <c r="AJ453" s="45">
        <f t="shared" si="70"/>
        <v>437</v>
      </c>
      <c r="AK453" s="45">
        <f t="shared" si="70"/>
        <v>454</v>
      </c>
      <c r="AL453" s="45">
        <f t="shared" si="70"/>
        <v>470</v>
      </c>
      <c r="AM453" s="45">
        <f t="shared" si="70"/>
        <v>487</v>
      </c>
      <c r="AN453" s="45">
        <f t="shared" si="70"/>
        <v>504</v>
      </c>
    </row>
    <row r="454" spans="1:40" x14ac:dyDescent="0.25">
      <c r="A454" s="68" t="s">
        <v>107</v>
      </c>
      <c r="B454" s="184">
        <v>30718</v>
      </c>
      <c r="C454" s="68">
        <v>10</v>
      </c>
      <c r="D454" s="1">
        <v>2508</v>
      </c>
      <c r="E454" s="1">
        <v>3229</v>
      </c>
      <c r="F454" s="1">
        <v>25</v>
      </c>
      <c r="G454" s="1">
        <v>5762</v>
      </c>
      <c r="H454" s="181">
        <f t="shared" si="72"/>
        <v>5737</v>
      </c>
      <c r="I454" s="176">
        <v>576.20000000000005</v>
      </c>
      <c r="J454" s="182">
        <f t="shared" si="73"/>
        <v>573.70000000000005</v>
      </c>
      <c r="K454" s="45">
        <f t="shared" si="71"/>
        <v>36</v>
      </c>
      <c r="L454" s="45">
        <f t="shared" si="71"/>
        <v>72</v>
      </c>
      <c r="M454" s="45">
        <f t="shared" si="71"/>
        <v>108</v>
      </c>
      <c r="N454" s="45">
        <f t="shared" si="71"/>
        <v>143</v>
      </c>
      <c r="O454" s="45">
        <f t="shared" si="71"/>
        <v>179</v>
      </c>
      <c r="P454" s="45">
        <f t="shared" si="71"/>
        <v>215</v>
      </c>
      <c r="Q454" s="45">
        <f t="shared" si="71"/>
        <v>251</v>
      </c>
      <c r="R454" s="45">
        <f t="shared" si="71"/>
        <v>287</v>
      </c>
      <c r="S454" s="45">
        <f t="shared" si="71"/>
        <v>323</v>
      </c>
      <c r="T454" s="45">
        <f t="shared" si="71"/>
        <v>359</v>
      </c>
      <c r="U454" s="45">
        <f t="shared" si="71"/>
        <v>394</v>
      </c>
      <c r="V454" s="45">
        <f t="shared" si="71"/>
        <v>430</v>
      </c>
      <c r="W454" s="45">
        <f t="shared" si="71"/>
        <v>466</v>
      </c>
      <c r="X454" s="45">
        <f t="shared" si="71"/>
        <v>502</v>
      </c>
      <c r="Y454" s="45">
        <f t="shared" si="71"/>
        <v>538</v>
      </c>
      <c r="Z454" s="45">
        <f t="shared" ref="Z454:AN469" si="74">IF($G454&gt;0,ROUND($J454*Z$3/12*0.75,0),0)</f>
        <v>574</v>
      </c>
      <c r="AA454" s="45">
        <f t="shared" si="74"/>
        <v>610</v>
      </c>
      <c r="AB454" s="45">
        <f t="shared" si="74"/>
        <v>645</v>
      </c>
      <c r="AC454" s="45">
        <f t="shared" si="74"/>
        <v>681</v>
      </c>
      <c r="AD454" s="45">
        <f t="shared" si="74"/>
        <v>717</v>
      </c>
      <c r="AE454" s="45">
        <f t="shared" si="74"/>
        <v>753</v>
      </c>
      <c r="AF454" s="45">
        <f t="shared" si="74"/>
        <v>789</v>
      </c>
      <c r="AG454" s="45">
        <f t="shared" si="74"/>
        <v>825</v>
      </c>
      <c r="AH454" s="45">
        <f t="shared" si="74"/>
        <v>861</v>
      </c>
      <c r="AI454" s="45">
        <f t="shared" si="74"/>
        <v>896</v>
      </c>
      <c r="AJ454" s="45">
        <f t="shared" si="74"/>
        <v>932</v>
      </c>
      <c r="AK454" s="45">
        <f t="shared" si="74"/>
        <v>968</v>
      </c>
      <c r="AL454" s="45">
        <f t="shared" si="74"/>
        <v>1004</v>
      </c>
      <c r="AM454" s="45">
        <f t="shared" si="74"/>
        <v>1040</v>
      </c>
      <c r="AN454" s="45">
        <f t="shared" si="74"/>
        <v>1076</v>
      </c>
    </row>
    <row r="455" spans="1:40" x14ac:dyDescent="0.25">
      <c r="A455" s="68" t="s">
        <v>107</v>
      </c>
      <c r="B455" s="184">
        <v>30928</v>
      </c>
      <c r="C455" s="68">
        <v>3</v>
      </c>
      <c r="D455" s="1">
        <v>1020</v>
      </c>
      <c r="E455" s="1">
        <v>1398</v>
      </c>
      <c r="F455" s="1">
        <v>23</v>
      </c>
      <c r="G455" s="1">
        <v>2441</v>
      </c>
      <c r="H455" s="181">
        <f t="shared" si="72"/>
        <v>2418</v>
      </c>
      <c r="I455" s="176">
        <v>813.66669999999999</v>
      </c>
      <c r="J455" s="182">
        <f t="shared" si="73"/>
        <v>806</v>
      </c>
      <c r="K455" s="45">
        <f t="shared" ref="K455:Z470" si="75">IF($G455&gt;0,ROUND($J455*K$3/12*0.75,0),0)</f>
        <v>50</v>
      </c>
      <c r="L455" s="45">
        <f t="shared" si="75"/>
        <v>101</v>
      </c>
      <c r="M455" s="45">
        <f t="shared" si="75"/>
        <v>151</v>
      </c>
      <c r="N455" s="45">
        <f t="shared" si="75"/>
        <v>202</v>
      </c>
      <c r="O455" s="45">
        <f t="shared" si="75"/>
        <v>252</v>
      </c>
      <c r="P455" s="45">
        <f t="shared" si="75"/>
        <v>302</v>
      </c>
      <c r="Q455" s="45">
        <f t="shared" si="75"/>
        <v>353</v>
      </c>
      <c r="R455" s="45">
        <f t="shared" si="75"/>
        <v>403</v>
      </c>
      <c r="S455" s="45">
        <f t="shared" si="75"/>
        <v>453</v>
      </c>
      <c r="T455" s="45">
        <f t="shared" si="75"/>
        <v>504</v>
      </c>
      <c r="U455" s="45">
        <f t="shared" si="75"/>
        <v>554</v>
      </c>
      <c r="V455" s="45">
        <f t="shared" si="75"/>
        <v>605</v>
      </c>
      <c r="W455" s="45">
        <f t="shared" si="75"/>
        <v>655</v>
      </c>
      <c r="X455" s="45">
        <f t="shared" si="75"/>
        <v>705</v>
      </c>
      <c r="Y455" s="45">
        <f t="shared" si="75"/>
        <v>756</v>
      </c>
      <c r="Z455" s="45">
        <f t="shared" si="75"/>
        <v>806</v>
      </c>
      <c r="AA455" s="45">
        <f t="shared" si="74"/>
        <v>856</v>
      </c>
      <c r="AB455" s="45">
        <f t="shared" si="74"/>
        <v>907</v>
      </c>
      <c r="AC455" s="45">
        <f t="shared" si="74"/>
        <v>957</v>
      </c>
      <c r="AD455" s="45">
        <f t="shared" si="74"/>
        <v>1008</v>
      </c>
      <c r="AE455" s="45">
        <f t="shared" si="74"/>
        <v>1058</v>
      </c>
      <c r="AF455" s="45">
        <f t="shared" si="74"/>
        <v>1108</v>
      </c>
      <c r="AG455" s="45">
        <f t="shared" si="74"/>
        <v>1159</v>
      </c>
      <c r="AH455" s="45">
        <f t="shared" si="74"/>
        <v>1209</v>
      </c>
      <c r="AI455" s="45">
        <f t="shared" si="74"/>
        <v>1259</v>
      </c>
      <c r="AJ455" s="45">
        <f t="shared" si="74"/>
        <v>1310</v>
      </c>
      <c r="AK455" s="45">
        <f t="shared" si="74"/>
        <v>1360</v>
      </c>
      <c r="AL455" s="45">
        <f t="shared" si="74"/>
        <v>1411</v>
      </c>
      <c r="AM455" s="45">
        <f t="shared" si="74"/>
        <v>1461</v>
      </c>
      <c r="AN455" s="45">
        <f t="shared" si="74"/>
        <v>1511</v>
      </c>
    </row>
    <row r="456" spans="1:40" x14ac:dyDescent="0.25">
      <c r="A456" s="68" t="s">
        <v>107</v>
      </c>
      <c r="B456" s="184">
        <v>31028</v>
      </c>
      <c r="C456" s="68">
        <v>9</v>
      </c>
      <c r="D456" s="1">
        <v>1440</v>
      </c>
      <c r="E456" s="1">
        <v>1505</v>
      </c>
      <c r="F456" s="1">
        <v>35</v>
      </c>
      <c r="G456" s="1">
        <v>2980</v>
      </c>
      <c r="H456" s="181">
        <f t="shared" si="72"/>
        <v>2945</v>
      </c>
      <c r="I456" s="176">
        <v>331.11110000000002</v>
      </c>
      <c r="J456" s="182">
        <f t="shared" si="73"/>
        <v>327.22222222222223</v>
      </c>
      <c r="K456" s="45">
        <f t="shared" si="75"/>
        <v>20</v>
      </c>
      <c r="L456" s="45">
        <f t="shared" si="75"/>
        <v>41</v>
      </c>
      <c r="M456" s="45">
        <f t="shared" si="75"/>
        <v>61</v>
      </c>
      <c r="N456" s="45">
        <f t="shared" si="75"/>
        <v>82</v>
      </c>
      <c r="O456" s="45">
        <f t="shared" si="75"/>
        <v>102</v>
      </c>
      <c r="P456" s="45">
        <f t="shared" si="75"/>
        <v>123</v>
      </c>
      <c r="Q456" s="45">
        <f t="shared" si="75"/>
        <v>143</v>
      </c>
      <c r="R456" s="45">
        <f t="shared" si="75"/>
        <v>164</v>
      </c>
      <c r="S456" s="45">
        <f t="shared" si="75"/>
        <v>184</v>
      </c>
      <c r="T456" s="45">
        <f t="shared" si="75"/>
        <v>205</v>
      </c>
      <c r="U456" s="45">
        <f t="shared" si="75"/>
        <v>225</v>
      </c>
      <c r="V456" s="45">
        <f t="shared" si="75"/>
        <v>245</v>
      </c>
      <c r="W456" s="45">
        <f t="shared" si="75"/>
        <v>266</v>
      </c>
      <c r="X456" s="45">
        <f t="shared" si="75"/>
        <v>286</v>
      </c>
      <c r="Y456" s="45">
        <f t="shared" si="75"/>
        <v>307</v>
      </c>
      <c r="Z456" s="45">
        <f t="shared" si="75"/>
        <v>327</v>
      </c>
      <c r="AA456" s="45">
        <f t="shared" si="74"/>
        <v>348</v>
      </c>
      <c r="AB456" s="45">
        <f t="shared" si="74"/>
        <v>368</v>
      </c>
      <c r="AC456" s="45">
        <f t="shared" si="74"/>
        <v>389</v>
      </c>
      <c r="AD456" s="45">
        <f t="shared" si="74"/>
        <v>409</v>
      </c>
      <c r="AE456" s="45">
        <f t="shared" si="74"/>
        <v>429</v>
      </c>
      <c r="AF456" s="45">
        <f t="shared" si="74"/>
        <v>450</v>
      </c>
      <c r="AG456" s="45">
        <f t="shared" si="74"/>
        <v>470</v>
      </c>
      <c r="AH456" s="45">
        <f t="shared" si="74"/>
        <v>491</v>
      </c>
      <c r="AI456" s="45">
        <f t="shared" si="74"/>
        <v>511</v>
      </c>
      <c r="AJ456" s="45">
        <f t="shared" si="74"/>
        <v>532</v>
      </c>
      <c r="AK456" s="45">
        <f t="shared" si="74"/>
        <v>552</v>
      </c>
      <c r="AL456" s="45">
        <f t="shared" si="74"/>
        <v>573</v>
      </c>
      <c r="AM456" s="45">
        <f t="shared" si="74"/>
        <v>593</v>
      </c>
      <c r="AN456" s="45">
        <f t="shared" si="74"/>
        <v>614</v>
      </c>
    </row>
    <row r="457" spans="1:40" x14ac:dyDescent="0.25">
      <c r="A457" s="68" t="s">
        <v>107</v>
      </c>
      <c r="B457" s="184">
        <v>33000</v>
      </c>
      <c r="C457" s="68">
        <v>12</v>
      </c>
      <c r="D457" s="1">
        <v>3528</v>
      </c>
      <c r="E457" s="1">
        <v>2811</v>
      </c>
      <c r="F457" s="1">
        <v>26</v>
      </c>
      <c r="G457" s="1">
        <v>6365</v>
      </c>
      <c r="H457" s="181">
        <f t="shared" si="72"/>
        <v>6339</v>
      </c>
      <c r="I457" s="176">
        <v>530.41669999999999</v>
      </c>
      <c r="J457" s="182">
        <f t="shared" si="73"/>
        <v>528.25</v>
      </c>
      <c r="K457" s="45">
        <f t="shared" si="75"/>
        <v>33</v>
      </c>
      <c r="L457" s="45">
        <f t="shared" si="75"/>
        <v>66</v>
      </c>
      <c r="M457" s="45">
        <f t="shared" si="75"/>
        <v>99</v>
      </c>
      <c r="N457" s="45">
        <f t="shared" si="75"/>
        <v>132</v>
      </c>
      <c r="O457" s="45">
        <f t="shared" si="75"/>
        <v>165</v>
      </c>
      <c r="P457" s="45">
        <f t="shared" si="75"/>
        <v>198</v>
      </c>
      <c r="Q457" s="45">
        <f t="shared" si="75"/>
        <v>231</v>
      </c>
      <c r="R457" s="45">
        <f t="shared" si="75"/>
        <v>264</v>
      </c>
      <c r="S457" s="45">
        <f t="shared" si="75"/>
        <v>297</v>
      </c>
      <c r="T457" s="45">
        <f t="shared" si="75"/>
        <v>330</v>
      </c>
      <c r="U457" s="45">
        <f t="shared" si="75"/>
        <v>363</v>
      </c>
      <c r="V457" s="45">
        <f t="shared" si="75"/>
        <v>396</v>
      </c>
      <c r="W457" s="45">
        <f t="shared" si="75"/>
        <v>429</v>
      </c>
      <c r="X457" s="45">
        <f t="shared" si="75"/>
        <v>462</v>
      </c>
      <c r="Y457" s="45">
        <f t="shared" si="75"/>
        <v>495</v>
      </c>
      <c r="Z457" s="45">
        <f t="shared" si="75"/>
        <v>528</v>
      </c>
      <c r="AA457" s="45">
        <f t="shared" si="74"/>
        <v>561</v>
      </c>
      <c r="AB457" s="45">
        <f t="shared" si="74"/>
        <v>594</v>
      </c>
      <c r="AC457" s="45">
        <f t="shared" si="74"/>
        <v>627</v>
      </c>
      <c r="AD457" s="45">
        <f t="shared" si="74"/>
        <v>660</v>
      </c>
      <c r="AE457" s="45">
        <f t="shared" si="74"/>
        <v>693</v>
      </c>
      <c r="AF457" s="45">
        <f t="shared" si="74"/>
        <v>726</v>
      </c>
      <c r="AG457" s="45">
        <f t="shared" si="74"/>
        <v>759</v>
      </c>
      <c r="AH457" s="45">
        <f t="shared" si="74"/>
        <v>792</v>
      </c>
      <c r="AI457" s="45">
        <f t="shared" si="74"/>
        <v>825</v>
      </c>
      <c r="AJ457" s="45">
        <f t="shared" si="74"/>
        <v>858</v>
      </c>
      <c r="AK457" s="45">
        <f t="shared" si="74"/>
        <v>891</v>
      </c>
      <c r="AL457" s="45">
        <f t="shared" si="74"/>
        <v>924</v>
      </c>
      <c r="AM457" s="45">
        <f t="shared" si="74"/>
        <v>957</v>
      </c>
      <c r="AN457" s="45">
        <f t="shared" si="74"/>
        <v>990</v>
      </c>
    </row>
    <row r="458" spans="1:40" x14ac:dyDescent="0.25">
      <c r="A458" s="68" t="s">
        <v>105</v>
      </c>
      <c r="B458" s="184">
        <v>70001</v>
      </c>
      <c r="C458" s="68">
        <v>2</v>
      </c>
      <c r="D458" s="1">
        <v>1032</v>
      </c>
      <c r="E458" s="1">
        <v>507</v>
      </c>
      <c r="F458" s="1">
        <v>7</v>
      </c>
      <c r="G458" s="1">
        <v>1546</v>
      </c>
      <c r="H458" s="181">
        <f t="shared" si="72"/>
        <v>1539</v>
      </c>
      <c r="I458" s="176">
        <v>773</v>
      </c>
      <c r="J458" s="182">
        <f t="shared" si="73"/>
        <v>769.5</v>
      </c>
      <c r="K458" s="45">
        <f t="shared" si="75"/>
        <v>48</v>
      </c>
      <c r="L458" s="45">
        <f t="shared" si="75"/>
        <v>96</v>
      </c>
      <c r="M458" s="45">
        <f t="shared" si="75"/>
        <v>144</v>
      </c>
      <c r="N458" s="45">
        <f t="shared" si="75"/>
        <v>192</v>
      </c>
      <c r="O458" s="45">
        <f t="shared" si="75"/>
        <v>240</v>
      </c>
      <c r="P458" s="45">
        <f t="shared" si="75"/>
        <v>289</v>
      </c>
      <c r="Q458" s="45">
        <f t="shared" si="75"/>
        <v>337</v>
      </c>
      <c r="R458" s="45">
        <f t="shared" si="75"/>
        <v>385</v>
      </c>
      <c r="S458" s="45">
        <f t="shared" si="75"/>
        <v>433</v>
      </c>
      <c r="T458" s="45">
        <f t="shared" si="75"/>
        <v>481</v>
      </c>
      <c r="U458" s="45">
        <f t="shared" si="75"/>
        <v>529</v>
      </c>
      <c r="V458" s="45">
        <f t="shared" si="75"/>
        <v>577</v>
      </c>
      <c r="W458" s="45">
        <f t="shared" si="75"/>
        <v>625</v>
      </c>
      <c r="X458" s="45">
        <f t="shared" si="75"/>
        <v>673</v>
      </c>
      <c r="Y458" s="45">
        <f t="shared" si="75"/>
        <v>721</v>
      </c>
      <c r="Z458" s="45">
        <f t="shared" si="75"/>
        <v>770</v>
      </c>
      <c r="AA458" s="45">
        <f t="shared" si="74"/>
        <v>818</v>
      </c>
      <c r="AB458" s="45">
        <f t="shared" si="74"/>
        <v>866</v>
      </c>
      <c r="AC458" s="45">
        <f t="shared" si="74"/>
        <v>914</v>
      </c>
      <c r="AD458" s="45">
        <f t="shared" si="74"/>
        <v>962</v>
      </c>
      <c r="AE458" s="45">
        <f t="shared" si="74"/>
        <v>1010</v>
      </c>
      <c r="AF458" s="45">
        <f t="shared" si="74"/>
        <v>1058</v>
      </c>
      <c r="AG458" s="45">
        <f t="shared" si="74"/>
        <v>1106</v>
      </c>
      <c r="AH458" s="45">
        <f t="shared" si="74"/>
        <v>1154</v>
      </c>
      <c r="AI458" s="45">
        <f t="shared" si="74"/>
        <v>1202</v>
      </c>
      <c r="AJ458" s="45">
        <f t="shared" si="74"/>
        <v>1250</v>
      </c>
      <c r="AK458" s="45">
        <f t="shared" si="74"/>
        <v>1299</v>
      </c>
      <c r="AL458" s="45">
        <f t="shared" si="74"/>
        <v>1347</v>
      </c>
      <c r="AM458" s="45">
        <f t="shared" si="74"/>
        <v>1395</v>
      </c>
      <c r="AN458" s="45">
        <f t="shared" si="74"/>
        <v>1443</v>
      </c>
    </row>
    <row r="459" spans="1:40" x14ac:dyDescent="0.25">
      <c r="A459" s="68" t="s">
        <v>105</v>
      </c>
      <c r="B459" s="184">
        <v>70022</v>
      </c>
      <c r="C459" s="68">
        <v>8</v>
      </c>
      <c r="D459" s="1">
        <v>1620</v>
      </c>
      <c r="E459" s="1">
        <v>836</v>
      </c>
      <c r="F459" s="1">
        <v>25</v>
      </c>
      <c r="G459" s="1">
        <v>2481</v>
      </c>
      <c r="H459" s="181">
        <f t="shared" si="72"/>
        <v>2456</v>
      </c>
      <c r="I459" s="176">
        <v>310.125</v>
      </c>
      <c r="J459" s="182">
        <f t="shared" si="73"/>
        <v>307</v>
      </c>
      <c r="K459" s="45">
        <f t="shared" si="75"/>
        <v>19</v>
      </c>
      <c r="L459" s="45">
        <f t="shared" si="75"/>
        <v>38</v>
      </c>
      <c r="M459" s="45">
        <f t="shared" si="75"/>
        <v>58</v>
      </c>
      <c r="N459" s="45">
        <f t="shared" si="75"/>
        <v>77</v>
      </c>
      <c r="O459" s="45">
        <f t="shared" si="75"/>
        <v>96</v>
      </c>
      <c r="P459" s="45">
        <f t="shared" si="75"/>
        <v>115</v>
      </c>
      <c r="Q459" s="45">
        <f t="shared" si="75"/>
        <v>134</v>
      </c>
      <c r="R459" s="45">
        <f t="shared" si="75"/>
        <v>154</v>
      </c>
      <c r="S459" s="45">
        <f t="shared" si="75"/>
        <v>173</v>
      </c>
      <c r="T459" s="45">
        <f t="shared" si="75"/>
        <v>192</v>
      </c>
      <c r="U459" s="45">
        <f t="shared" si="75"/>
        <v>211</v>
      </c>
      <c r="V459" s="45">
        <f t="shared" si="75"/>
        <v>230</v>
      </c>
      <c r="W459" s="45">
        <f t="shared" si="75"/>
        <v>249</v>
      </c>
      <c r="X459" s="45">
        <f t="shared" si="75"/>
        <v>269</v>
      </c>
      <c r="Y459" s="45">
        <f t="shared" si="75"/>
        <v>288</v>
      </c>
      <c r="Z459" s="45">
        <f t="shared" si="75"/>
        <v>307</v>
      </c>
      <c r="AA459" s="45">
        <f t="shared" si="74"/>
        <v>326</v>
      </c>
      <c r="AB459" s="45">
        <f t="shared" si="74"/>
        <v>345</v>
      </c>
      <c r="AC459" s="45">
        <f t="shared" si="74"/>
        <v>365</v>
      </c>
      <c r="AD459" s="45">
        <f t="shared" si="74"/>
        <v>384</v>
      </c>
      <c r="AE459" s="45">
        <f t="shared" si="74"/>
        <v>403</v>
      </c>
      <c r="AF459" s="45">
        <f t="shared" si="74"/>
        <v>422</v>
      </c>
      <c r="AG459" s="45">
        <f t="shared" si="74"/>
        <v>441</v>
      </c>
      <c r="AH459" s="45">
        <f t="shared" si="74"/>
        <v>461</v>
      </c>
      <c r="AI459" s="45">
        <f t="shared" si="74"/>
        <v>480</v>
      </c>
      <c r="AJ459" s="45">
        <f t="shared" si="74"/>
        <v>499</v>
      </c>
      <c r="AK459" s="45">
        <f t="shared" si="74"/>
        <v>518</v>
      </c>
      <c r="AL459" s="45">
        <f t="shared" si="74"/>
        <v>537</v>
      </c>
      <c r="AM459" s="45">
        <f t="shared" si="74"/>
        <v>556</v>
      </c>
      <c r="AN459" s="45">
        <f t="shared" si="74"/>
        <v>576</v>
      </c>
    </row>
    <row r="460" spans="1:40" x14ac:dyDescent="0.25">
      <c r="A460" s="68" t="s">
        <v>105</v>
      </c>
      <c r="B460" s="184">
        <v>71113</v>
      </c>
      <c r="C460" s="68">
        <v>5</v>
      </c>
      <c r="D460" s="1">
        <v>1800</v>
      </c>
      <c r="E460" s="1">
        <v>357</v>
      </c>
      <c r="F460" s="1">
        <v>0</v>
      </c>
      <c r="G460" s="1">
        <v>2157</v>
      </c>
      <c r="H460" s="181">
        <f t="shared" si="72"/>
        <v>2157</v>
      </c>
      <c r="I460" s="176">
        <v>431.4</v>
      </c>
      <c r="J460" s="182">
        <f t="shared" si="73"/>
        <v>431.4</v>
      </c>
      <c r="K460" s="45">
        <f t="shared" si="75"/>
        <v>27</v>
      </c>
      <c r="L460" s="45">
        <f t="shared" si="75"/>
        <v>54</v>
      </c>
      <c r="M460" s="45">
        <f t="shared" si="75"/>
        <v>81</v>
      </c>
      <c r="N460" s="45">
        <f t="shared" si="75"/>
        <v>108</v>
      </c>
      <c r="O460" s="45">
        <f t="shared" si="75"/>
        <v>135</v>
      </c>
      <c r="P460" s="45">
        <f t="shared" si="75"/>
        <v>162</v>
      </c>
      <c r="Q460" s="45">
        <f t="shared" si="75"/>
        <v>189</v>
      </c>
      <c r="R460" s="45">
        <f t="shared" si="75"/>
        <v>216</v>
      </c>
      <c r="S460" s="45">
        <f t="shared" si="75"/>
        <v>243</v>
      </c>
      <c r="T460" s="45">
        <f t="shared" si="75"/>
        <v>270</v>
      </c>
      <c r="U460" s="45">
        <f t="shared" si="75"/>
        <v>297</v>
      </c>
      <c r="V460" s="45">
        <f t="shared" si="75"/>
        <v>324</v>
      </c>
      <c r="W460" s="45">
        <f t="shared" si="75"/>
        <v>351</v>
      </c>
      <c r="X460" s="45">
        <f t="shared" si="75"/>
        <v>377</v>
      </c>
      <c r="Y460" s="45">
        <f t="shared" si="75"/>
        <v>404</v>
      </c>
      <c r="Z460" s="45">
        <f t="shared" si="75"/>
        <v>431</v>
      </c>
      <c r="AA460" s="45">
        <f t="shared" si="74"/>
        <v>458</v>
      </c>
      <c r="AB460" s="45">
        <f t="shared" si="74"/>
        <v>485</v>
      </c>
      <c r="AC460" s="45">
        <f t="shared" si="74"/>
        <v>512</v>
      </c>
      <c r="AD460" s="45">
        <f t="shared" si="74"/>
        <v>539</v>
      </c>
      <c r="AE460" s="45">
        <f t="shared" si="74"/>
        <v>566</v>
      </c>
      <c r="AF460" s="45">
        <f t="shared" si="74"/>
        <v>593</v>
      </c>
      <c r="AG460" s="45">
        <f t="shared" si="74"/>
        <v>620</v>
      </c>
      <c r="AH460" s="45">
        <f t="shared" si="74"/>
        <v>647</v>
      </c>
      <c r="AI460" s="45">
        <f t="shared" si="74"/>
        <v>674</v>
      </c>
      <c r="AJ460" s="45">
        <f t="shared" si="74"/>
        <v>701</v>
      </c>
      <c r="AK460" s="45">
        <f t="shared" si="74"/>
        <v>728</v>
      </c>
      <c r="AL460" s="45">
        <f t="shared" si="74"/>
        <v>755</v>
      </c>
      <c r="AM460" s="45">
        <f t="shared" si="74"/>
        <v>782</v>
      </c>
      <c r="AN460" s="45">
        <f t="shared" si="74"/>
        <v>809</v>
      </c>
    </row>
    <row r="461" spans="1:40" x14ac:dyDescent="0.25">
      <c r="A461" s="68" t="s">
        <v>105</v>
      </c>
      <c r="B461" s="184">
        <v>71122</v>
      </c>
      <c r="C461" s="68">
        <v>4</v>
      </c>
      <c r="D461" s="1">
        <v>1224</v>
      </c>
      <c r="E461" s="1">
        <v>17</v>
      </c>
      <c r="F461" s="1">
        <v>2</v>
      </c>
      <c r="G461" s="1">
        <v>1243</v>
      </c>
      <c r="H461" s="181">
        <f t="shared" si="72"/>
        <v>1241</v>
      </c>
      <c r="I461" s="176">
        <v>310.75</v>
      </c>
      <c r="J461" s="182">
        <f t="shared" si="73"/>
        <v>310.25</v>
      </c>
      <c r="K461" s="45">
        <f t="shared" si="75"/>
        <v>19</v>
      </c>
      <c r="L461" s="45">
        <f t="shared" si="75"/>
        <v>39</v>
      </c>
      <c r="M461" s="45">
        <f t="shared" si="75"/>
        <v>58</v>
      </c>
      <c r="N461" s="45">
        <f t="shared" si="75"/>
        <v>78</v>
      </c>
      <c r="O461" s="45">
        <f t="shared" si="75"/>
        <v>97</v>
      </c>
      <c r="P461" s="45">
        <f t="shared" si="75"/>
        <v>116</v>
      </c>
      <c r="Q461" s="45">
        <f t="shared" si="75"/>
        <v>136</v>
      </c>
      <c r="R461" s="45">
        <f t="shared" si="75"/>
        <v>155</v>
      </c>
      <c r="S461" s="45">
        <f t="shared" si="75"/>
        <v>175</v>
      </c>
      <c r="T461" s="45">
        <f t="shared" si="75"/>
        <v>194</v>
      </c>
      <c r="U461" s="45">
        <f t="shared" si="75"/>
        <v>213</v>
      </c>
      <c r="V461" s="45">
        <f t="shared" si="75"/>
        <v>233</v>
      </c>
      <c r="W461" s="45">
        <f t="shared" si="75"/>
        <v>252</v>
      </c>
      <c r="X461" s="45">
        <f t="shared" si="75"/>
        <v>271</v>
      </c>
      <c r="Y461" s="45">
        <f t="shared" si="75"/>
        <v>291</v>
      </c>
      <c r="Z461" s="45">
        <f t="shared" si="75"/>
        <v>310</v>
      </c>
      <c r="AA461" s="45">
        <f t="shared" si="74"/>
        <v>330</v>
      </c>
      <c r="AB461" s="45">
        <f t="shared" si="74"/>
        <v>349</v>
      </c>
      <c r="AC461" s="45">
        <f t="shared" si="74"/>
        <v>368</v>
      </c>
      <c r="AD461" s="45">
        <f t="shared" si="74"/>
        <v>388</v>
      </c>
      <c r="AE461" s="45">
        <f t="shared" si="74"/>
        <v>407</v>
      </c>
      <c r="AF461" s="45">
        <f t="shared" si="74"/>
        <v>427</v>
      </c>
      <c r="AG461" s="45">
        <f t="shared" si="74"/>
        <v>446</v>
      </c>
      <c r="AH461" s="45">
        <f t="shared" si="74"/>
        <v>465</v>
      </c>
      <c r="AI461" s="45">
        <f t="shared" si="74"/>
        <v>485</v>
      </c>
      <c r="AJ461" s="45">
        <f t="shared" si="74"/>
        <v>504</v>
      </c>
      <c r="AK461" s="45">
        <f t="shared" si="74"/>
        <v>524</v>
      </c>
      <c r="AL461" s="45">
        <f t="shared" si="74"/>
        <v>543</v>
      </c>
      <c r="AM461" s="45">
        <f t="shared" si="74"/>
        <v>562</v>
      </c>
      <c r="AN461" s="45">
        <f t="shared" si="74"/>
        <v>582</v>
      </c>
    </row>
    <row r="462" spans="1:40" x14ac:dyDescent="0.25">
      <c r="A462" s="68" t="s">
        <v>105</v>
      </c>
      <c r="B462" s="184">
        <v>71123</v>
      </c>
      <c r="C462" s="68">
        <v>14</v>
      </c>
      <c r="D462" s="1">
        <v>2580</v>
      </c>
      <c r="E462" s="1">
        <v>2340</v>
      </c>
      <c r="F462" s="1">
        <v>33</v>
      </c>
      <c r="G462" s="1">
        <v>4953</v>
      </c>
      <c r="H462" s="181">
        <f t="shared" si="72"/>
        <v>4920</v>
      </c>
      <c r="I462" s="176">
        <v>353.78570000000002</v>
      </c>
      <c r="J462" s="182">
        <f t="shared" si="73"/>
        <v>351.42857142857144</v>
      </c>
      <c r="K462" s="45">
        <f t="shared" si="75"/>
        <v>22</v>
      </c>
      <c r="L462" s="45">
        <f t="shared" si="75"/>
        <v>44</v>
      </c>
      <c r="M462" s="45">
        <f t="shared" si="75"/>
        <v>66</v>
      </c>
      <c r="N462" s="45">
        <f t="shared" si="75"/>
        <v>88</v>
      </c>
      <c r="O462" s="45">
        <f t="shared" si="75"/>
        <v>110</v>
      </c>
      <c r="P462" s="45">
        <f t="shared" si="75"/>
        <v>132</v>
      </c>
      <c r="Q462" s="45">
        <f t="shared" si="75"/>
        <v>154</v>
      </c>
      <c r="R462" s="45">
        <f t="shared" si="75"/>
        <v>176</v>
      </c>
      <c r="S462" s="45">
        <f t="shared" si="75"/>
        <v>198</v>
      </c>
      <c r="T462" s="45">
        <f t="shared" si="75"/>
        <v>220</v>
      </c>
      <c r="U462" s="45">
        <f t="shared" si="75"/>
        <v>242</v>
      </c>
      <c r="V462" s="45">
        <f t="shared" si="75"/>
        <v>264</v>
      </c>
      <c r="W462" s="45">
        <f t="shared" si="75"/>
        <v>286</v>
      </c>
      <c r="X462" s="45">
        <f t="shared" si="75"/>
        <v>308</v>
      </c>
      <c r="Y462" s="45">
        <f t="shared" si="75"/>
        <v>329</v>
      </c>
      <c r="Z462" s="45">
        <f t="shared" si="75"/>
        <v>351</v>
      </c>
      <c r="AA462" s="45">
        <f t="shared" si="74"/>
        <v>373</v>
      </c>
      <c r="AB462" s="45">
        <f t="shared" si="74"/>
        <v>395</v>
      </c>
      <c r="AC462" s="45">
        <f t="shared" si="74"/>
        <v>417</v>
      </c>
      <c r="AD462" s="45">
        <f t="shared" si="74"/>
        <v>439</v>
      </c>
      <c r="AE462" s="45">
        <f t="shared" si="74"/>
        <v>461</v>
      </c>
      <c r="AF462" s="45">
        <f t="shared" si="74"/>
        <v>483</v>
      </c>
      <c r="AG462" s="45">
        <f t="shared" si="74"/>
        <v>505</v>
      </c>
      <c r="AH462" s="45">
        <f t="shared" si="74"/>
        <v>527</v>
      </c>
      <c r="AI462" s="45">
        <f t="shared" si="74"/>
        <v>549</v>
      </c>
      <c r="AJ462" s="45">
        <f t="shared" si="74"/>
        <v>571</v>
      </c>
      <c r="AK462" s="45">
        <f t="shared" si="74"/>
        <v>593</v>
      </c>
      <c r="AL462" s="45">
        <f t="shared" si="74"/>
        <v>615</v>
      </c>
      <c r="AM462" s="45">
        <f t="shared" si="74"/>
        <v>637</v>
      </c>
      <c r="AN462" s="45">
        <f t="shared" si="74"/>
        <v>659</v>
      </c>
    </row>
    <row r="463" spans="1:40" x14ac:dyDescent="0.25">
      <c r="A463" s="68" t="s">
        <v>105</v>
      </c>
      <c r="B463" s="184">
        <v>71124</v>
      </c>
      <c r="C463" s="68">
        <v>3</v>
      </c>
      <c r="D463" s="1">
        <v>612</v>
      </c>
      <c r="E463" s="1">
        <v>-11</v>
      </c>
      <c r="F463" s="1">
        <v>10</v>
      </c>
      <c r="G463" s="1">
        <v>611</v>
      </c>
      <c r="H463" s="181">
        <f t="shared" si="72"/>
        <v>601</v>
      </c>
      <c r="I463" s="176">
        <v>203.66669999999999</v>
      </c>
      <c r="J463" s="182">
        <f t="shared" si="73"/>
        <v>200.33333333333334</v>
      </c>
      <c r="K463" s="45">
        <f t="shared" si="75"/>
        <v>13</v>
      </c>
      <c r="L463" s="45">
        <f t="shared" si="75"/>
        <v>25</v>
      </c>
      <c r="M463" s="45">
        <f t="shared" si="75"/>
        <v>38</v>
      </c>
      <c r="N463" s="45">
        <f t="shared" si="75"/>
        <v>50</v>
      </c>
      <c r="O463" s="45">
        <f t="shared" si="75"/>
        <v>63</v>
      </c>
      <c r="P463" s="45">
        <f t="shared" si="75"/>
        <v>75</v>
      </c>
      <c r="Q463" s="45">
        <f t="shared" si="75"/>
        <v>88</v>
      </c>
      <c r="R463" s="45">
        <f t="shared" si="75"/>
        <v>100</v>
      </c>
      <c r="S463" s="45">
        <f t="shared" si="75"/>
        <v>113</v>
      </c>
      <c r="T463" s="45">
        <f t="shared" si="75"/>
        <v>125</v>
      </c>
      <c r="U463" s="45">
        <f t="shared" si="75"/>
        <v>138</v>
      </c>
      <c r="V463" s="45">
        <f t="shared" si="75"/>
        <v>150</v>
      </c>
      <c r="W463" s="45">
        <f t="shared" si="75"/>
        <v>163</v>
      </c>
      <c r="X463" s="45">
        <f t="shared" si="75"/>
        <v>175</v>
      </c>
      <c r="Y463" s="45">
        <f t="shared" si="75"/>
        <v>188</v>
      </c>
      <c r="Z463" s="45">
        <f t="shared" si="75"/>
        <v>200</v>
      </c>
      <c r="AA463" s="45">
        <f t="shared" si="74"/>
        <v>213</v>
      </c>
      <c r="AB463" s="45">
        <f t="shared" si="74"/>
        <v>225</v>
      </c>
      <c r="AC463" s="45">
        <f t="shared" si="74"/>
        <v>238</v>
      </c>
      <c r="AD463" s="45">
        <f t="shared" si="74"/>
        <v>250</v>
      </c>
      <c r="AE463" s="45">
        <f t="shared" si="74"/>
        <v>263</v>
      </c>
      <c r="AF463" s="45">
        <f t="shared" si="74"/>
        <v>275</v>
      </c>
      <c r="AG463" s="45">
        <f t="shared" si="74"/>
        <v>288</v>
      </c>
      <c r="AH463" s="45">
        <f t="shared" si="74"/>
        <v>301</v>
      </c>
      <c r="AI463" s="45">
        <f t="shared" si="74"/>
        <v>313</v>
      </c>
      <c r="AJ463" s="45">
        <f t="shared" si="74"/>
        <v>326</v>
      </c>
      <c r="AK463" s="45">
        <f t="shared" si="74"/>
        <v>338</v>
      </c>
      <c r="AL463" s="45">
        <f t="shared" si="74"/>
        <v>351</v>
      </c>
      <c r="AM463" s="45">
        <f t="shared" si="74"/>
        <v>363</v>
      </c>
      <c r="AN463" s="45">
        <f t="shared" si="74"/>
        <v>376</v>
      </c>
    </row>
    <row r="464" spans="1:40" x14ac:dyDescent="0.25">
      <c r="A464" s="68" t="s">
        <v>105</v>
      </c>
      <c r="B464" s="184">
        <v>71125</v>
      </c>
      <c r="C464" s="68">
        <v>7</v>
      </c>
      <c r="D464" s="1">
        <v>1632</v>
      </c>
      <c r="E464" s="1">
        <v>271</v>
      </c>
      <c r="F464" s="1">
        <v>12</v>
      </c>
      <c r="G464" s="1">
        <v>1915</v>
      </c>
      <c r="H464" s="181">
        <f t="shared" si="72"/>
        <v>1903</v>
      </c>
      <c r="I464" s="176">
        <v>273.57139999999998</v>
      </c>
      <c r="J464" s="182">
        <f t="shared" si="73"/>
        <v>271.85714285714283</v>
      </c>
      <c r="K464" s="45">
        <f t="shared" si="75"/>
        <v>17</v>
      </c>
      <c r="L464" s="45">
        <f t="shared" si="75"/>
        <v>34</v>
      </c>
      <c r="M464" s="45">
        <f t="shared" si="75"/>
        <v>51</v>
      </c>
      <c r="N464" s="45">
        <f t="shared" si="75"/>
        <v>68</v>
      </c>
      <c r="O464" s="45">
        <f t="shared" si="75"/>
        <v>85</v>
      </c>
      <c r="P464" s="45">
        <f t="shared" si="75"/>
        <v>102</v>
      </c>
      <c r="Q464" s="45">
        <f t="shared" si="75"/>
        <v>119</v>
      </c>
      <c r="R464" s="45">
        <f t="shared" si="75"/>
        <v>136</v>
      </c>
      <c r="S464" s="45">
        <f t="shared" si="75"/>
        <v>153</v>
      </c>
      <c r="T464" s="45">
        <f t="shared" si="75"/>
        <v>170</v>
      </c>
      <c r="U464" s="45">
        <f t="shared" si="75"/>
        <v>187</v>
      </c>
      <c r="V464" s="45">
        <f t="shared" si="75"/>
        <v>204</v>
      </c>
      <c r="W464" s="45">
        <f t="shared" si="75"/>
        <v>221</v>
      </c>
      <c r="X464" s="45">
        <f t="shared" si="75"/>
        <v>238</v>
      </c>
      <c r="Y464" s="45">
        <f t="shared" si="75"/>
        <v>255</v>
      </c>
      <c r="Z464" s="45">
        <f t="shared" si="75"/>
        <v>272</v>
      </c>
      <c r="AA464" s="45">
        <f t="shared" si="74"/>
        <v>289</v>
      </c>
      <c r="AB464" s="45">
        <f t="shared" si="74"/>
        <v>306</v>
      </c>
      <c r="AC464" s="45">
        <f t="shared" si="74"/>
        <v>323</v>
      </c>
      <c r="AD464" s="45">
        <f t="shared" si="74"/>
        <v>340</v>
      </c>
      <c r="AE464" s="45">
        <f t="shared" si="74"/>
        <v>357</v>
      </c>
      <c r="AF464" s="45">
        <f t="shared" si="74"/>
        <v>374</v>
      </c>
      <c r="AG464" s="45">
        <f t="shared" si="74"/>
        <v>391</v>
      </c>
      <c r="AH464" s="45">
        <f t="shared" si="74"/>
        <v>408</v>
      </c>
      <c r="AI464" s="45">
        <f t="shared" si="74"/>
        <v>425</v>
      </c>
      <c r="AJ464" s="45">
        <f t="shared" si="74"/>
        <v>442</v>
      </c>
      <c r="AK464" s="45">
        <f t="shared" si="74"/>
        <v>459</v>
      </c>
      <c r="AL464" s="45">
        <f t="shared" si="74"/>
        <v>476</v>
      </c>
      <c r="AM464" s="45">
        <f t="shared" si="74"/>
        <v>493</v>
      </c>
      <c r="AN464" s="45">
        <f t="shared" si="74"/>
        <v>510</v>
      </c>
    </row>
    <row r="465" spans="1:40" x14ac:dyDescent="0.25">
      <c r="A465" s="68" t="s">
        <v>105</v>
      </c>
      <c r="B465" s="184">
        <v>71126</v>
      </c>
      <c r="C465" s="68">
        <v>12</v>
      </c>
      <c r="D465" s="1">
        <v>1152</v>
      </c>
      <c r="E465" s="1">
        <v>698</v>
      </c>
      <c r="F465" s="1">
        <v>0</v>
      </c>
      <c r="G465" s="1">
        <v>1850</v>
      </c>
      <c r="H465" s="181">
        <f t="shared" si="72"/>
        <v>1850</v>
      </c>
      <c r="I465" s="176">
        <v>154.16669999999999</v>
      </c>
      <c r="J465" s="182">
        <f t="shared" si="73"/>
        <v>154.16666666666666</v>
      </c>
      <c r="K465" s="45">
        <f t="shared" si="75"/>
        <v>10</v>
      </c>
      <c r="L465" s="45">
        <f t="shared" si="75"/>
        <v>19</v>
      </c>
      <c r="M465" s="45">
        <f t="shared" si="75"/>
        <v>29</v>
      </c>
      <c r="N465" s="45">
        <f t="shared" si="75"/>
        <v>39</v>
      </c>
      <c r="O465" s="45">
        <f t="shared" si="75"/>
        <v>48</v>
      </c>
      <c r="P465" s="45">
        <f t="shared" si="75"/>
        <v>58</v>
      </c>
      <c r="Q465" s="45">
        <f t="shared" si="75"/>
        <v>67</v>
      </c>
      <c r="R465" s="45">
        <f t="shared" si="75"/>
        <v>77</v>
      </c>
      <c r="S465" s="45">
        <f t="shared" si="75"/>
        <v>87</v>
      </c>
      <c r="T465" s="45">
        <f t="shared" si="75"/>
        <v>96</v>
      </c>
      <c r="U465" s="45">
        <f t="shared" si="75"/>
        <v>106</v>
      </c>
      <c r="V465" s="45">
        <f t="shared" si="75"/>
        <v>116</v>
      </c>
      <c r="W465" s="45">
        <f t="shared" si="75"/>
        <v>125</v>
      </c>
      <c r="X465" s="45">
        <f t="shared" si="75"/>
        <v>135</v>
      </c>
      <c r="Y465" s="45">
        <f t="shared" si="75"/>
        <v>145</v>
      </c>
      <c r="Z465" s="45">
        <f t="shared" si="75"/>
        <v>154</v>
      </c>
      <c r="AA465" s="45">
        <f t="shared" si="74"/>
        <v>164</v>
      </c>
      <c r="AB465" s="45">
        <f t="shared" si="74"/>
        <v>173</v>
      </c>
      <c r="AC465" s="45">
        <f t="shared" si="74"/>
        <v>183</v>
      </c>
      <c r="AD465" s="45">
        <f t="shared" si="74"/>
        <v>193</v>
      </c>
      <c r="AE465" s="45">
        <f t="shared" si="74"/>
        <v>202</v>
      </c>
      <c r="AF465" s="45">
        <f t="shared" si="74"/>
        <v>212</v>
      </c>
      <c r="AG465" s="45">
        <f t="shared" si="74"/>
        <v>222</v>
      </c>
      <c r="AH465" s="45">
        <f t="shared" si="74"/>
        <v>231</v>
      </c>
      <c r="AI465" s="45">
        <f t="shared" si="74"/>
        <v>241</v>
      </c>
      <c r="AJ465" s="45">
        <f t="shared" si="74"/>
        <v>251</v>
      </c>
      <c r="AK465" s="45">
        <f t="shared" si="74"/>
        <v>260</v>
      </c>
      <c r="AL465" s="45">
        <f t="shared" si="74"/>
        <v>270</v>
      </c>
      <c r="AM465" s="45">
        <f t="shared" si="74"/>
        <v>279</v>
      </c>
      <c r="AN465" s="45">
        <f t="shared" si="74"/>
        <v>289</v>
      </c>
    </row>
    <row r="466" spans="1:40" x14ac:dyDescent="0.25">
      <c r="A466" s="68" t="s">
        <v>105</v>
      </c>
      <c r="B466" s="184">
        <v>71129</v>
      </c>
      <c r="C466" s="68">
        <v>0</v>
      </c>
      <c r="D466" s="1">
        <v>0</v>
      </c>
      <c r="E466" s="1">
        <v>0</v>
      </c>
      <c r="F466" s="1">
        <v>0</v>
      </c>
      <c r="G466" s="1">
        <v>0</v>
      </c>
      <c r="H466" s="181">
        <f t="shared" si="72"/>
        <v>0</v>
      </c>
      <c r="I466" s="176">
        <v>0</v>
      </c>
      <c r="J466" s="182">
        <f t="shared" si="73"/>
        <v>0</v>
      </c>
      <c r="K466" s="45">
        <f t="shared" si="75"/>
        <v>0</v>
      </c>
      <c r="L466" s="45">
        <f t="shared" si="75"/>
        <v>0</v>
      </c>
      <c r="M466" s="45">
        <f t="shared" si="75"/>
        <v>0</v>
      </c>
      <c r="N466" s="45">
        <f t="shared" si="75"/>
        <v>0</v>
      </c>
      <c r="O466" s="45">
        <f t="shared" si="75"/>
        <v>0</v>
      </c>
      <c r="P466" s="45">
        <f t="shared" si="75"/>
        <v>0</v>
      </c>
      <c r="Q466" s="45">
        <f t="shared" si="75"/>
        <v>0</v>
      </c>
      <c r="R466" s="45">
        <f t="shared" si="75"/>
        <v>0</v>
      </c>
      <c r="S466" s="45">
        <f t="shared" si="75"/>
        <v>0</v>
      </c>
      <c r="T466" s="45">
        <f t="shared" si="75"/>
        <v>0</v>
      </c>
      <c r="U466" s="45">
        <f t="shared" si="75"/>
        <v>0</v>
      </c>
      <c r="V466" s="45">
        <f t="shared" si="75"/>
        <v>0</v>
      </c>
      <c r="W466" s="45">
        <f t="shared" si="75"/>
        <v>0</v>
      </c>
      <c r="X466" s="45">
        <f t="shared" si="75"/>
        <v>0</v>
      </c>
      <c r="Y466" s="45">
        <f t="shared" si="75"/>
        <v>0</v>
      </c>
      <c r="Z466" s="45">
        <f t="shared" si="75"/>
        <v>0</v>
      </c>
      <c r="AA466" s="45">
        <f t="shared" si="74"/>
        <v>0</v>
      </c>
      <c r="AB466" s="45">
        <f t="shared" si="74"/>
        <v>0</v>
      </c>
      <c r="AC466" s="45">
        <f t="shared" si="74"/>
        <v>0</v>
      </c>
      <c r="AD466" s="45">
        <f t="shared" si="74"/>
        <v>0</v>
      </c>
      <c r="AE466" s="45">
        <f t="shared" si="74"/>
        <v>0</v>
      </c>
      <c r="AF466" s="45">
        <f t="shared" si="74"/>
        <v>0</v>
      </c>
      <c r="AG466" s="45">
        <f t="shared" si="74"/>
        <v>0</v>
      </c>
      <c r="AH466" s="45">
        <f t="shared" si="74"/>
        <v>0</v>
      </c>
      <c r="AI466" s="45">
        <f t="shared" si="74"/>
        <v>0</v>
      </c>
      <c r="AJ466" s="45">
        <f t="shared" si="74"/>
        <v>0</v>
      </c>
      <c r="AK466" s="45">
        <f t="shared" si="74"/>
        <v>0</v>
      </c>
      <c r="AL466" s="45">
        <f t="shared" si="74"/>
        <v>0</v>
      </c>
      <c r="AM466" s="45">
        <f t="shared" si="74"/>
        <v>0</v>
      </c>
      <c r="AN466" s="45">
        <f t="shared" si="74"/>
        <v>0</v>
      </c>
    </row>
    <row r="467" spans="1:40" x14ac:dyDescent="0.25">
      <c r="A467" s="68" t="s">
        <v>105</v>
      </c>
      <c r="B467" s="184">
        <v>72106</v>
      </c>
      <c r="C467" s="68">
        <v>7</v>
      </c>
      <c r="D467" s="1">
        <v>2520</v>
      </c>
      <c r="E467" s="1">
        <v>-158</v>
      </c>
      <c r="F467" s="1">
        <v>0</v>
      </c>
      <c r="G467" s="1">
        <v>2362</v>
      </c>
      <c r="H467" s="181">
        <f t="shared" si="72"/>
        <v>2362</v>
      </c>
      <c r="I467" s="176">
        <v>337.42860000000002</v>
      </c>
      <c r="J467" s="182">
        <f t="shared" si="73"/>
        <v>337.42857142857144</v>
      </c>
      <c r="K467" s="45">
        <f t="shared" si="75"/>
        <v>21</v>
      </c>
      <c r="L467" s="45">
        <f t="shared" si="75"/>
        <v>42</v>
      </c>
      <c r="M467" s="45">
        <f t="shared" si="75"/>
        <v>63</v>
      </c>
      <c r="N467" s="45">
        <f t="shared" si="75"/>
        <v>84</v>
      </c>
      <c r="O467" s="45">
        <f t="shared" si="75"/>
        <v>105</v>
      </c>
      <c r="P467" s="45">
        <f t="shared" si="75"/>
        <v>127</v>
      </c>
      <c r="Q467" s="45">
        <f t="shared" si="75"/>
        <v>148</v>
      </c>
      <c r="R467" s="45">
        <f t="shared" si="75"/>
        <v>169</v>
      </c>
      <c r="S467" s="45">
        <f t="shared" si="75"/>
        <v>190</v>
      </c>
      <c r="T467" s="45">
        <f t="shared" si="75"/>
        <v>211</v>
      </c>
      <c r="U467" s="45">
        <f t="shared" si="75"/>
        <v>232</v>
      </c>
      <c r="V467" s="45">
        <f t="shared" si="75"/>
        <v>253</v>
      </c>
      <c r="W467" s="45">
        <f t="shared" si="75"/>
        <v>274</v>
      </c>
      <c r="X467" s="45">
        <f t="shared" si="75"/>
        <v>295</v>
      </c>
      <c r="Y467" s="45">
        <f t="shared" si="75"/>
        <v>316</v>
      </c>
      <c r="Z467" s="45">
        <f t="shared" si="75"/>
        <v>337</v>
      </c>
      <c r="AA467" s="45">
        <f t="shared" si="74"/>
        <v>359</v>
      </c>
      <c r="AB467" s="45">
        <f t="shared" si="74"/>
        <v>380</v>
      </c>
      <c r="AC467" s="45">
        <f t="shared" si="74"/>
        <v>401</v>
      </c>
      <c r="AD467" s="45">
        <f t="shared" si="74"/>
        <v>422</v>
      </c>
      <c r="AE467" s="45">
        <f t="shared" si="74"/>
        <v>443</v>
      </c>
      <c r="AF467" s="45">
        <f t="shared" si="74"/>
        <v>464</v>
      </c>
      <c r="AG467" s="45">
        <f t="shared" si="74"/>
        <v>485</v>
      </c>
      <c r="AH467" s="45">
        <f t="shared" si="74"/>
        <v>506</v>
      </c>
      <c r="AI467" s="45">
        <f t="shared" si="74"/>
        <v>527</v>
      </c>
      <c r="AJ467" s="45">
        <f t="shared" si="74"/>
        <v>548</v>
      </c>
      <c r="AK467" s="45">
        <f t="shared" si="74"/>
        <v>569</v>
      </c>
      <c r="AL467" s="45">
        <f t="shared" si="74"/>
        <v>591</v>
      </c>
      <c r="AM467" s="45">
        <f t="shared" si="74"/>
        <v>612</v>
      </c>
      <c r="AN467" s="45">
        <f t="shared" si="74"/>
        <v>633</v>
      </c>
    </row>
    <row r="468" spans="1:40" x14ac:dyDescent="0.25">
      <c r="A468" s="68" t="s">
        <v>105</v>
      </c>
      <c r="B468" s="184">
        <v>72107</v>
      </c>
      <c r="C468" s="68">
        <v>4</v>
      </c>
      <c r="D468" s="1">
        <v>900</v>
      </c>
      <c r="E468" s="1">
        <v>552</v>
      </c>
      <c r="F468" s="1">
        <v>14</v>
      </c>
      <c r="G468" s="1">
        <v>1466</v>
      </c>
      <c r="H468" s="181">
        <f t="shared" si="72"/>
        <v>1452</v>
      </c>
      <c r="I468" s="176">
        <v>366.5</v>
      </c>
      <c r="J468" s="182">
        <f t="shared" si="73"/>
        <v>363</v>
      </c>
      <c r="K468" s="45">
        <f t="shared" si="75"/>
        <v>23</v>
      </c>
      <c r="L468" s="45">
        <f t="shared" si="75"/>
        <v>45</v>
      </c>
      <c r="M468" s="45">
        <f t="shared" si="75"/>
        <v>68</v>
      </c>
      <c r="N468" s="45">
        <f t="shared" si="75"/>
        <v>91</v>
      </c>
      <c r="O468" s="45">
        <f t="shared" si="75"/>
        <v>113</v>
      </c>
      <c r="P468" s="45">
        <f t="shared" si="75"/>
        <v>136</v>
      </c>
      <c r="Q468" s="45">
        <f t="shared" si="75"/>
        <v>159</v>
      </c>
      <c r="R468" s="45">
        <f t="shared" si="75"/>
        <v>182</v>
      </c>
      <c r="S468" s="45">
        <f t="shared" si="75"/>
        <v>204</v>
      </c>
      <c r="T468" s="45">
        <f t="shared" si="75"/>
        <v>227</v>
      </c>
      <c r="U468" s="45">
        <f t="shared" si="75"/>
        <v>250</v>
      </c>
      <c r="V468" s="45">
        <f t="shared" si="75"/>
        <v>272</v>
      </c>
      <c r="W468" s="45">
        <f t="shared" si="75"/>
        <v>295</v>
      </c>
      <c r="X468" s="45">
        <f t="shared" si="75"/>
        <v>318</v>
      </c>
      <c r="Y468" s="45">
        <f t="shared" si="75"/>
        <v>340</v>
      </c>
      <c r="Z468" s="45">
        <f t="shared" si="75"/>
        <v>363</v>
      </c>
      <c r="AA468" s="45">
        <f t="shared" si="74"/>
        <v>386</v>
      </c>
      <c r="AB468" s="45">
        <f t="shared" si="74"/>
        <v>408</v>
      </c>
      <c r="AC468" s="45">
        <f t="shared" si="74"/>
        <v>431</v>
      </c>
      <c r="AD468" s="45">
        <f t="shared" si="74"/>
        <v>454</v>
      </c>
      <c r="AE468" s="45">
        <f t="shared" si="74"/>
        <v>476</v>
      </c>
      <c r="AF468" s="45">
        <f t="shared" si="74"/>
        <v>499</v>
      </c>
      <c r="AG468" s="45">
        <f t="shared" si="74"/>
        <v>522</v>
      </c>
      <c r="AH468" s="45">
        <f t="shared" si="74"/>
        <v>545</v>
      </c>
      <c r="AI468" s="45">
        <f t="shared" si="74"/>
        <v>567</v>
      </c>
      <c r="AJ468" s="45">
        <f t="shared" si="74"/>
        <v>590</v>
      </c>
      <c r="AK468" s="45">
        <f t="shared" si="74"/>
        <v>613</v>
      </c>
      <c r="AL468" s="45">
        <f t="shared" si="74"/>
        <v>635</v>
      </c>
      <c r="AM468" s="45">
        <f t="shared" si="74"/>
        <v>658</v>
      </c>
      <c r="AN468" s="45">
        <f t="shared" si="74"/>
        <v>681</v>
      </c>
    </row>
    <row r="469" spans="1:40" x14ac:dyDescent="0.25">
      <c r="A469" s="68" t="s">
        <v>105</v>
      </c>
      <c r="B469" s="184">
        <v>72109</v>
      </c>
      <c r="C469" s="68">
        <v>8</v>
      </c>
      <c r="D469" s="1">
        <v>924</v>
      </c>
      <c r="E469" s="1">
        <v>583</v>
      </c>
      <c r="F469" s="1">
        <v>4</v>
      </c>
      <c r="G469" s="1">
        <v>1511</v>
      </c>
      <c r="H469" s="181">
        <f t="shared" si="72"/>
        <v>1507</v>
      </c>
      <c r="I469" s="176">
        <v>188.875</v>
      </c>
      <c r="J469" s="182">
        <f t="shared" si="73"/>
        <v>188.375</v>
      </c>
      <c r="K469" s="45">
        <f t="shared" si="75"/>
        <v>12</v>
      </c>
      <c r="L469" s="45">
        <f t="shared" si="75"/>
        <v>24</v>
      </c>
      <c r="M469" s="45">
        <f t="shared" si="75"/>
        <v>35</v>
      </c>
      <c r="N469" s="45">
        <f t="shared" si="75"/>
        <v>47</v>
      </c>
      <c r="O469" s="45">
        <f t="shared" si="75"/>
        <v>59</v>
      </c>
      <c r="P469" s="45">
        <f t="shared" si="75"/>
        <v>71</v>
      </c>
      <c r="Q469" s="45">
        <f t="shared" si="75"/>
        <v>82</v>
      </c>
      <c r="R469" s="45">
        <f t="shared" si="75"/>
        <v>94</v>
      </c>
      <c r="S469" s="45">
        <f t="shared" si="75"/>
        <v>106</v>
      </c>
      <c r="T469" s="45">
        <f t="shared" si="75"/>
        <v>118</v>
      </c>
      <c r="U469" s="45">
        <f t="shared" si="75"/>
        <v>130</v>
      </c>
      <c r="V469" s="45">
        <f t="shared" si="75"/>
        <v>141</v>
      </c>
      <c r="W469" s="45">
        <f t="shared" si="75"/>
        <v>153</v>
      </c>
      <c r="X469" s="45">
        <f t="shared" si="75"/>
        <v>165</v>
      </c>
      <c r="Y469" s="45">
        <f t="shared" si="75"/>
        <v>177</v>
      </c>
      <c r="Z469" s="45">
        <f t="shared" si="75"/>
        <v>188</v>
      </c>
      <c r="AA469" s="45">
        <f t="shared" si="74"/>
        <v>200</v>
      </c>
      <c r="AB469" s="45">
        <f t="shared" si="74"/>
        <v>212</v>
      </c>
      <c r="AC469" s="45">
        <f t="shared" si="74"/>
        <v>224</v>
      </c>
      <c r="AD469" s="45">
        <f t="shared" si="74"/>
        <v>235</v>
      </c>
      <c r="AE469" s="45">
        <f t="shared" si="74"/>
        <v>247</v>
      </c>
      <c r="AF469" s="45">
        <f t="shared" si="74"/>
        <v>259</v>
      </c>
      <c r="AG469" s="45">
        <f t="shared" si="74"/>
        <v>271</v>
      </c>
      <c r="AH469" s="45">
        <f t="shared" si="74"/>
        <v>283</v>
      </c>
      <c r="AI469" s="45">
        <f t="shared" si="74"/>
        <v>294</v>
      </c>
      <c r="AJ469" s="45">
        <f t="shared" si="74"/>
        <v>306</v>
      </c>
      <c r="AK469" s="45">
        <f t="shared" si="74"/>
        <v>318</v>
      </c>
      <c r="AL469" s="45">
        <f t="shared" si="74"/>
        <v>330</v>
      </c>
      <c r="AM469" s="45">
        <f t="shared" si="74"/>
        <v>341</v>
      </c>
      <c r="AN469" s="45">
        <f t="shared" si="74"/>
        <v>353</v>
      </c>
    </row>
    <row r="470" spans="1:40" x14ac:dyDescent="0.25">
      <c r="A470" s="68" t="s">
        <v>105</v>
      </c>
      <c r="B470" s="184">
        <v>72115</v>
      </c>
      <c r="C470" s="68">
        <v>12</v>
      </c>
      <c r="D470" s="1">
        <v>2484</v>
      </c>
      <c r="E470" s="1">
        <v>927</v>
      </c>
      <c r="F470" s="1">
        <v>33</v>
      </c>
      <c r="G470" s="1">
        <v>3444</v>
      </c>
      <c r="H470" s="181">
        <f t="shared" si="72"/>
        <v>3411</v>
      </c>
      <c r="I470" s="176">
        <v>287</v>
      </c>
      <c r="J470" s="182">
        <f t="shared" si="73"/>
        <v>284.25</v>
      </c>
      <c r="K470" s="45">
        <f t="shared" si="75"/>
        <v>18</v>
      </c>
      <c r="L470" s="45">
        <f t="shared" si="75"/>
        <v>36</v>
      </c>
      <c r="M470" s="45">
        <f t="shared" si="75"/>
        <v>53</v>
      </c>
      <c r="N470" s="45">
        <f t="shared" si="75"/>
        <v>71</v>
      </c>
      <c r="O470" s="45">
        <f t="shared" si="75"/>
        <v>89</v>
      </c>
      <c r="P470" s="45">
        <f t="shared" si="75"/>
        <v>107</v>
      </c>
      <c r="Q470" s="45">
        <f t="shared" si="75"/>
        <v>124</v>
      </c>
      <c r="R470" s="45">
        <f t="shared" si="75"/>
        <v>142</v>
      </c>
      <c r="S470" s="45">
        <f t="shared" si="75"/>
        <v>160</v>
      </c>
      <c r="T470" s="45">
        <f t="shared" si="75"/>
        <v>178</v>
      </c>
      <c r="U470" s="45">
        <f t="shared" si="75"/>
        <v>195</v>
      </c>
      <c r="V470" s="45">
        <f t="shared" si="75"/>
        <v>213</v>
      </c>
      <c r="W470" s="45">
        <f t="shared" si="75"/>
        <v>231</v>
      </c>
      <c r="X470" s="45">
        <f t="shared" si="75"/>
        <v>249</v>
      </c>
      <c r="Y470" s="45">
        <f t="shared" si="75"/>
        <v>266</v>
      </c>
      <c r="Z470" s="45">
        <f t="shared" ref="Z470:AN485" si="76">IF($G470&gt;0,ROUND($J470*Z$3/12*0.75,0),0)</f>
        <v>284</v>
      </c>
      <c r="AA470" s="45">
        <f t="shared" si="76"/>
        <v>302</v>
      </c>
      <c r="AB470" s="45">
        <f t="shared" si="76"/>
        <v>320</v>
      </c>
      <c r="AC470" s="45">
        <f t="shared" si="76"/>
        <v>338</v>
      </c>
      <c r="AD470" s="45">
        <f t="shared" si="76"/>
        <v>355</v>
      </c>
      <c r="AE470" s="45">
        <f t="shared" si="76"/>
        <v>373</v>
      </c>
      <c r="AF470" s="45">
        <f t="shared" si="76"/>
        <v>391</v>
      </c>
      <c r="AG470" s="45">
        <f t="shared" si="76"/>
        <v>409</v>
      </c>
      <c r="AH470" s="45">
        <f t="shared" si="76"/>
        <v>426</v>
      </c>
      <c r="AI470" s="45">
        <f t="shared" si="76"/>
        <v>444</v>
      </c>
      <c r="AJ470" s="45">
        <f t="shared" si="76"/>
        <v>462</v>
      </c>
      <c r="AK470" s="45">
        <f t="shared" si="76"/>
        <v>480</v>
      </c>
      <c r="AL470" s="45">
        <f t="shared" si="76"/>
        <v>497</v>
      </c>
      <c r="AM470" s="45">
        <f t="shared" si="76"/>
        <v>515</v>
      </c>
      <c r="AN470" s="45">
        <f t="shared" si="76"/>
        <v>533</v>
      </c>
    </row>
    <row r="471" spans="1:40" x14ac:dyDescent="0.25">
      <c r="A471" s="68" t="s">
        <v>105</v>
      </c>
      <c r="B471" s="184">
        <v>72143</v>
      </c>
      <c r="C471" s="68">
        <v>17</v>
      </c>
      <c r="D471" s="1">
        <v>1692</v>
      </c>
      <c r="E471" s="1">
        <v>1846</v>
      </c>
      <c r="F471" s="1">
        <v>7</v>
      </c>
      <c r="G471" s="1">
        <v>3545</v>
      </c>
      <c r="H471" s="181">
        <f t="shared" si="72"/>
        <v>3538</v>
      </c>
      <c r="I471" s="176">
        <v>208.52940000000001</v>
      </c>
      <c r="J471" s="182">
        <f t="shared" si="73"/>
        <v>208.11764705882354</v>
      </c>
      <c r="K471" s="45">
        <f t="shared" ref="K471:Z486" si="77">IF($G471&gt;0,ROUND($J471*K$3/12*0.75,0),0)</f>
        <v>13</v>
      </c>
      <c r="L471" s="45">
        <f t="shared" si="77"/>
        <v>26</v>
      </c>
      <c r="M471" s="45">
        <f t="shared" si="77"/>
        <v>39</v>
      </c>
      <c r="N471" s="45">
        <f t="shared" si="77"/>
        <v>52</v>
      </c>
      <c r="O471" s="45">
        <f t="shared" si="77"/>
        <v>65</v>
      </c>
      <c r="P471" s="45">
        <f t="shared" si="77"/>
        <v>78</v>
      </c>
      <c r="Q471" s="45">
        <f t="shared" si="77"/>
        <v>91</v>
      </c>
      <c r="R471" s="45">
        <f t="shared" si="77"/>
        <v>104</v>
      </c>
      <c r="S471" s="45">
        <f t="shared" si="77"/>
        <v>117</v>
      </c>
      <c r="T471" s="45">
        <f t="shared" si="77"/>
        <v>130</v>
      </c>
      <c r="U471" s="45">
        <f t="shared" si="77"/>
        <v>143</v>
      </c>
      <c r="V471" s="45">
        <f t="shared" si="77"/>
        <v>156</v>
      </c>
      <c r="W471" s="45">
        <f t="shared" si="77"/>
        <v>169</v>
      </c>
      <c r="X471" s="45">
        <f t="shared" si="77"/>
        <v>182</v>
      </c>
      <c r="Y471" s="45">
        <f t="shared" si="77"/>
        <v>195</v>
      </c>
      <c r="Z471" s="45">
        <f t="shared" si="77"/>
        <v>208</v>
      </c>
      <c r="AA471" s="45">
        <f t="shared" si="76"/>
        <v>221</v>
      </c>
      <c r="AB471" s="45">
        <f t="shared" si="76"/>
        <v>234</v>
      </c>
      <c r="AC471" s="45">
        <f t="shared" si="76"/>
        <v>247</v>
      </c>
      <c r="AD471" s="45">
        <f t="shared" si="76"/>
        <v>260</v>
      </c>
      <c r="AE471" s="45">
        <f t="shared" si="76"/>
        <v>273</v>
      </c>
      <c r="AF471" s="45">
        <f t="shared" si="76"/>
        <v>286</v>
      </c>
      <c r="AG471" s="45">
        <f t="shared" si="76"/>
        <v>299</v>
      </c>
      <c r="AH471" s="45">
        <f t="shared" si="76"/>
        <v>312</v>
      </c>
      <c r="AI471" s="45">
        <f t="shared" si="76"/>
        <v>325</v>
      </c>
      <c r="AJ471" s="45">
        <f t="shared" si="76"/>
        <v>338</v>
      </c>
      <c r="AK471" s="45">
        <f t="shared" si="76"/>
        <v>351</v>
      </c>
      <c r="AL471" s="45">
        <f t="shared" si="76"/>
        <v>364</v>
      </c>
      <c r="AM471" s="45">
        <f t="shared" si="76"/>
        <v>377</v>
      </c>
      <c r="AN471" s="45">
        <f t="shared" si="76"/>
        <v>390</v>
      </c>
    </row>
    <row r="472" spans="1:40" x14ac:dyDescent="0.25">
      <c r="A472" s="68" t="s">
        <v>105</v>
      </c>
      <c r="B472" s="184">
        <v>72202</v>
      </c>
      <c r="C472" s="68">
        <v>4</v>
      </c>
      <c r="D472" s="1">
        <v>1224</v>
      </c>
      <c r="E472" s="1">
        <v>-48</v>
      </c>
      <c r="F472" s="1">
        <v>1</v>
      </c>
      <c r="G472" s="1">
        <v>1177</v>
      </c>
      <c r="H472" s="181">
        <f t="shared" si="72"/>
        <v>1176</v>
      </c>
      <c r="I472" s="176">
        <v>294.25</v>
      </c>
      <c r="J472" s="182">
        <f t="shared" si="73"/>
        <v>294</v>
      </c>
      <c r="K472" s="45">
        <f t="shared" si="77"/>
        <v>18</v>
      </c>
      <c r="L472" s="45">
        <f t="shared" si="77"/>
        <v>37</v>
      </c>
      <c r="M472" s="45">
        <f t="shared" si="77"/>
        <v>55</v>
      </c>
      <c r="N472" s="45">
        <f t="shared" si="77"/>
        <v>74</v>
      </c>
      <c r="O472" s="45">
        <f t="shared" si="77"/>
        <v>92</v>
      </c>
      <c r="P472" s="45">
        <f t="shared" si="77"/>
        <v>110</v>
      </c>
      <c r="Q472" s="45">
        <f t="shared" si="77"/>
        <v>129</v>
      </c>
      <c r="R472" s="45">
        <f t="shared" si="77"/>
        <v>147</v>
      </c>
      <c r="S472" s="45">
        <f t="shared" si="77"/>
        <v>165</v>
      </c>
      <c r="T472" s="45">
        <f t="shared" si="77"/>
        <v>184</v>
      </c>
      <c r="U472" s="45">
        <f t="shared" si="77"/>
        <v>202</v>
      </c>
      <c r="V472" s="45">
        <f t="shared" si="77"/>
        <v>221</v>
      </c>
      <c r="W472" s="45">
        <f t="shared" si="77"/>
        <v>239</v>
      </c>
      <c r="X472" s="45">
        <f t="shared" si="77"/>
        <v>257</v>
      </c>
      <c r="Y472" s="45">
        <f t="shared" si="77"/>
        <v>276</v>
      </c>
      <c r="Z472" s="45">
        <f t="shared" si="77"/>
        <v>294</v>
      </c>
      <c r="AA472" s="45">
        <f t="shared" si="76"/>
        <v>312</v>
      </c>
      <c r="AB472" s="45">
        <f t="shared" si="76"/>
        <v>331</v>
      </c>
      <c r="AC472" s="45">
        <f t="shared" si="76"/>
        <v>349</v>
      </c>
      <c r="AD472" s="45">
        <f t="shared" si="76"/>
        <v>368</v>
      </c>
      <c r="AE472" s="45">
        <f t="shared" si="76"/>
        <v>386</v>
      </c>
      <c r="AF472" s="45">
        <f t="shared" si="76"/>
        <v>404</v>
      </c>
      <c r="AG472" s="45">
        <f t="shared" si="76"/>
        <v>423</v>
      </c>
      <c r="AH472" s="45">
        <f t="shared" si="76"/>
        <v>441</v>
      </c>
      <c r="AI472" s="45">
        <f t="shared" si="76"/>
        <v>459</v>
      </c>
      <c r="AJ472" s="45">
        <f t="shared" si="76"/>
        <v>478</v>
      </c>
      <c r="AK472" s="45">
        <f t="shared" si="76"/>
        <v>496</v>
      </c>
      <c r="AL472" s="45">
        <f t="shared" si="76"/>
        <v>515</v>
      </c>
      <c r="AM472" s="45">
        <f t="shared" si="76"/>
        <v>533</v>
      </c>
      <c r="AN472" s="45">
        <f t="shared" si="76"/>
        <v>551</v>
      </c>
    </row>
    <row r="473" spans="1:40" x14ac:dyDescent="0.25">
      <c r="A473" s="68" t="s">
        <v>105</v>
      </c>
      <c r="B473" s="184">
        <v>72205</v>
      </c>
      <c r="C473" s="68">
        <v>4</v>
      </c>
      <c r="D473" s="1">
        <v>900</v>
      </c>
      <c r="E473" s="1">
        <v>184</v>
      </c>
      <c r="F473" s="1">
        <v>5</v>
      </c>
      <c r="G473" s="1">
        <v>1089</v>
      </c>
      <c r="H473" s="181">
        <f t="shared" si="72"/>
        <v>1084</v>
      </c>
      <c r="I473" s="176">
        <v>272.25</v>
      </c>
      <c r="J473" s="182">
        <f t="shared" si="73"/>
        <v>271</v>
      </c>
      <c r="K473" s="45">
        <f t="shared" si="77"/>
        <v>17</v>
      </c>
      <c r="L473" s="45">
        <f t="shared" si="77"/>
        <v>34</v>
      </c>
      <c r="M473" s="45">
        <f t="shared" si="77"/>
        <v>51</v>
      </c>
      <c r="N473" s="45">
        <f t="shared" si="77"/>
        <v>68</v>
      </c>
      <c r="O473" s="45">
        <f t="shared" si="77"/>
        <v>85</v>
      </c>
      <c r="P473" s="45">
        <f t="shared" si="77"/>
        <v>102</v>
      </c>
      <c r="Q473" s="45">
        <f t="shared" si="77"/>
        <v>119</v>
      </c>
      <c r="R473" s="45">
        <f t="shared" si="77"/>
        <v>136</v>
      </c>
      <c r="S473" s="45">
        <f t="shared" si="77"/>
        <v>152</v>
      </c>
      <c r="T473" s="45">
        <f t="shared" si="77"/>
        <v>169</v>
      </c>
      <c r="U473" s="45">
        <f t="shared" si="77"/>
        <v>186</v>
      </c>
      <c r="V473" s="45">
        <f t="shared" si="77"/>
        <v>203</v>
      </c>
      <c r="W473" s="45">
        <f t="shared" si="77"/>
        <v>220</v>
      </c>
      <c r="X473" s="45">
        <f t="shared" si="77"/>
        <v>237</v>
      </c>
      <c r="Y473" s="45">
        <f t="shared" si="77"/>
        <v>254</v>
      </c>
      <c r="Z473" s="45">
        <f t="shared" si="77"/>
        <v>271</v>
      </c>
      <c r="AA473" s="45">
        <f t="shared" si="76"/>
        <v>288</v>
      </c>
      <c r="AB473" s="45">
        <f t="shared" si="76"/>
        <v>305</v>
      </c>
      <c r="AC473" s="45">
        <f t="shared" si="76"/>
        <v>322</v>
      </c>
      <c r="AD473" s="45">
        <f t="shared" si="76"/>
        <v>339</v>
      </c>
      <c r="AE473" s="45">
        <f t="shared" si="76"/>
        <v>356</v>
      </c>
      <c r="AF473" s="45">
        <f t="shared" si="76"/>
        <v>373</v>
      </c>
      <c r="AG473" s="45">
        <f t="shared" si="76"/>
        <v>390</v>
      </c>
      <c r="AH473" s="45">
        <f t="shared" si="76"/>
        <v>407</v>
      </c>
      <c r="AI473" s="45">
        <f t="shared" si="76"/>
        <v>423</v>
      </c>
      <c r="AJ473" s="45">
        <f t="shared" si="76"/>
        <v>440</v>
      </c>
      <c r="AK473" s="45">
        <f t="shared" si="76"/>
        <v>457</v>
      </c>
      <c r="AL473" s="45">
        <f t="shared" si="76"/>
        <v>474</v>
      </c>
      <c r="AM473" s="45">
        <f t="shared" si="76"/>
        <v>491</v>
      </c>
      <c r="AN473" s="45">
        <f t="shared" si="76"/>
        <v>508</v>
      </c>
    </row>
    <row r="474" spans="1:40" x14ac:dyDescent="0.25">
      <c r="A474" s="68" t="s">
        <v>105</v>
      </c>
      <c r="B474" s="184">
        <v>72235</v>
      </c>
      <c r="C474" s="68">
        <v>6</v>
      </c>
      <c r="D474" s="1">
        <v>300</v>
      </c>
      <c r="E474" s="1">
        <v>204</v>
      </c>
      <c r="F474" s="1">
        <v>0</v>
      </c>
      <c r="G474" s="1">
        <v>504</v>
      </c>
      <c r="H474" s="181">
        <f t="shared" si="72"/>
        <v>504</v>
      </c>
      <c r="I474" s="176">
        <v>84</v>
      </c>
      <c r="J474" s="182">
        <f t="shared" si="73"/>
        <v>84</v>
      </c>
      <c r="K474" s="45">
        <f t="shared" si="77"/>
        <v>5</v>
      </c>
      <c r="L474" s="45">
        <f t="shared" si="77"/>
        <v>11</v>
      </c>
      <c r="M474" s="45">
        <f t="shared" si="77"/>
        <v>16</v>
      </c>
      <c r="N474" s="45">
        <f t="shared" si="77"/>
        <v>21</v>
      </c>
      <c r="O474" s="45">
        <f t="shared" si="77"/>
        <v>26</v>
      </c>
      <c r="P474" s="45">
        <f t="shared" si="77"/>
        <v>32</v>
      </c>
      <c r="Q474" s="45">
        <f t="shared" si="77"/>
        <v>37</v>
      </c>
      <c r="R474" s="45">
        <f t="shared" si="77"/>
        <v>42</v>
      </c>
      <c r="S474" s="45">
        <f t="shared" si="77"/>
        <v>47</v>
      </c>
      <c r="T474" s="45">
        <f t="shared" si="77"/>
        <v>53</v>
      </c>
      <c r="U474" s="45">
        <f t="shared" si="77"/>
        <v>58</v>
      </c>
      <c r="V474" s="45">
        <f t="shared" si="77"/>
        <v>63</v>
      </c>
      <c r="W474" s="45">
        <f t="shared" si="77"/>
        <v>68</v>
      </c>
      <c r="X474" s="45">
        <f t="shared" si="77"/>
        <v>74</v>
      </c>
      <c r="Y474" s="45">
        <f t="shared" si="77"/>
        <v>79</v>
      </c>
      <c r="Z474" s="45">
        <f t="shared" si="77"/>
        <v>84</v>
      </c>
      <c r="AA474" s="45">
        <f t="shared" si="76"/>
        <v>89</v>
      </c>
      <c r="AB474" s="45">
        <f t="shared" si="76"/>
        <v>95</v>
      </c>
      <c r="AC474" s="45">
        <f t="shared" si="76"/>
        <v>100</v>
      </c>
      <c r="AD474" s="45">
        <f t="shared" si="76"/>
        <v>105</v>
      </c>
      <c r="AE474" s="45">
        <f t="shared" si="76"/>
        <v>110</v>
      </c>
      <c r="AF474" s="45">
        <f t="shared" si="76"/>
        <v>116</v>
      </c>
      <c r="AG474" s="45">
        <f t="shared" si="76"/>
        <v>121</v>
      </c>
      <c r="AH474" s="45">
        <f t="shared" si="76"/>
        <v>126</v>
      </c>
      <c r="AI474" s="45">
        <f t="shared" si="76"/>
        <v>131</v>
      </c>
      <c r="AJ474" s="45">
        <f t="shared" si="76"/>
        <v>137</v>
      </c>
      <c r="AK474" s="45">
        <f t="shared" si="76"/>
        <v>142</v>
      </c>
      <c r="AL474" s="45">
        <f t="shared" si="76"/>
        <v>147</v>
      </c>
      <c r="AM474" s="45">
        <f t="shared" si="76"/>
        <v>152</v>
      </c>
      <c r="AN474" s="45">
        <f t="shared" si="76"/>
        <v>158</v>
      </c>
    </row>
    <row r="475" spans="1:40" x14ac:dyDescent="0.25">
      <c r="A475" s="68" t="s">
        <v>105</v>
      </c>
      <c r="B475" s="184">
        <v>72606</v>
      </c>
      <c r="C475" s="68">
        <v>2</v>
      </c>
      <c r="D475" s="1">
        <v>492</v>
      </c>
      <c r="E475" s="1">
        <v>-121</v>
      </c>
      <c r="F475" s="1">
        <v>0</v>
      </c>
      <c r="G475" s="1">
        <v>371</v>
      </c>
      <c r="H475" s="181">
        <f t="shared" si="72"/>
        <v>371</v>
      </c>
      <c r="I475" s="176">
        <v>185.5</v>
      </c>
      <c r="J475" s="182">
        <f t="shared" si="73"/>
        <v>185.5</v>
      </c>
      <c r="K475" s="45">
        <f t="shared" si="77"/>
        <v>12</v>
      </c>
      <c r="L475" s="45">
        <f t="shared" si="77"/>
        <v>23</v>
      </c>
      <c r="M475" s="45">
        <f t="shared" si="77"/>
        <v>35</v>
      </c>
      <c r="N475" s="45">
        <f t="shared" si="77"/>
        <v>46</v>
      </c>
      <c r="O475" s="45">
        <f t="shared" si="77"/>
        <v>58</v>
      </c>
      <c r="P475" s="45">
        <f t="shared" si="77"/>
        <v>70</v>
      </c>
      <c r="Q475" s="45">
        <f t="shared" si="77"/>
        <v>81</v>
      </c>
      <c r="R475" s="45">
        <f t="shared" si="77"/>
        <v>93</v>
      </c>
      <c r="S475" s="45">
        <f t="shared" si="77"/>
        <v>104</v>
      </c>
      <c r="T475" s="45">
        <f t="shared" si="77"/>
        <v>116</v>
      </c>
      <c r="U475" s="45">
        <f t="shared" si="77"/>
        <v>128</v>
      </c>
      <c r="V475" s="45">
        <f t="shared" si="77"/>
        <v>139</v>
      </c>
      <c r="W475" s="45">
        <f t="shared" si="77"/>
        <v>151</v>
      </c>
      <c r="X475" s="45">
        <f t="shared" si="77"/>
        <v>162</v>
      </c>
      <c r="Y475" s="45">
        <f t="shared" si="77"/>
        <v>174</v>
      </c>
      <c r="Z475" s="45">
        <f t="shared" si="77"/>
        <v>186</v>
      </c>
      <c r="AA475" s="45">
        <f t="shared" si="76"/>
        <v>197</v>
      </c>
      <c r="AB475" s="45">
        <f t="shared" si="76"/>
        <v>209</v>
      </c>
      <c r="AC475" s="45">
        <f t="shared" si="76"/>
        <v>220</v>
      </c>
      <c r="AD475" s="45">
        <f t="shared" si="76"/>
        <v>232</v>
      </c>
      <c r="AE475" s="45">
        <f t="shared" si="76"/>
        <v>243</v>
      </c>
      <c r="AF475" s="45">
        <f t="shared" si="76"/>
        <v>255</v>
      </c>
      <c r="AG475" s="45">
        <f t="shared" si="76"/>
        <v>267</v>
      </c>
      <c r="AH475" s="45">
        <f t="shared" si="76"/>
        <v>278</v>
      </c>
      <c r="AI475" s="45">
        <f t="shared" si="76"/>
        <v>290</v>
      </c>
      <c r="AJ475" s="45">
        <f t="shared" si="76"/>
        <v>301</v>
      </c>
      <c r="AK475" s="45">
        <f t="shared" si="76"/>
        <v>313</v>
      </c>
      <c r="AL475" s="45">
        <f t="shared" si="76"/>
        <v>325</v>
      </c>
      <c r="AM475" s="45">
        <f t="shared" si="76"/>
        <v>336</v>
      </c>
      <c r="AN475" s="45">
        <f t="shared" si="76"/>
        <v>348</v>
      </c>
    </row>
    <row r="476" spans="1:40" x14ac:dyDescent="0.25">
      <c r="A476" s="68" t="s">
        <v>105</v>
      </c>
      <c r="B476" s="184">
        <v>73108</v>
      </c>
      <c r="C476" s="68">
        <v>3</v>
      </c>
      <c r="D476" s="1">
        <v>1164</v>
      </c>
      <c r="E476" s="1">
        <v>-91</v>
      </c>
      <c r="F476" s="1">
        <v>4</v>
      </c>
      <c r="G476" s="1">
        <v>1077</v>
      </c>
      <c r="H476" s="181">
        <f t="shared" si="72"/>
        <v>1073</v>
      </c>
      <c r="I476" s="176">
        <v>359</v>
      </c>
      <c r="J476" s="182">
        <f t="shared" si="73"/>
        <v>357.66666666666669</v>
      </c>
      <c r="K476" s="45">
        <f t="shared" si="77"/>
        <v>22</v>
      </c>
      <c r="L476" s="45">
        <f t="shared" si="77"/>
        <v>45</v>
      </c>
      <c r="M476" s="45">
        <f t="shared" si="77"/>
        <v>67</v>
      </c>
      <c r="N476" s="45">
        <f t="shared" si="77"/>
        <v>89</v>
      </c>
      <c r="O476" s="45">
        <f t="shared" si="77"/>
        <v>112</v>
      </c>
      <c r="P476" s="45">
        <f t="shared" si="77"/>
        <v>134</v>
      </c>
      <c r="Q476" s="45">
        <f t="shared" si="77"/>
        <v>156</v>
      </c>
      <c r="R476" s="45">
        <f t="shared" si="77"/>
        <v>179</v>
      </c>
      <c r="S476" s="45">
        <f t="shared" si="77"/>
        <v>201</v>
      </c>
      <c r="T476" s="45">
        <f t="shared" si="77"/>
        <v>224</v>
      </c>
      <c r="U476" s="45">
        <f t="shared" si="77"/>
        <v>246</v>
      </c>
      <c r="V476" s="45">
        <f t="shared" si="77"/>
        <v>268</v>
      </c>
      <c r="W476" s="45">
        <f t="shared" si="77"/>
        <v>291</v>
      </c>
      <c r="X476" s="45">
        <f t="shared" si="77"/>
        <v>313</v>
      </c>
      <c r="Y476" s="45">
        <f t="shared" si="77"/>
        <v>335</v>
      </c>
      <c r="Z476" s="45">
        <f t="shared" si="77"/>
        <v>358</v>
      </c>
      <c r="AA476" s="45">
        <f t="shared" si="76"/>
        <v>380</v>
      </c>
      <c r="AB476" s="45">
        <f t="shared" si="76"/>
        <v>402</v>
      </c>
      <c r="AC476" s="45">
        <f t="shared" si="76"/>
        <v>425</v>
      </c>
      <c r="AD476" s="45">
        <f t="shared" si="76"/>
        <v>447</v>
      </c>
      <c r="AE476" s="45">
        <f t="shared" si="76"/>
        <v>469</v>
      </c>
      <c r="AF476" s="45">
        <f t="shared" si="76"/>
        <v>492</v>
      </c>
      <c r="AG476" s="45">
        <f t="shared" si="76"/>
        <v>514</v>
      </c>
      <c r="AH476" s="45">
        <f t="shared" si="76"/>
        <v>537</v>
      </c>
      <c r="AI476" s="45">
        <f t="shared" si="76"/>
        <v>559</v>
      </c>
      <c r="AJ476" s="45">
        <f t="shared" si="76"/>
        <v>581</v>
      </c>
      <c r="AK476" s="45">
        <f t="shared" si="76"/>
        <v>604</v>
      </c>
      <c r="AL476" s="45">
        <f t="shared" si="76"/>
        <v>626</v>
      </c>
      <c r="AM476" s="45">
        <f t="shared" si="76"/>
        <v>648</v>
      </c>
      <c r="AN476" s="45">
        <f t="shared" si="76"/>
        <v>671</v>
      </c>
    </row>
    <row r="477" spans="1:40" x14ac:dyDescent="0.25">
      <c r="A477" s="68" t="s">
        <v>105</v>
      </c>
      <c r="B477" s="184">
        <v>90658</v>
      </c>
      <c r="C477" s="68">
        <v>0</v>
      </c>
      <c r="D477" s="1">
        <v>0</v>
      </c>
      <c r="E477" s="1">
        <v>0</v>
      </c>
      <c r="F477" s="1">
        <v>0</v>
      </c>
      <c r="G477" s="1">
        <v>0</v>
      </c>
      <c r="H477" s="181">
        <f t="shared" si="72"/>
        <v>0</v>
      </c>
      <c r="I477" s="176">
        <v>0</v>
      </c>
      <c r="J477" s="182">
        <f t="shared" si="73"/>
        <v>0</v>
      </c>
      <c r="K477" s="45">
        <f t="shared" si="77"/>
        <v>0</v>
      </c>
      <c r="L477" s="45">
        <f t="shared" si="77"/>
        <v>0</v>
      </c>
      <c r="M477" s="45">
        <f t="shared" si="77"/>
        <v>0</v>
      </c>
      <c r="N477" s="45">
        <f t="shared" si="77"/>
        <v>0</v>
      </c>
      <c r="O477" s="45">
        <f t="shared" si="77"/>
        <v>0</v>
      </c>
      <c r="P477" s="45">
        <f t="shared" si="77"/>
        <v>0</v>
      </c>
      <c r="Q477" s="45">
        <f t="shared" si="77"/>
        <v>0</v>
      </c>
      <c r="R477" s="45">
        <f t="shared" si="77"/>
        <v>0</v>
      </c>
      <c r="S477" s="45">
        <f t="shared" si="77"/>
        <v>0</v>
      </c>
      <c r="T477" s="45">
        <f t="shared" si="77"/>
        <v>0</v>
      </c>
      <c r="U477" s="45">
        <f t="shared" si="77"/>
        <v>0</v>
      </c>
      <c r="V477" s="45">
        <f t="shared" si="77"/>
        <v>0</v>
      </c>
      <c r="W477" s="45">
        <f t="shared" si="77"/>
        <v>0</v>
      </c>
      <c r="X477" s="45">
        <f t="shared" si="77"/>
        <v>0</v>
      </c>
      <c r="Y477" s="45">
        <f t="shared" si="77"/>
        <v>0</v>
      </c>
      <c r="Z477" s="45">
        <f t="shared" si="77"/>
        <v>0</v>
      </c>
      <c r="AA477" s="45">
        <f t="shared" si="76"/>
        <v>0</v>
      </c>
      <c r="AB477" s="45">
        <f t="shared" si="76"/>
        <v>0</v>
      </c>
      <c r="AC477" s="45">
        <f t="shared" si="76"/>
        <v>0</v>
      </c>
      <c r="AD477" s="45">
        <f t="shared" si="76"/>
        <v>0</v>
      </c>
      <c r="AE477" s="45">
        <f t="shared" si="76"/>
        <v>0</v>
      </c>
      <c r="AF477" s="45">
        <f t="shared" si="76"/>
        <v>0</v>
      </c>
      <c r="AG477" s="45">
        <f t="shared" si="76"/>
        <v>0</v>
      </c>
      <c r="AH477" s="45">
        <f t="shared" si="76"/>
        <v>0</v>
      </c>
      <c r="AI477" s="45">
        <f t="shared" si="76"/>
        <v>0</v>
      </c>
      <c r="AJ477" s="45">
        <f t="shared" si="76"/>
        <v>0</v>
      </c>
      <c r="AK477" s="45">
        <f t="shared" si="76"/>
        <v>0</v>
      </c>
      <c r="AL477" s="45">
        <f t="shared" si="76"/>
        <v>0</v>
      </c>
      <c r="AM477" s="45">
        <f t="shared" si="76"/>
        <v>0</v>
      </c>
      <c r="AN477" s="45">
        <f t="shared" si="76"/>
        <v>0</v>
      </c>
    </row>
    <row r="478" spans="1:40" x14ac:dyDescent="0.25">
      <c r="A478" s="68" t="s">
        <v>103</v>
      </c>
      <c r="B478" s="184">
        <v>30020</v>
      </c>
      <c r="C478" s="68">
        <v>3</v>
      </c>
      <c r="D478" s="1">
        <v>756</v>
      </c>
      <c r="E478" s="1">
        <v>-40</v>
      </c>
      <c r="F478" s="1">
        <v>0</v>
      </c>
      <c r="G478" s="1">
        <v>716</v>
      </c>
      <c r="H478" s="181">
        <f t="shared" si="72"/>
        <v>716</v>
      </c>
      <c r="I478" s="176">
        <v>238.66669999999999</v>
      </c>
      <c r="J478" s="182">
        <f t="shared" si="73"/>
        <v>238.66666666666666</v>
      </c>
      <c r="K478" s="45">
        <f t="shared" si="77"/>
        <v>15</v>
      </c>
      <c r="L478" s="45">
        <f t="shared" si="77"/>
        <v>30</v>
      </c>
      <c r="M478" s="45">
        <f t="shared" si="77"/>
        <v>45</v>
      </c>
      <c r="N478" s="45">
        <f t="shared" si="77"/>
        <v>60</v>
      </c>
      <c r="O478" s="45">
        <f t="shared" si="77"/>
        <v>75</v>
      </c>
      <c r="P478" s="45">
        <f t="shared" si="77"/>
        <v>90</v>
      </c>
      <c r="Q478" s="45">
        <f t="shared" si="77"/>
        <v>104</v>
      </c>
      <c r="R478" s="45">
        <f t="shared" si="77"/>
        <v>119</v>
      </c>
      <c r="S478" s="45">
        <f t="shared" si="77"/>
        <v>134</v>
      </c>
      <c r="T478" s="45">
        <f t="shared" si="77"/>
        <v>149</v>
      </c>
      <c r="U478" s="45">
        <f t="shared" si="77"/>
        <v>164</v>
      </c>
      <c r="V478" s="45">
        <f t="shared" si="77"/>
        <v>179</v>
      </c>
      <c r="W478" s="45">
        <f t="shared" si="77"/>
        <v>194</v>
      </c>
      <c r="X478" s="45">
        <f t="shared" si="77"/>
        <v>209</v>
      </c>
      <c r="Y478" s="45">
        <f t="shared" si="77"/>
        <v>224</v>
      </c>
      <c r="Z478" s="45">
        <f t="shared" si="77"/>
        <v>239</v>
      </c>
      <c r="AA478" s="45">
        <f t="shared" si="76"/>
        <v>254</v>
      </c>
      <c r="AB478" s="45">
        <f t="shared" si="76"/>
        <v>269</v>
      </c>
      <c r="AC478" s="45">
        <f t="shared" si="76"/>
        <v>283</v>
      </c>
      <c r="AD478" s="45">
        <f t="shared" si="76"/>
        <v>298</v>
      </c>
      <c r="AE478" s="45">
        <f t="shared" si="76"/>
        <v>313</v>
      </c>
      <c r="AF478" s="45">
        <f t="shared" si="76"/>
        <v>328</v>
      </c>
      <c r="AG478" s="45">
        <f t="shared" si="76"/>
        <v>343</v>
      </c>
      <c r="AH478" s="45">
        <f t="shared" si="76"/>
        <v>358</v>
      </c>
      <c r="AI478" s="45">
        <f t="shared" si="76"/>
        <v>373</v>
      </c>
      <c r="AJ478" s="45">
        <f t="shared" si="76"/>
        <v>388</v>
      </c>
      <c r="AK478" s="45">
        <f t="shared" si="76"/>
        <v>403</v>
      </c>
      <c r="AL478" s="45">
        <f t="shared" si="76"/>
        <v>418</v>
      </c>
      <c r="AM478" s="45">
        <f t="shared" si="76"/>
        <v>433</v>
      </c>
      <c r="AN478" s="45">
        <f t="shared" si="76"/>
        <v>448</v>
      </c>
    </row>
    <row r="479" spans="1:40" x14ac:dyDescent="0.25">
      <c r="A479" s="68" t="s">
        <v>103</v>
      </c>
      <c r="B479" s="184">
        <v>30033</v>
      </c>
      <c r="C479" s="68">
        <v>4</v>
      </c>
      <c r="D479" s="1">
        <v>984</v>
      </c>
      <c r="E479" s="1">
        <v>-134</v>
      </c>
      <c r="F479" s="1">
        <v>0</v>
      </c>
      <c r="G479" s="1">
        <v>850</v>
      </c>
      <c r="H479" s="181">
        <f t="shared" si="72"/>
        <v>850</v>
      </c>
      <c r="I479" s="176">
        <v>212.5</v>
      </c>
      <c r="J479" s="182">
        <f t="shared" si="73"/>
        <v>212.5</v>
      </c>
      <c r="K479" s="45">
        <f t="shared" si="77"/>
        <v>13</v>
      </c>
      <c r="L479" s="45">
        <f t="shared" si="77"/>
        <v>27</v>
      </c>
      <c r="M479" s="45">
        <f t="shared" si="77"/>
        <v>40</v>
      </c>
      <c r="N479" s="45">
        <f t="shared" si="77"/>
        <v>53</v>
      </c>
      <c r="O479" s="45">
        <f t="shared" si="77"/>
        <v>66</v>
      </c>
      <c r="P479" s="45">
        <f t="shared" si="77"/>
        <v>80</v>
      </c>
      <c r="Q479" s="45">
        <f t="shared" si="77"/>
        <v>93</v>
      </c>
      <c r="R479" s="45">
        <f t="shared" si="77"/>
        <v>106</v>
      </c>
      <c r="S479" s="45">
        <f t="shared" si="77"/>
        <v>120</v>
      </c>
      <c r="T479" s="45">
        <f t="shared" si="77"/>
        <v>133</v>
      </c>
      <c r="U479" s="45">
        <f t="shared" si="77"/>
        <v>146</v>
      </c>
      <c r="V479" s="45">
        <f t="shared" si="77"/>
        <v>159</v>
      </c>
      <c r="W479" s="45">
        <f t="shared" si="77"/>
        <v>173</v>
      </c>
      <c r="X479" s="45">
        <f t="shared" si="77"/>
        <v>186</v>
      </c>
      <c r="Y479" s="45">
        <f t="shared" si="77"/>
        <v>199</v>
      </c>
      <c r="Z479" s="45">
        <f t="shared" si="77"/>
        <v>213</v>
      </c>
      <c r="AA479" s="45">
        <f t="shared" si="76"/>
        <v>226</v>
      </c>
      <c r="AB479" s="45">
        <f t="shared" si="76"/>
        <v>239</v>
      </c>
      <c r="AC479" s="45">
        <f t="shared" si="76"/>
        <v>252</v>
      </c>
      <c r="AD479" s="45">
        <f t="shared" si="76"/>
        <v>266</v>
      </c>
      <c r="AE479" s="45">
        <f t="shared" si="76"/>
        <v>279</v>
      </c>
      <c r="AF479" s="45">
        <f t="shared" si="76"/>
        <v>292</v>
      </c>
      <c r="AG479" s="45">
        <f t="shared" si="76"/>
        <v>305</v>
      </c>
      <c r="AH479" s="45">
        <f t="shared" si="76"/>
        <v>319</v>
      </c>
      <c r="AI479" s="45">
        <f t="shared" si="76"/>
        <v>332</v>
      </c>
      <c r="AJ479" s="45">
        <f t="shared" si="76"/>
        <v>345</v>
      </c>
      <c r="AK479" s="45">
        <f t="shared" si="76"/>
        <v>359</v>
      </c>
      <c r="AL479" s="45">
        <f t="shared" si="76"/>
        <v>372</v>
      </c>
      <c r="AM479" s="45">
        <f t="shared" si="76"/>
        <v>385</v>
      </c>
      <c r="AN479" s="45">
        <f t="shared" si="76"/>
        <v>398</v>
      </c>
    </row>
    <row r="480" spans="1:40" x14ac:dyDescent="0.25">
      <c r="A480" s="68" t="s">
        <v>103</v>
      </c>
      <c r="B480" s="184">
        <v>30112</v>
      </c>
      <c r="C480" s="68">
        <v>3</v>
      </c>
      <c r="D480" s="1">
        <v>684</v>
      </c>
      <c r="E480" s="1">
        <v>66</v>
      </c>
      <c r="F480" s="1">
        <v>0</v>
      </c>
      <c r="G480" s="1">
        <v>750</v>
      </c>
      <c r="H480" s="181">
        <f t="shared" si="72"/>
        <v>750</v>
      </c>
      <c r="I480" s="176">
        <v>250</v>
      </c>
      <c r="J480" s="182">
        <f t="shared" si="73"/>
        <v>250</v>
      </c>
      <c r="K480" s="45">
        <f t="shared" si="77"/>
        <v>16</v>
      </c>
      <c r="L480" s="45">
        <f t="shared" si="77"/>
        <v>31</v>
      </c>
      <c r="M480" s="45">
        <f t="shared" si="77"/>
        <v>47</v>
      </c>
      <c r="N480" s="45">
        <f t="shared" si="77"/>
        <v>63</v>
      </c>
      <c r="O480" s="45">
        <f t="shared" si="77"/>
        <v>78</v>
      </c>
      <c r="P480" s="45">
        <f t="shared" si="77"/>
        <v>94</v>
      </c>
      <c r="Q480" s="45">
        <f t="shared" si="77"/>
        <v>109</v>
      </c>
      <c r="R480" s="45">
        <f t="shared" si="77"/>
        <v>125</v>
      </c>
      <c r="S480" s="45">
        <f t="shared" si="77"/>
        <v>141</v>
      </c>
      <c r="T480" s="45">
        <f t="shared" si="77"/>
        <v>156</v>
      </c>
      <c r="U480" s="45">
        <f t="shared" si="77"/>
        <v>172</v>
      </c>
      <c r="V480" s="45">
        <f t="shared" si="77"/>
        <v>188</v>
      </c>
      <c r="W480" s="45">
        <f t="shared" si="77"/>
        <v>203</v>
      </c>
      <c r="X480" s="45">
        <f t="shared" si="77"/>
        <v>219</v>
      </c>
      <c r="Y480" s="45">
        <f t="shared" si="77"/>
        <v>234</v>
      </c>
      <c r="Z480" s="45">
        <f t="shared" si="77"/>
        <v>250</v>
      </c>
      <c r="AA480" s="45">
        <f t="shared" si="76"/>
        <v>266</v>
      </c>
      <c r="AB480" s="45">
        <f t="shared" si="76"/>
        <v>281</v>
      </c>
      <c r="AC480" s="45">
        <f t="shared" si="76"/>
        <v>297</v>
      </c>
      <c r="AD480" s="45">
        <f t="shared" si="76"/>
        <v>313</v>
      </c>
      <c r="AE480" s="45">
        <f t="shared" si="76"/>
        <v>328</v>
      </c>
      <c r="AF480" s="45">
        <f t="shared" si="76"/>
        <v>344</v>
      </c>
      <c r="AG480" s="45">
        <f t="shared" si="76"/>
        <v>359</v>
      </c>
      <c r="AH480" s="45">
        <f t="shared" si="76"/>
        <v>375</v>
      </c>
      <c r="AI480" s="45">
        <f t="shared" si="76"/>
        <v>391</v>
      </c>
      <c r="AJ480" s="45">
        <f t="shared" si="76"/>
        <v>406</v>
      </c>
      <c r="AK480" s="45">
        <f t="shared" si="76"/>
        <v>422</v>
      </c>
      <c r="AL480" s="45">
        <f t="shared" si="76"/>
        <v>438</v>
      </c>
      <c r="AM480" s="45">
        <f t="shared" si="76"/>
        <v>453</v>
      </c>
      <c r="AN480" s="45">
        <f t="shared" si="76"/>
        <v>469</v>
      </c>
    </row>
    <row r="481" spans="1:40" x14ac:dyDescent="0.25">
      <c r="A481" s="68" t="s">
        <v>103</v>
      </c>
      <c r="B481" s="184">
        <v>30127</v>
      </c>
      <c r="C481" s="68">
        <v>2</v>
      </c>
      <c r="D481" s="1">
        <v>1560</v>
      </c>
      <c r="E481" s="1">
        <v>1287</v>
      </c>
      <c r="F481" s="1">
        <v>10</v>
      </c>
      <c r="G481" s="1">
        <v>2857</v>
      </c>
      <c r="H481" s="181">
        <f t="shared" si="72"/>
        <v>2847</v>
      </c>
      <c r="I481" s="176">
        <v>1428.5</v>
      </c>
      <c r="J481" s="182">
        <f t="shared" si="73"/>
        <v>1423.5</v>
      </c>
      <c r="K481" s="45">
        <f t="shared" si="77"/>
        <v>89</v>
      </c>
      <c r="L481" s="45">
        <f t="shared" si="77"/>
        <v>178</v>
      </c>
      <c r="M481" s="45">
        <f t="shared" si="77"/>
        <v>267</v>
      </c>
      <c r="N481" s="45">
        <f t="shared" si="77"/>
        <v>356</v>
      </c>
      <c r="O481" s="45">
        <f t="shared" si="77"/>
        <v>445</v>
      </c>
      <c r="P481" s="45">
        <f t="shared" si="77"/>
        <v>534</v>
      </c>
      <c r="Q481" s="45">
        <f t="shared" si="77"/>
        <v>623</v>
      </c>
      <c r="R481" s="45">
        <f t="shared" si="77"/>
        <v>712</v>
      </c>
      <c r="S481" s="45">
        <f t="shared" si="77"/>
        <v>801</v>
      </c>
      <c r="T481" s="45">
        <f t="shared" si="77"/>
        <v>890</v>
      </c>
      <c r="U481" s="45">
        <f t="shared" si="77"/>
        <v>979</v>
      </c>
      <c r="V481" s="45">
        <f t="shared" si="77"/>
        <v>1068</v>
      </c>
      <c r="W481" s="45">
        <f t="shared" si="77"/>
        <v>1157</v>
      </c>
      <c r="X481" s="45">
        <f t="shared" si="77"/>
        <v>1246</v>
      </c>
      <c r="Y481" s="45">
        <f t="shared" si="77"/>
        <v>1335</v>
      </c>
      <c r="Z481" s="45">
        <f t="shared" si="77"/>
        <v>1424</v>
      </c>
      <c r="AA481" s="45">
        <f t="shared" si="76"/>
        <v>1512</v>
      </c>
      <c r="AB481" s="45">
        <f t="shared" si="76"/>
        <v>1601</v>
      </c>
      <c r="AC481" s="45">
        <f t="shared" si="76"/>
        <v>1690</v>
      </c>
      <c r="AD481" s="45">
        <f t="shared" si="76"/>
        <v>1779</v>
      </c>
      <c r="AE481" s="45">
        <f t="shared" si="76"/>
        <v>1868</v>
      </c>
      <c r="AF481" s="45">
        <f t="shared" si="76"/>
        <v>1957</v>
      </c>
      <c r="AG481" s="45">
        <f t="shared" si="76"/>
        <v>2046</v>
      </c>
      <c r="AH481" s="45">
        <f t="shared" si="76"/>
        <v>2135</v>
      </c>
      <c r="AI481" s="45">
        <f t="shared" si="76"/>
        <v>2224</v>
      </c>
      <c r="AJ481" s="45">
        <f t="shared" si="76"/>
        <v>2313</v>
      </c>
      <c r="AK481" s="45">
        <f t="shared" si="76"/>
        <v>2402</v>
      </c>
      <c r="AL481" s="45">
        <f t="shared" si="76"/>
        <v>2491</v>
      </c>
      <c r="AM481" s="45">
        <f t="shared" si="76"/>
        <v>2580</v>
      </c>
      <c r="AN481" s="45">
        <f t="shared" si="76"/>
        <v>2669</v>
      </c>
    </row>
    <row r="482" spans="1:40" x14ac:dyDescent="0.25">
      <c r="A482" s="68" t="s">
        <v>103</v>
      </c>
      <c r="B482" s="184">
        <v>30309</v>
      </c>
      <c r="C482" s="68">
        <v>7</v>
      </c>
      <c r="D482" s="1">
        <v>708</v>
      </c>
      <c r="E482" s="1">
        <v>580</v>
      </c>
      <c r="F482" s="1">
        <v>0</v>
      </c>
      <c r="G482" s="1">
        <v>1288</v>
      </c>
      <c r="H482" s="181">
        <f t="shared" si="72"/>
        <v>1288</v>
      </c>
      <c r="I482" s="176">
        <v>184</v>
      </c>
      <c r="J482" s="182">
        <f t="shared" si="73"/>
        <v>184</v>
      </c>
      <c r="K482" s="45">
        <f t="shared" si="77"/>
        <v>12</v>
      </c>
      <c r="L482" s="45">
        <f t="shared" si="77"/>
        <v>23</v>
      </c>
      <c r="M482" s="45">
        <f t="shared" si="77"/>
        <v>35</v>
      </c>
      <c r="N482" s="45">
        <f t="shared" si="77"/>
        <v>46</v>
      </c>
      <c r="O482" s="45">
        <f t="shared" si="77"/>
        <v>58</v>
      </c>
      <c r="P482" s="45">
        <f t="shared" si="77"/>
        <v>69</v>
      </c>
      <c r="Q482" s="45">
        <f t="shared" si="77"/>
        <v>81</v>
      </c>
      <c r="R482" s="45">
        <f t="shared" si="77"/>
        <v>92</v>
      </c>
      <c r="S482" s="45">
        <f t="shared" si="77"/>
        <v>104</v>
      </c>
      <c r="T482" s="45">
        <f t="shared" si="77"/>
        <v>115</v>
      </c>
      <c r="U482" s="45">
        <f t="shared" si="77"/>
        <v>127</v>
      </c>
      <c r="V482" s="45">
        <f t="shared" si="77"/>
        <v>138</v>
      </c>
      <c r="W482" s="45">
        <f t="shared" si="77"/>
        <v>150</v>
      </c>
      <c r="X482" s="45">
        <f t="shared" si="77"/>
        <v>161</v>
      </c>
      <c r="Y482" s="45">
        <f t="shared" si="77"/>
        <v>173</v>
      </c>
      <c r="Z482" s="45">
        <f t="shared" si="77"/>
        <v>184</v>
      </c>
      <c r="AA482" s="45">
        <f t="shared" si="76"/>
        <v>196</v>
      </c>
      <c r="AB482" s="45">
        <f t="shared" si="76"/>
        <v>207</v>
      </c>
      <c r="AC482" s="45">
        <f t="shared" si="76"/>
        <v>219</v>
      </c>
      <c r="AD482" s="45">
        <f t="shared" si="76"/>
        <v>230</v>
      </c>
      <c r="AE482" s="45">
        <f t="shared" si="76"/>
        <v>242</v>
      </c>
      <c r="AF482" s="45">
        <f t="shared" si="76"/>
        <v>253</v>
      </c>
      <c r="AG482" s="45">
        <f t="shared" si="76"/>
        <v>265</v>
      </c>
      <c r="AH482" s="45">
        <f t="shared" si="76"/>
        <v>276</v>
      </c>
      <c r="AI482" s="45">
        <f t="shared" si="76"/>
        <v>288</v>
      </c>
      <c r="AJ482" s="45">
        <f t="shared" si="76"/>
        <v>299</v>
      </c>
      <c r="AK482" s="45">
        <f t="shared" si="76"/>
        <v>311</v>
      </c>
      <c r="AL482" s="45">
        <f t="shared" si="76"/>
        <v>322</v>
      </c>
      <c r="AM482" s="45">
        <f t="shared" si="76"/>
        <v>334</v>
      </c>
      <c r="AN482" s="45">
        <f t="shared" si="76"/>
        <v>345</v>
      </c>
    </row>
    <row r="483" spans="1:40" x14ac:dyDescent="0.25">
      <c r="A483" s="68" t="s">
        <v>103</v>
      </c>
      <c r="B483" s="184">
        <v>30498</v>
      </c>
      <c r="C483" s="68">
        <v>1</v>
      </c>
      <c r="D483" s="1">
        <v>72</v>
      </c>
      <c r="E483" s="1">
        <v>72</v>
      </c>
      <c r="F483" s="1">
        <v>0</v>
      </c>
      <c r="G483" s="1">
        <v>144</v>
      </c>
      <c r="H483" s="181">
        <f t="shared" si="72"/>
        <v>144</v>
      </c>
      <c r="I483" s="176">
        <v>144</v>
      </c>
      <c r="J483" s="182">
        <f t="shared" si="73"/>
        <v>144</v>
      </c>
      <c r="K483" s="45">
        <f t="shared" si="77"/>
        <v>9</v>
      </c>
      <c r="L483" s="45">
        <f t="shared" si="77"/>
        <v>18</v>
      </c>
      <c r="M483" s="45">
        <f t="shared" si="77"/>
        <v>27</v>
      </c>
      <c r="N483" s="45">
        <f t="shared" si="77"/>
        <v>36</v>
      </c>
      <c r="O483" s="45">
        <f t="shared" si="77"/>
        <v>45</v>
      </c>
      <c r="P483" s="45">
        <f t="shared" si="77"/>
        <v>54</v>
      </c>
      <c r="Q483" s="45">
        <f t="shared" si="77"/>
        <v>63</v>
      </c>
      <c r="R483" s="45">
        <f t="shared" si="77"/>
        <v>72</v>
      </c>
      <c r="S483" s="45">
        <f t="shared" si="77"/>
        <v>81</v>
      </c>
      <c r="T483" s="45">
        <f t="shared" si="77"/>
        <v>90</v>
      </c>
      <c r="U483" s="45">
        <f t="shared" si="77"/>
        <v>99</v>
      </c>
      <c r="V483" s="45">
        <f t="shared" si="77"/>
        <v>108</v>
      </c>
      <c r="W483" s="45">
        <f t="shared" si="77"/>
        <v>117</v>
      </c>
      <c r="X483" s="45">
        <f t="shared" si="77"/>
        <v>126</v>
      </c>
      <c r="Y483" s="45">
        <f t="shared" si="77"/>
        <v>135</v>
      </c>
      <c r="Z483" s="45">
        <f t="shared" si="77"/>
        <v>144</v>
      </c>
      <c r="AA483" s="45">
        <f t="shared" si="76"/>
        <v>153</v>
      </c>
      <c r="AB483" s="45">
        <f t="shared" si="76"/>
        <v>162</v>
      </c>
      <c r="AC483" s="45">
        <f t="shared" si="76"/>
        <v>171</v>
      </c>
      <c r="AD483" s="45">
        <f t="shared" si="76"/>
        <v>180</v>
      </c>
      <c r="AE483" s="45">
        <f t="shared" si="76"/>
        <v>189</v>
      </c>
      <c r="AF483" s="45">
        <f t="shared" si="76"/>
        <v>198</v>
      </c>
      <c r="AG483" s="45">
        <f t="shared" si="76"/>
        <v>207</v>
      </c>
      <c r="AH483" s="45">
        <f t="shared" si="76"/>
        <v>216</v>
      </c>
      <c r="AI483" s="45">
        <f t="shared" si="76"/>
        <v>225</v>
      </c>
      <c r="AJ483" s="45">
        <f t="shared" si="76"/>
        <v>234</v>
      </c>
      <c r="AK483" s="45">
        <f t="shared" si="76"/>
        <v>243</v>
      </c>
      <c r="AL483" s="45">
        <f t="shared" si="76"/>
        <v>252</v>
      </c>
      <c r="AM483" s="45">
        <f t="shared" si="76"/>
        <v>261</v>
      </c>
      <c r="AN483" s="45">
        <f t="shared" si="76"/>
        <v>270</v>
      </c>
    </row>
    <row r="484" spans="1:40" x14ac:dyDescent="0.25">
      <c r="A484" s="68" t="s">
        <v>103</v>
      </c>
      <c r="B484" s="184">
        <v>30523</v>
      </c>
      <c r="C484" s="68">
        <v>0</v>
      </c>
      <c r="D484" s="1">
        <v>0</v>
      </c>
      <c r="E484" s="1">
        <v>0</v>
      </c>
      <c r="F484" s="1">
        <v>0</v>
      </c>
      <c r="G484" s="1">
        <v>0</v>
      </c>
      <c r="H484" s="181">
        <f t="shared" si="72"/>
        <v>0</v>
      </c>
      <c r="I484" s="176">
        <v>0</v>
      </c>
      <c r="J484" s="182">
        <f t="shared" si="73"/>
        <v>0</v>
      </c>
      <c r="K484" s="45">
        <f t="shared" si="77"/>
        <v>0</v>
      </c>
      <c r="L484" s="45">
        <f t="shared" si="77"/>
        <v>0</v>
      </c>
      <c r="M484" s="45">
        <f t="shared" si="77"/>
        <v>0</v>
      </c>
      <c r="N484" s="45">
        <f t="shared" si="77"/>
        <v>0</v>
      </c>
      <c r="O484" s="45">
        <f t="shared" si="77"/>
        <v>0</v>
      </c>
      <c r="P484" s="45">
        <f t="shared" si="77"/>
        <v>0</v>
      </c>
      <c r="Q484" s="45">
        <f t="shared" si="77"/>
        <v>0</v>
      </c>
      <c r="R484" s="45">
        <f t="shared" si="77"/>
        <v>0</v>
      </c>
      <c r="S484" s="45">
        <f t="shared" si="77"/>
        <v>0</v>
      </c>
      <c r="T484" s="45">
        <f t="shared" si="77"/>
        <v>0</v>
      </c>
      <c r="U484" s="45">
        <f t="shared" si="77"/>
        <v>0</v>
      </c>
      <c r="V484" s="45">
        <f t="shared" si="77"/>
        <v>0</v>
      </c>
      <c r="W484" s="45">
        <f t="shared" si="77"/>
        <v>0</v>
      </c>
      <c r="X484" s="45">
        <f t="shared" si="77"/>
        <v>0</v>
      </c>
      <c r="Y484" s="45">
        <f t="shared" si="77"/>
        <v>0</v>
      </c>
      <c r="Z484" s="45">
        <f t="shared" si="77"/>
        <v>0</v>
      </c>
      <c r="AA484" s="45">
        <f t="shared" si="76"/>
        <v>0</v>
      </c>
      <c r="AB484" s="45">
        <f t="shared" si="76"/>
        <v>0</v>
      </c>
      <c r="AC484" s="45">
        <f t="shared" si="76"/>
        <v>0</v>
      </c>
      <c r="AD484" s="45">
        <f t="shared" si="76"/>
        <v>0</v>
      </c>
      <c r="AE484" s="45">
        <f t="shared" si="76"/>
        <v>0</v>
      </c>
      <c r="AF484" s="45">
        <f t="shared" si="76"/>
        <v>0</v>
      </c>
      <c r="AG484" s="45">
        <f t="shared" si="76"/>
        <v>0</v>
      </c>
      <c r="AH484" s="45">
        <f t="shared" si="76"/>
        <v>0</v>
      </c>
      <c r="AI484" s="45">
        <f t="shared" si="76"/>
        <v>0</v>
      </c>
      <c r="AJ484" s="45">
        <f t="shared" si="76"/>
        <v>0</v>
      </c>
      <c r="AK484" s="45">
        <f t="shared" si="76"/>
        <v>0</v>
      </c>
      <c r="AL484" s="45">
        <f t="shared" si="76"/>
        <v>0</v>
      </c>
      <c r="AM484" s="45">
        <f t="shared" si="76"/>
        <v>0</v>
      </c>
      <c r="AN484" s="45">
        <f t="shared" si="76"/>
        <v>0</v>
      </c>
    </row>
    <row r="485" spans="1:40" x14ac:dyDescent="0.25">
      <c r="A485" s="68" t="s">
        <v>103</v>
      </c>
      <c r="B485" s="184">
        <v>30531</v>
      </c>
      <c r="C485" s="68">
        <v>3</v>
      </c>
      <c r="D485" s="1">
        <v>792</v>
      </c>
      <c r="E485" s="1">
        <v>236</v>
      </c>
      <c r="F485" s="1">
        <v>0</v>
      </c>
      <c r="G485" s="1">
        <v>1028</v>
      </c>
      <c r="H485" s="181">
        <f t="shared" si="72"/>
        <v>1028</v>
      </c>
      <c r="I485" s="176">
        <v>342.66669999999999</v>
      </c>
      <c r="J485" s="182">
        <f t="shared" si="73"/>
        <v>342.66666666666669</v>
      </c>
      <c r="K485" s="45">
        <f t="shared" si="77"/>
        <v>21</v>
      </c>
      <c r="L485" s="45">
        <f t="shared" si="77"/>
        <v>43</v>
      </c>
      <c r="M485" s="45">
        <f t="shared" si="77"/>
        <v>64</v>
      </c>
      <c r="N485" s="45">
        <f t="shared" si="77"/>
        <v>86</v>
      </c>
      <c r="O485" s="45">
        <f t="shared" si="77"/>
        <v>107</v>
      </c>
      <c r="P485" s="45">
        <f t="shared" si="77"/>
        <v>129</v>
      </c>
      <c r="Q485" s="45">
        <f t="shared" si="77"/>
        <v>150</v>
      </c>
      <c r="R485" s="45">
        <f t="shared" si="77"/>
        <v>171</v>
      </c>
      <c r="S485" s="45">
        <f t="shared" si="77"/>
        <v>193</v>
      </c>
      <c r="T485" s="45">
        <f t="shared" si="77"/>
        <v>214</v>
      </c>
      <c r="U485" s="45">
        <f t="shared" si="77"/>
        <v>236</v>
      </c>
      <c r="V485" s="45">
        <f t="shared" si="77"/>
        <v>257</v>
      </c>
      <c r="W485" s="45">
        <f t="shared" si="77"/>
        <v>278</v>
      </c>
      <c r="X485" s="45">
        <f t="shared" si="77"/>
        <v>300</v>
      </c>
      <c r="Y485" s="45">
        <f t="shared" si="77"/>
        <v>321</v>
      </c>
      <c r="Z485" s="45">
        <f t="shared" si="77"/>
        <v>343</v>
      </c>
      <c r="AA485" s="45">
        <f t="shared" si="76"/>
        <v>364</v>
      </c>
      <c r="AB485" s="45">
        <f t="shared" si="76"/>
        <v>386</v>
      </c>
      <c r="AC485" s="45">
        <f t="shared" si="76"/>
        <v>407</v>
      </c>
      <c r="AD485" s="45">
        <f t="shared" si="76"/>
        <v>428</v>
      </c>
      <c r="AE485" s="45">
        <f t="shared" si="76"/>
        <v>450</v>
      </c>
      <c r="AF485" s="45">
        <f t="shared" si="76"/>
        <v>471</v>
      </c>
      <c r="AG485" s="45">
        <f t="shared" si="76"/>
        <v>493</v>
      </c>
      <c r="AH485" s="45">
        <f t="shared" si="76"/>
        <v>514</v>
      </c>
      <c r="AI485" s="45">
        <f t="shared" si="76"/>
        <v>535</v>
      </c>
      <c r="AJ485" s="45">
        <f t="shared" si="76"/>
        <v>557</v>
      </c>
      <c r="AK485" s="45">
        <f t="shared" si="76"/>
        <v>578</v>
      </c>
      <c r="AL485" s="45">
        <f t="shared" si="76"/>
        <v>600</v>
      </c>
      <c r="AM485" s="45">
        <f t="shared" si="76"/>
        <v>621</v>
      </c>
      <c r="AN485" s="45">
        <f t="shared" si="76"/>
        <v>643</v>
      </c>
    </row>
    <row r="486" spans="1:40" x14ac:dyDescent="0.25">
      <c r="A486" s="68" t="s">
        <v>103</v>
      </c>
      <c r="B486" s="184">
        <v>30533</v>
      </c>
      <c r="C486" s="68">
        <v>16</v>
      </c>
      <c r="D486" s="1">
        <v>1716</v>
      </c>
      <c r="E486" s="1">
        <v>1624</v>
      </c>
      <c r="F486" s="1">
        <v>9</v>
      </c>
      <c r="G486" s="1">
        <v>3349</v>
      </c>
      <c r="H486" s="181">
        <f t="shared" si="72"/>
        <v>3340</v>
      </c>
      <c r="I486" s="176">
        <v>209.3125</v>
      </c>
      <c r="J486" s="182">
        <f t="shared" si="73"/>
        <v>208.75</v>
      </c>
      <c r="K486" s="45">
        <f t="shared" si="77"/>
        <v>13</v>
      </c>
      <c r="L486" s="45">
        <f t="shared" si="77"/>
        <v>26</v>
      </c>
      <c r="M486" s="45">
        <f t="shared" si="77"/>
        <v>39</v>
      </c>
      <c r="N486" s="45">
        <f t="shared" si="77"/>
        <v>52</v>
      </c>
      <c r="O486" s="45">
        <f t="shared" si="77"/>
        <v>65</v>
      </c>
      <c r="P486" s="45">
        <f t="shared" si="77"/>
        <v>78</v>
      </c>
      <c r="Q486" s="45">
        <f t="shared" si="77"/>
        <v>91</v>
      </c>
      <c r="R486" s="45">
        <f t="shared" si="77"/>
        <v>104</v>
      </c>
      <c r="S486" s="45">
        <f t="shared" si="77"/>
        <v>117</v>
      </c>
      <c r="T486" s="45">
        <f t="shared" si="77"/>
        <v>130</v>
      </c>
      <c r="U486" s="45">
        <f t="shared" si="77"/>
        <v>144</v>
      </c>
      <c r="V486" s="45">
        <f t="shared" si="77"/>
        <v>157</v>
      </c>
      <c r="W486" s="45">
        <f t="shared" si="77"/>
        <v>170</v>
      </c>
      <c r="X486" s="45">
        <f t="shared" si="77"/>
        <v>183</v>
      </c>
      <c r="Y486" s="45">
        <f t="shared" si="77"/>
        <v>196</v>
      </c>
      <c r="Z486" s="45">
        <f t="shared" ref="Z486:AN501" si="78">IF($G486&gt;0,ROUND($J486*Z$3/12*0.75,0),0)</f>
        <v>209</v>
      </c>
      <c r="AA486" s="45">
        <f t="shared" si="78"/>
        <v>222</v>
      </c>
      <c r="AB486" s="45">
        <f t="shared" si="78"/>
        <v>235</v>
      </c>
      <c r="AC486" s="45">
        <f t="shared" si="78"/>
        <v>248</v>
      </c>
      <c r="AD486" s="45">
        <f t="shared" si="78"/>
        <v>261</v>
      </c>
      <c r="AE486" s="45">
        <f t="shared" si="78"/>
        <v>274</v>
      </c>
      <c r="AF486" s="45">
        <f t="shared" si="78"/>
        <v>287</v>
      </c>
      <c r="AG486" s="45">
        <f t="shared" si="78"/>
        <v>300</v>
      </c>
      <c r="AH486" s="45">
        <f t="shared" si="78"/>
        <v>313</v>
      </c>
      <c r="AI486" s="45">
        <f t="shared" si="78"/>
        <v>326</v>
      </c>
      <c r="AJ486" s="45">
        <f t="shared" si="78"/>
        <v>339</v>
      </c>
      <c r="AK486" s="45">
        <f t="shared" si="78"/>
        <v>352</v>
      </c>
      <c r="AL486" s="45">
        <f t="shared" si="78"/>
        <v>365</v>
      </c>
      <c r="AM486" s="45">
        <f t="shared" si="78"/>
        <v>378</v>
      </c>
      <c r="AN486" s="45">
        <f t="shared" si="78"/>
        <v>391</v>
      </c>
    </row>
    <row r="487" spans="1:40" x14ac:dyDescent="0.25">
      <c r="A487" s="68" t="s">
        <v>103</v>
      </c>
      <c r="B487" s="184">
        <v>30629</v>
      </c>
      <c r="C487" s="68">
        <v>0</v>
      </c>
      <c r="D487" s="1">
        <v>0</v>
      </c>
      <c r="E487" s="1">
        <v>0</v>
      </c>
      <c r="F487" s="1">
        <v>0</v>
      </c>
      <c r="G487" s="1">
        <v>0</v>
      </c>
      <c r="H487" s="181">
        <f t="shared" si="72"/>
        <v>0</v>
      </c>
      <c r="I487" s="176">
        <v>0</v>
      </c>
      <c r="J487" s="182">
        <f t="shared" si="73"/>
        <v>0</v>
      </c>
      <c r="K487" s="45">
        <f t="shared" ref="K487:Z502" si="79">IF($G487&gt;0,ROUND($J487*K$3/12*0.75,0),0)</f>
        <v>0</v>
      </c>
      <c r="L487" s="45">
        <f t="shared" si="79"/>
        <v>0</v>
      </c>
      <c r="M487" s="45">
        <f t="shared" si="79"/>
        <v>0</v>
      </c>
      <c r="N487" s="45">
        <f t="shared" si="79"/>
        <v>0</v>
      </c>
      <c r="O487" s="45">
        <f t="shared" si="79"/>
        <v>0</v>
      </c>
      <c r="P487" s="45">
        <f t="shared" si="79"/>
        <v>0</v>
      </c>
      <c r="Q487" s="45">
        <f t="shared" si="79"/>
        <v>0</v>
      </c>
      <c r="R487" s="45">
        <f t="shared" si="79"/>
        <v>0</v>
      </c>
      <c r="S487" s="45">
        <f t="shared" si="79"/>
        <v>0</v>
      </c>
      <c r="T487" s="45">
        <f t="shared" si="79"/>
        <v>0</v>
      </c>
      <c r="U487" s="45">
        <f t="shared" si="79"/>
        <v>0</v>
      </c>
      <c r="V487" s="45">
        <f t="shared" si="79"/>
        <v>0</v>
      </c>
      <c r="W487" s="45">
        <f t="shared" si="79"/>
        <v>0</v>
      </c>
      <c r="X487" s="45">
        <f t="shared" si="79"/>
        <v>0</v>
      </c>
      <c r="Y487" s="45">
        <f t="shared" si="79"/>
        <v>0</v>
      </c>
      <c r="Z487" s="45">
        <f t="shared" si="79"/>
        <v>0</v>
      </c>
      <c r="AA487" s="45">
        <f t="shared" si="78"/>
        <v>0</v>
      </c>
      <c r="AB487" s="45">
        <f t="shared" si="78"/>
        <v>0</v>
      </c>
      <c r="AC487" s="45">
        <f t="shared" si="78"/>
        <v>0</v>
      </c>
      <c r="AD487" s="45">
        <f t="shared" si="78"/>
        <v>0</v>
      </c>
      <c r="AE487" s="45">
        <f t="shared" si="78"/>
        <v>0</v>
      </c>
      <c r="AF487" s="45">
        <f t="shared" si="78"/>
        <v>0</v>
      </c>
      <c r="AG487" s="45">
        <f t="shared" si="78"/>
        <v>0</v>
      </c>
      <c r="AH487" s="45">
        <f t="shared" si="78"/>
        <v>0</v>
      </c>
      <c r="AI487" s="45">
        <f t="shared" si="78"/>
        <v>0</v>
      </c>
      <c r="AJ487" s="45">
        <f t="shared" si="78"/>
        <v>0</v>
      </c>
      <c r="AK487" s="45">
        <f t="shared" si="78"/>
        <v>0</v>
      </c>
      <c r="AL487" s="45">
        <f t="shared" si="78"/>
        <v>0</v>
      </c>
      <c r="AM487" s="45">
        <f t="shared" si="78"/>
        <v>0</v>
      </c>
      <c r="AN487" s="45">
        <f t="shared" si="78"/>
        <v>0</v>
      </c>
    </row>
    <row r="488" spans="1:40" x14ac:dyDescent="0.25">
      <c r="A488" s="68" t="s">
        <v>103</v>
      </c>
      <c r="B488" s="184">
        <v>30669</v>
      </c>
      <c r="C488" s="68">
        <v>7</v>
      </c>
      <c r="D488" s="1">
        <v>624</v>
      </c>
      <c r="E488" s="1">
        <v>440</v>
      </c>
      <c r="F488" s="1">
        <v>0</v>
      </c>
      <c r="G488" s="1">
        <v>1064</v>
      </c>
      <c r="H488" s="181">
        <f t="shared" si="72"/>
        <v>1064</v>
      </c>
      <c r="I488" s="176">
        <v>152</v>
      </c>
      <c r="J488" s="182">
        <f t="shared" si="73"/>
        <v>152</v>
      </c>
      <c r="K488" s="45">
        <f t="shared" si="79"/>
        <v>10</v>
      </c>
      <c r="L488" s="45">
        <f t="shared" si="79"/>
        <v>19</v>
      </c>
      <c r="M488" s="45">
        <f t="shared" si="79"/>
        <v>29</v>
      </c>
      <c r="N488" s="45">
        <f t="shared" si="79"/>
        <v>38</v>
      </c>
      <c r="O488" s="45">
        <f t="shared" si="79"/>
        <v>48</v>
      </c>
      <c r="P488" s="45">
        <f t="shared" si="79"/>
        <v>57</v>
      </c>
      <c r="Q488" s="45">
        <f t="shared" si="79"/>
        <v>67</v>
      </c>
      <c r="R488" s="45">
        <f t="shared" si="79"/>
        <v>76</v>
      </c>
      <c r="S488" s="45">
        <f t="shared" si="79"/>
        <v>86</v>
      </c>
      <c r="T488" s="45">
        <f t="shared" si="79"/>
        <v>95</v>
      </c>
      <c r="U488" s="45">
        <f t="shared" si="79"/>
        <v>105</v>
      </c>
      <c r="V488" s="45">
        <f t="shared" si="79"/>
        <v>114</v>
      </c>
      <c r="W488" s="45">
        <f t="shared" si="79"/>
        <v>124</v>
      </c>
      <c r="X488" s="45">
        <f t="shared" si="79"/>
        <v>133</v>
      </c>
      <c r="Y488" s="45">
        <f t="shared" si="79"/>
        <v>143</v>
      </c>
      <c r="Z488" s="45">
        <f t="shared" si="79"/>
        <v>152</v>
      </c>
      <c r="AA488" s="45">
        <f t="shared" si="78"/>
        <v>162</v>
      </c>
      <c r="AB488" s="45">
        <f t="shared" si="78"/>
        <v>171</v>
      </c>
      <c r="AC488" s="45">
        <f t="shared" si="78"/>
        <v>181</v>
      </c>
      <c r="AD488" s="45">
        <f t="shared" si="78"/>
        <v>190</v>
      </c>
      <c r="AE488" s="45">
        <f t="shared" si="78"/>
        <v>200</v>
      </c>
      <c r="AF488" s="45">
        <f t="shared" si="78"/>
        <v>209</v>
      </c>
      <c r="AG488" s="45">
        <f t="shared" si="78"/>
        <v>219</v>
      </c>
      <c r="AH488" s="45">
        <f t="shared" si="78"/>
        <v>228</v>
      </c>
      <c r="AI488" s="45">
        <f t="shared" si="78"/>
        <v>238</v>
      </c>
      <c r="AJ488" s="45">
        <f t="shared" si="78"/>
        <v>247</v>
      </c>
      <c r="AK488" s="45">
        <f t="shared" si="78"/>
        <v>257</v>
      </c>
      <c r="AL488" s="45">
        <f t="shared" si="78"/>
        <v>266</v>
      </c>
      <c r="AM488" s="45">
        <f t="shared" si="78"/>
        <v>276</v>
      </c>
      <c r="AN488" s="45">
        <f t="shared" si="78"/>
        <v>285</v>
      </c>
    </row>
    <row r="489" spans="1:40" x14ac:dyDescent="0.25">
      <c r="A489" s="68" t="s">
        <v>103</v>
      </c>
      <c r="B489" s="184">
        <v>30911</v>
      </c>
      <c r="C489" s="68">
        <v>7</v>
      </c>
      <c r="D489" s="1">
        <v>1512</v>
      </c>
      <c r="E489" s="1">
        <v>311</v>
      </c>
      <c r="F489" s="1">
        <v>0</v>
      </c>
      <c r="G489" s="1">
        <v>1823</v>
      </c>
      <c r="H489" s="181">
        <f t="shared" si="72"/>
        <v>1823</v>
      </c>
      <c r="I489" s="176">
        <v>260.42860000000002</v>
      </c>
      <c r="J489" s="182">
        <f t="shared" si="73"/>
        <v>260.42857142857144</v>
      </c>
      <c r="K489" s="45">
        <f t="shared" si="79"/>
        <v>16</v>
      </c>
      <c r="L489" s="45">
        <f t="shared" si="79"/>
        <v>33</v>
      </c>
      <c r="M489" s="45">
        <f t="shared" si="79"/>
        <v>49</v>
      </c>
      <c r="N489" s="45">
        <f t="shared" si="79"/>
        <v>65</v>
      </c>
      <c r="O489" s="45">
        <f t="shared" si="79"/>
        <v>81</v>
      </c>
      <c r="P489" s="45">
        <f t="shared" si="79"/>
        <v>98</v>
      </c>
      <c r="Q489" s="45">
        <f t="shared" si="79"/>
        <v>114</v>
      </c>
      <c r="R489" s="45">
        <f t="shared" si="79"/>
        <v>130</v>
      </c>
      <c r="S489" s="45">
        <f t="shared" si="79"/>
        <v>146</v>
      </c>
      <c r="T489" s="45">
        <f t="shared" si="79"/>
        <v>163</v>
      </c>
      <c r="U489" s="45">
        <f t="shared" si="79"/>
        <v>179</v>
      </c>
      <c r="V489" s="45">
        <f t="shared" si="79"/>
        <v>195</v>
      </c>
      <c r="W489" s="45">
        <f t="shared" si="79"/>
        <v>212</v>
      </c>
      <c r="X489" s="45">
        <f t="shared" si="79"/>
        <v>228</v>
      </c>
      <c r="Y489" s="45">
        <f t="shared" si="79"/>
        <v>244</v>
      </c>
      <c r="Z489" s="45">
        <f t="shared" si="79"/>
        <v>260</v>
      </c>
      <c r="AA489" s="45">
        <f t="shared" si="78"/>
        <v>277</v>
      </c>
      <c r="AB489" s="45">
        <f t="shared" si="78"/>
        <v>293</v>
      </c>
      <c r="AC489" s="45">
        <f t="shared" si="78"/>
        <v>309</v>
      </c>
      <c r="AD489" s="45">
        <f t="shared" si="78"/>
        <v>326</v>
      </c>
      <c r="AE489" s="45">
        <f t="shared" si="78"/>
        <v>342</v>
      </c>
      <c r="AF489" s="45">
        <f t="shared" si="78"/>
        <v>358</v>
      </c>
      <c r="AG489" s="45">
        <f t="shared" si="78"/>
        <v>374</v>
      </c>
      <c r="AH489" s="45">
        <f t="shared" si="78"/>
        <v>391</v>
      </c>
      <c r="AI489" s="45">
        <f t="shared" si="78"/>
        <v>407</v>
      </c>
      <c r="AJ489" s="45">
        <f t="shared" si="78"/>
        <v>423</v>
      </c>
      <c r="AK489" s="45">
        <f t="shared" si="78"/>
        <v>439</v>
      </c>
      <c r="AL489" s="45">
        <f t="shared" si="78"/>
        <v>456</v>
      </c>
      <c r="AM489" s="45">
        <f t="shared" si="78"/>
        <v>472</v>
      </c>
      <c r="AN489" s="45">
        <f t="shared" si="78"/>
        <v>488</v>
      </c>
    </row>
    <row r="490" spans="1:40" x14ac:dyDescent="0.25">
      <c r="A490" s="68" t="s">
        <v>103</v>
      </c>
      <c r="B490" s="184">
        <v>30988</v>
      </c>
      <c r="C490" s="68">
        <v>3</v>
      </c>
      <c r="D490" s="1">
        <v>1164</v>
      </c>
      <c r="E490" s="1">
        <v>893</v>
      </c>
      <c r="F490" s="1">
        <v>0</v>
      </c>
      <c r="G490" s="1">
        <v>2057</v>
      </c>
      <c r="H490" s="181">
        <f t="shared" si="72"/>
        <v>2057</v>
      </c>
      <c r="I490" s="176">
        <v>685.66669999999999</v>
      </c>
      <c r="J490" s="182">
        <f t="shared" si="73"/>
        <v>685.66666666666663</v>
      </c>
      <c r="K490" s="45">
        <f t="shared" si="79"/>
        <v>43</v>
      </c>
      <c r="L490" s="45">
        <f t="shared" si="79"/>
        <v>86</v>
      </c>
      <c r="M490" s="45">
        <f t="shared" si="79"/>
        <v>129</v>
      </c>
      <c r="N490" s="45">
        <f t="shared" si="79"/>
        <v>171</v>
      </c>
      <c r="O490" s="45">
        <f t="shared" si="79"/>
        <v>214</v>
      </c>
      <c r="P490" s="45">
        <f t="shared" si="79"/>
        <v>257</v>
      </c>
      <c r="Q490" s="45">
        <f t="shared" si="79"/>
        <v>300</v>
      </c>
      <c r="R490" s="45">
        <f t="shared" si="79"/>
        <v>343</v>
      </c>
      <c r="S490" s="45">
        <f t="shared" si="79"/>
        <v>386</v>
      </c>
      <c r="T490" s="45">
        <f t="shared" si="79"/>
        <v>429</v>
      </c>
      <c r="U490" s="45">
        <f t="shared" si="79"/>
        <v>471</v>
      </c>
      <c r="V490" s="45">
        <f t="shared" si="79"/>
        <v>514</v>
      </c>
      <c r="W490" s="45">
        <f t="shared" si="79"/>
        <v>557</v>
      </c>
      <c r="X490" s="45">
        <f t="shared" si="79"/>
        <v>600</v>
      </c>
      <c r="Y490" s="45">
        <f t="shared" si="79"/>
        <v>643</v>
      </c>
      <c r="Z490" s="45">
        <f t="shared" si="79"/>
        <v>686</v>
      </c>
      <c r="AA490" s="45">
        <f t="shared" si="78"/>
        <v>729</v>
      </c>
      <c r="AB490" s="45">
        <f t="shared" si="78"/>
        <v>771</v>
      </c>
      <c r="AC490" s="45">
        <f t="shared" si="78"/>
        <v>814</v>
      </c>
      <c r="AD490" s="45">
        <f t="shared" si="78"/>
        <v>857</v>
      </c>
      <c r="AE490" s="45">
        <f t="shared" si="78"/>
        <v>900</v>
      </c>
      <c r="AF490" s="45">
        <f t="shared" si="78"/>
        <v>943</v>
      </c>
      <c r="AG490" s="45">
        <f t="shared" si="78"/>
        <v>986</v>
      </c>
      <c r="AH490" s="45">
        <f t="shared" si="78"/>
        <v>1029</v>
      </c>
      <c r="AI490" s="45">
        <f t="shared" si="78"/>
        <v>1071</v>
      </c>
      <c r="AJ490" s="45">
        <f t="shared" si="78"/>
        <v>1114</v>
      </c>
      <c r="AK490" s="45">
        <f t="shared" si="78"/>
        <v>1157</v>
      </c>
      <c r="AL490" s="45">
        <f t="shared" si="78"/>
        <v>1200</v>
      </c>
      <c r="AM490" s="45">
        <f t="shared" si="78"/>
        <v>1243</v>
      </c>
      <c r="AN490" s="45">
        <f t="shared" si="78"/>
        <v>1286</v>
      </c>
    </row>
    <row r="491" spans="1:40" x14ac:dyDescent="0.25">
      <c r="A491" s="68" t="s">
        <v>103</v>
      </c>
      <c r="B491" s="184">
        <v>30993</v>
      </c>
      <c r="C491" s="68">
        <v>6</v>
      </c>
      <c r="D491" s="1">
        <v>1404</v>
      </c>
      <c r="E491" s="1">
        <v>534</v>
      </c>
      <c r="F491" s="1">
        <v>63</v>
      </c>
      <c r="G491" s="1">
        <v>2001</v>
      </c>
      <c r="H491" s="181">
        <f t="shared" si="72"/>
        <v>1938</v>
      </c>
      <c r="I491" s="176">
        <v>333.5</v>
      </c>
      <c r="J491" s="182">
        <f t="shared" si="73"/>
        <v>323</v>
      </c>
      <c r="K491" s="45">
        <f t="shared" si="79"/>
        <v>20</v>
      </c>
      <c r="L491" s="45">
        <f t="shared" si="79"/>
        <v>40</v>
      </c>
      <c r="M491" s="45">
        <f t="shared" si="79"/>
        <v>61</v>
      </c>
      <c r="N491" s="45">
        <f t="shared" si="79"/>
        <v>81</v>
      </c>
      <c r="O491" s="45">
        <f t="shared" si="79"/>
        <v>101</v>
      </c>
      <c r="P491" s="45">
        <f t="shared" si="79"/>
        <v>121</v>
      </c>
      <c r="Q491" s="45">
        <f t="shared" si="79"/>
        <v>141</v>
      </c>
      <c r="R491" s="45">
        <f t="shared" si="79"/>
        <v>162</v>
      </c>
      <c r="S491" s="45">
        <f t="shared" si="79"/>
        <v>182</v>
      </c>
      <c r="T491" s="45">
        <f t="shared" si="79"/>
        <v>202</v>
      </c>
      <c r="U491" s="45">
        <f t="shared" si="79"/>
        <v>222</v>
      </c>
      <c r="V491" s="45">
        <f t="shared" si="79"/>
        <v>242</v>
      </c>
      <c r="W491" s="45">
        <f t="shared" si="79"/>
        <v>262</v>
      </c>
      <c r="X491" s="45">
        <f t="shared" si="79"/>
        <v>283</v>
      </c>
      <c r="Y491" s="45">
        <f t="shared" si="79"/>
        <v>303</v>
      </c>
      <c r="Z491" s="45">
        <f t="shared" si="79"/>
        <v>323</v>
      </c>
      <c r="AA491" s="45">
        <f t="shared" si="78"/>
        <v>343</v>
      </c>
      <c r="AB491" s="45">
        <f t="shared" si="78"/>
        <v>363</v>
      </c>
      <c r="AC491" s="45">
        <f t="shared" si="78"/>
        <v>384</v>
      </c>
      <c r="AD491" s="45">
        <f t="shared" si="78"/>
        <v>404</v>
      </c>
      <c r="AE491" s="45">
        <f t="shared" si="78"/>
        <v>424</v>
      </c>
      <c r="AF491" s="45">
        <f t="shared" si="78"/>
        <v>444</v>
      </c>
      <c r="AG491" s="45">
        <f t="shared" si="78"/>
        <v>464</v>
      </c>
      <c r="AH491" s="45">
        <f t="shared" si="78"/>
        <v>485</v>
      </c>
      <c r="AI491" s="45">
        <f t="shared" si="78"/>
        <v>505</v>
      </c>
      <c r="AJ491" s="45">
        <f t="shared" si="78"/>
        <v>525</v>
      </c>
      <c r="AK491" s="45">
        <f t="shared" si="78"/>
        <v>545</v>
      </c>
      <c r="AL491" s="45">
        <f t="shared" si="78"/>
        <v>565</v>
      </c>
      <c r="AM491" s="45">
        <f t="shared" si="78"/>
        <v>585</v>
      </c>
      <c r="AN491" s="45">
        <f t="shared" si="78"/>
        <v>606</v>
      </c>
    </row>
    <row r="492" spans="1:40" x14ac:dyDescent="0.25">
      <c r="A492" s="68" t="s">
        <v>103</v>
      </c>
      <c r="B492" s="184">
        <v>31008</v>
      </c>
      <c r="C492" s="68">
        <v>5</v>
      </c>
      <c r="D492" s="1">
        <v>672</v>
      </c>
      <c r="E492" s="1">
        <v>1247</v>
      </c>
      <c r="F492" s="1">
        <v>1</v>
      </c>
      <c r="G492" s="1">
        <v>1920</v>
      </c>
      <c r="H492" s="181">
        <f t="shared" si="72"/>
        <v>1919</v>
      </c>
      <c r="I492" s="176">
        <v>384</v>
      </c>
      <c r="J492" s="182">
        <f t="shared" si="73"/>
        <v>383.8</v>
      </c>
      <c r="K492" s="45">
        <f t="shared" si="79"/>
        <v>24</v>
      </c>
      <c r="L492" s="45">
        <f t="shared" si="79"/>
        <v>48</v>
      </c>
      <c r="M492" s="45">
        <f t="shared" si="79"/>
        <v>72</v>
      </c>
      <c r="N492" s="45">
        <f t="shared" si="79"/>
        <v>96</v>
      </c>
      <c r="O492" s="45">
        <f t="shared" si="79"/>
        <v>120</v>
      </c>
      <c r="P492" s="45">
        <f t="shared" si="79"/>
        <v>144</v>
      </c>
      <c r="Q492" s="45">
        <f t="shared" si="79"/>
        <v>168</v>
      </c>
      <c r="R492" s="45">
        <f t="shared" si="79"/>
        <v>192</v>
      </c>
      <c r="S492" s="45">
        <f t="shared" si="79"/>
        <v>216</v>
      </c>
      <c r="T492" s="45">
        <f t="shared" si="79"/>
        <v>240</v>
      </c>
      <c r="U492" s="45">
        <f t="shared" si="79"/>
        <v>264</v>
      </c>
      <c r="V492" s="45">
        <f t="shared" si="79"/>
        <v>288</v>
      </c>
      <c r="W492" s="45">
        <f t="shared" si="79"/>
        <v>312</v>
      </c>
      <c r="X492" s="45">
        <f t="shared" si="79"/>
        <v>336</v>
      </c>
      <c r="Y492" s="45">
        <f t="shared" si="79"/>
        <v>360</v>
      </c>
      <c r="Z492" s="45">
        <f t="shared" si="79"/>
        <v>384</v>
      </c>
      <c r="AA492" s="45">
        <f t="shared" si="78"/>
        <v>408</v>
      </c>
      <c r="AB492" s="45">
        <f t="shared" si="78"/>
        <v>432</v>
      </c>
      <c r="AC492" s="45">
        <f t="shared" si="78"/>
        <v>456</v>
      </c>
      <c r="AD492" s="45">
        <f t="shared" si="78"/>
        <v>480</v>
      </c>
      <c r="AE492" s="45">
        <f t="shared" si="78"/>
        <v>504</v>
      </c>
      <c r="AF492" s="45">
        <f t="shared" si="78"/>
        <v>528</v>
      </c>
      <c r="AG492" s="45">
        <f t="shared" si="78"/>
        <v>552</v>
      </c>
      <c r="AH492" s="45">
        <f t="shared" si="78"/>
        <v>576</v>
      </c>
      <c r="AI492" s="45">
        <f t="shared" si="78"/>
        <v>600</v>
      </c>
      <c r="AJ492" s="45">
        <f t="shared" si="78"/>
        <v>624</v>
      </c>
      <c r="AK492" s="45">
        <f t="shared" si="78"/>
        <v>648</v>
      </c>
      <c r="AL492" s="45">
        <f t="shared" si="78"/>
        <v>672</v>
      </c>
      <c r="AM492" s="45">
        <f t="shared" si="78"/>
        <v>696</v>
      </c>
      <c r="AN492" s="45">
        <f t="shared" si="78"/>
        <v>720</v>
      </c>
    </row>
    <row r="493" spans="1:40" x14ac:dyDescent="0.25">
      <c r="A493" s="68" t="s">
        <v>103</v>
      </c>
      <c r="B493" s="184">
        <v>31015</v>
      </c>
      <c r="C493" s="68">
        <v>7</v>
      </c>
      <c r="D493" s="1">
        <v>912</v>
      </c>
      <c r="E493" s="1">
        <v>204</v>
      </c>
      <c r="F493" s="1">
        <v>0</v>
      </c>
      <c r="G493" s="1">
        <v>1116</v>
      </c>
      <c r="H493" s="181">
        <f t="shared" si="72"/>
        <v>1116</v>
      </c>
      <c r="I493" s="176">
        <v>159.42859999999999</v>
      </c>
      <c r="J493" s="182">
        <f t="shared" si="73"/>
        <v>159.42857142857142</v>
      </c>
      <c r="K493" s="45">
        <f t="shared" si="79"/>
        <v>10</v>
      </c>
      <c r="L493" s="45">
        <f t="shared" si="79"/>
        <v>20</v>
      </c>
      <c r="M493" s="45">
        <f t="shared" si="79"/>
        <v>30</v>
      </c>
      <c r="N493" s="45">
        <f t="shared" si="79"/>
        <v>40</v>
      </c>
      <c r="O493" s="45">
        <f t="shared" si="79"/>
        <v>50</v>
      </c>
      <c r="P493" s="45">
        <f t="shared" si="79"/>
        <v>60</v>
      </c>
      <c r="Q493" s="45">
        <f t="shared" si="79"/>
        <v>70</v>
      </c>
      <c r="R493" s="45">
        <f t="shared" si="79"/>
        <v>80</v>
      </c>
      <c r="S493" s="45">
        <f t="shared" si="79"/>
        <v>90</v>
      </c>
      <c r="T493" s="45">
        <f t="shared" si="79"/>
        <v>100</v>
      </c>
      <c r="U493" s="45">
        <f t="shared" si="79"/>
        <v>110</v>
      </c>
      <c r="V493" s="45">
        <f t="shared" si="79"/>
        <v>120</v>
      </c>
      <c r="W493" s="45">
        <f t="shared" si="79"/>
        <v>130</v>
      </c>
      <c r="X493" s="45">
        <f t="shared" si="79"/>
        <v>140</v>
      </c>
      <c r="Y493" s="45">
        <f t="shared" si="79"/>
        <v>149</v>
      </c>
      <c r="Z493" s="45">
        <f t="shared" si="79"/>
        <v>159</v>
      </c>
      <c r="AA493" s="45">
        <f t="shared" si="78"/>
        <v>169</v>
      </c>
      <c r="AB493" s="45">
        <f t="shared" si="78"/>
        <v>179</v>
      </c>
      <c r="AC493" s="45">
        <f t="shared" si="78"/>
        <v>189</v>
      </c>
      <c r="AD493" s="45">
        <f t="shared" si="78"/>
        <v>199</v>
      </c>
      <c r="AE493" s="45">
        <f t="shared" si="78"/>
        <v>209</v>
      </c>
      <c r="AF493" s="45">
        <f t="shared" si="78"/>
        <v>219</v>
      </c>
      <c r="AG493" s="45">
        <f t="shared" si="78"/>
        <v>229</v>
      </c>
      <c r="AH493" s="45">
        <f t="shared" si="78"/>
        <v>239</v>
      </c>
      <c r="AI493" s="45">
        <f t="shared" si="78"/>
        <v>249</v>
      </c>
      <c r="AJ493" s="45">
        <f t="shared" si="78"/>
        <v>259</v>
      </c>
      <c r="AK493" s="45">
        <f t="shared" si="78"/>
        <v>269</v>
      </c>
      <c r="AL493" s="45">
        <f t="shared" si="78"/>
        <v>279</v>
      </c>
      <c r="AM493" s="45">
        <f t="shared" si="78"/>
        <v>289</v>
      </c>
      <c r="AN493" s="45">
        <f t="shared" si="78"/>
        <v>299</v>
      </c>
    </row>
    <row r="494" spans="1:40" x14ac:dyDescent="0.25">
      <c r="A494" s="68" t="s">
        <v>103</v>
      </c>
      <c r="B494" s="184">
        <v>31018</v>
      </c>
      <c r="C494" s="68">
        <v>3</v>
      </c>
      <c r="D494" s="1">
        <v>0</v>
      </c>
      <c r="E494" s="1">
        <v>1916</v>
      </c>
      <c r="F494" s="1">
        <v>0</v>
      </c>
      <c r="G494" s="1">
        <v>1916</v>
      </c>
      <c r="H494" s="181">
        <f t="shared" si="72"/>
        <v>1916</v>
      </c>
      <c r="I494" s="176">
        <v>638.66669999999999</v>
      </c>
      <c r="J494" s="182">
        <f t="shared" si="73"/>
        <v>638.66666666666663</v>
      </c>
      <c r="K494" s="45">
        <f t="shared" si="79"/>
        <v>40</v>
      </c>
      <c r="L494" s="45">
        <f t="shared" si="79"/>
        <v>80</v>
      </c>
      <c r="M494" s="45">
        <f t="shared" si="79"/>
        <v>120</v>
      </c>
      <c r="N494" s="45">
        <f t="shared" si="79"/>
        <v>160</v>
      </c>
      <c r="O494" s="45">
        <f t="shared" si="79"/>
        <v>200</v>
      </c>
      <c r="P494" s="45">
        <f t="shared" si="79"/>
        <v>240</v>
      </c>
      <c r="Q494" s="45">
        <f t="shared" si="79"/>
        <v>279</v>
      </c>
      <c r="R494" s="45">
        <f t="shared" si="79"/>
        <v>319</v>
      </c>
      <c r="S494" s="45">
        <f t="shared" si="79"/>
        <v>359</v>
      </c>
      <c r="T494" s="45">
        <f t="shared" si="79"/>
        <v>399</v>
      </c>
      <c r="U494" s="45">
        <f t="shared" si="79"/>
        <v>439</v>
      </c>
      <c r="V494" s="45">
        <f t="shared" si="79"/>
        <v>479</v>
      </c>
      <c r="W494" s="45">
        <f t="shared" si="79"/>
        <v>519</v>
      </c>
      <c r="X494" s="45">
        <f t="shared" si="79"/>
        <v>559</v>
      </c>
      <c r="Y494" s="45">
        <f t="shared" si="79"/>
        <v>599</v>
      </c>
      <c r="Z494" s="45">
        <f t="shared" si="79"/>
        <v>639</v>
      </c>
      <c r="AA494" s="45">
        <f t="shared" si="78"/>
        <v>679</v>
      </c>
      <c r="AB494" s="45">
        <f t="shared" si="78"/>
        <v>719</v>
      </c>
      <c r="AC494" s="45">
        <f t="shared" si="78"/>
        <v>758</v>
      </c>
      <c r="AD494" s="45">
        <f t="shared" si="78"/>
        <v>798</v>
      </c>
      <c r="AE494" s="45">
        <f t="shared" si="78"/>
        <v>838</v>
      </c>
      <c r="AF494" s="45">
        <f t="shared" si="78"/>
        <v>878</v>
      </c>
      <c r="AG494" s="45">
        <f t="shared" si="78"/>
        <v>918</v>
      </c>
      <c r="AH494" s="45">
        <f t="shared" si="78"/>
        <v>958</v>
      </c>
      <c r="AI494" s="45">
        <f t="shared" si="78"/>
        <v>998</v>
      </c>
      <c r="AJ494" s="45">
        <f t="shared" si="78"/>
        <v>1038</v>
      </c>
      <c r="AK494" s="45">
        <f t="shared" si="78"/>
        <v>1078</v>
      </c>
      <c r="AL494" s="45">
        <f t="shared" si="78"/>
        <v>1118</v>
      </c>
      <c r="AM494" s="45">
        <f t="shared" si="78"/>
        <v>1158</v>
      </c>
      <c r="AN494" s="45">
        <f t="shared" si="78"/>
        <v>1198</v>
      </c>
    </row>
    <row r="495" spans="1:40" x14ac:dyDescent="0.25">
      <c r="A495" s="68" t="s">
        <v>103</v>
      </c>
      <c r="B495" s="184">
        <v>31029</v>
      </c>
      <c r="C495" s="68">
        <v>0</v>
      </c>
      <c r="D495" s="1">
        <v>0</v>
      </c>
      <c r="E495" s="1">
        <v>0</v>
      </c>
      <c r="F495" s="1">
        <v>0</v>
      </c>
      <c r="G495" s="1">
        <v>0</v>
      </c>
      <c r="H495" s="181">
        <f t="shared" si="72"/>
        <v>0</v>
      </c>
      <c r="I495" s="176">
        <v>0</v>
      </c>
      <c r="J495" s="182">
        <f t="shared" si="73"/>
        <v>0</v>
      </c>
      <c r="K495" s="45">
        <f t="shared" si="79"/>
        <v>0</v>
      </c>
      <c r="L495" s="45">
        <f t="shared" si="79"/>
        <v>0</v>
      </c>
      <c r="M495" s="45">
        <f t="shared" si="79"/>
        <v>0</v>
      </c>
      <c r="N495" s="45">
        <f t="shared" si="79"/>
        <v>0</v>
      </c>
      <c r="O495" s="45">
        <f t="shared" si="79"/>
        <v>0</v>
      </c>
      <c r="P495" s="45">
        <f t="shared" si="79"/>
        <v>0</v>
      </c>
      <c r="Q495" s="45">
        <f t="shared" si="79"/>
        <v>0</v>
      </c>
      <c r="R495" s="45">
        <f t="shared" si="79"/>
        <v>0</v>
      </c>
      <c r="S495" s="45">
        <f t="shared" si="79"/>
        <v>0</v>
      </c>
      <c r="T495" s="45">
        <f t="shared" si="79"/>
        <v>0</v>
      </c>
      <c r="U495" s="45">
        <f t="shared" si="79"/>
        <v>0</v>
      </c>
      <c r="V495" s="45">
        <f t="shared" si="79"/>
        <v>0</v>
      </c>
      <c r="W495" s="45">
        <f t="shared" si="79"/>
        <v>0</v>
      </c>
      <c r="X495" s="45">
        <f t="shared" si="79"/>
        <v>0</v>
      </c>
      <c r="Y495" s="45">
        <f t="shared" si="79"/>
        <v>0</v>
      </c>
      <c r="Z495" s="45">
        <f t="shared" si="79"/>
        <v>0</v>
      </c>
      <c r="AA495" s="45">
        <f t="shared" si="78"/>
        <v>0</v>
      </c>
      <c r="AB495" s="45">
        <f t="shared" si="78"/>
        <v>0</v>
      </c>
      <c r="AC495" s="45">
        <f t="shared" si="78"/>
        <v>0</v>
      </c>
      <c r="AD495" s="45">
        <f t="shared" si="78"/>
        <v>0</v>
      </c>
      <c r="AE495" s="45">
        <f t="shared" si="78"/>
        <v>0</v>
      </c>
      <c r="AF495" s="45">
        <f t="shared" si="78"/>
        <v>0</v>
      </c>
      <c r="AG495" s="45">
        <f t="shared" si="78"/>
        <v>0</v>
      </c>
      <c r="AH495" s="45">
        <f t="shared" si="78"/>
        <v>0</v>
      </c>
      <c r="AI495" s="45">
        <f t="shared" si="78"/>
        <v>0</v>
      </c>
      <c r="AJ495" s="45">
        <f t="shared" si="78"/>
        <v>0</v>
      </c>
      <c r="AK495" s="45">
        <f t="shared" si="78"/>
        <v>0</v>
      </c>
      <c r="AL495" s="45">
        <f t="shared" si="78"/>
        <v>0</v>
      </c>
      <c r="AM495" s="45">
        <f t="shared" si="78"/>
        <v>0</v>
      </c>
      <c r="AN495" s="45">
        <f t="shared" si="78"/>
        <v>0</v>
      </c>
    </row>
    <row r="496" spans="1:40" x14ac:dyDescent="0.25">
      <c r="A496" s="68" t="s">
        <v>103</v>
      </c>
      <c r="B496" s="184">
        <v>33007</v>
      </c>
      <c r="C496" s="68">
        <v>0</v>
      </c>
      <c r="D496" s="1">
        <v>0</v>
      </c>
      <c r="E496" s="1">
        <v>0</v>
      </c>
      <c r="F496" s="1">
        <v>0</v>
      </c>
      <c r="G496" s="1">
        <v>0</v>
      </c>
      <c r="H496" s="181">
        <f t="shared" si="72"/>
        <v>0</v>
      </c>
      <c r="I496" s="176">
        <v>0</v>
      </c>
      <c r="J496" s="182">
        <f t="shared" si="73"/>
        <v>0</v>
      </c>
      <c r="K496" s="45">
        <f t="shared" si="79"/>
        <v>0</v>
      </c>
      <c r="L496" s="45">
        <f t="shared" si="79"/>
        <v>0</v>
      </c>
      <c r="M496" s="45">
        <f t="shared" si="79"/>
        <v>0</v>
      </c>
      <c r="N496" s="45">
        <f t="shared" si="79"/>
        <v>0</v>
      </c>
      <c r="O496" s="45">
        <f t="shared" si="79"/>
        <v>0</v>
      </c>
      <c r="P496" s="45">
        <f t="shared" si="79"/>
        <v>0</v>
      </c>
      <c r="Q496" s="45">
        <f t="shared" si="79"/>
        <v>0</v>
      </c>
      <c r="R496" s="45">
        <f t="shared" si="79"/>
        <v>0</v>
      </c>
      <c r="S496" s="45">
        <f t="shared" si="79"/>
        <v>0</v>
      </c>
      <c r="T496" s="45">
        <f t="shared" si="79"/>
        <v>0</v>
      </c>
      <c r="U496" s="45">
        <f t="shared" si="79"/>
        <v>0</v>
      </c>
      <c r="V496" s="45">
        <f t="shared" si="79"/>
        <v>0</v>
      </c>
      <c r="W496" s="45">
        <f t="shared" si="79"/>
        <v>0</v>
      </c>
      <c r="X496" s="45">
        <f t="shared" si="79"/>
        <v>0</v>
      </c>
      <c r="Y496" s="45">
        <f t="shared" si="79"/>
        <v>0</v>
      </c>
      <c r="Z496" s="45">
        <f t="shared" si="79"/>
        <v>0</v>
      </c>
      <c r="AA496" s="45">
        <f t="shared" si="78"/>
        <v>0</v>
      </c>
      <c r="AB496" s="45">
        <f t="shared" si="78"/>
        <v>0</v>
      </c>
      <c r="AC496" s="45">
        <f t="shared" si="78"/>
        <v>0</v>
      </c>
      <c r="AD496" s="45">
        <f t="shared" si="78"/>
        <v>0</v>
      </c>
      <c r="AE496" s="45">
        <f t="shared" si="78"/>
        <v>0</v>
      </c>
      <c r="AF496" s="45">
        <f t="shared" si="78"/>
        <v>0</v>
      </c>
      <c r="AG496" s="45">
        <f t="shared" si="78"/>
        <v>0</v>
      </c>
      <c r="AH496" s="45">
        <f t="shared" si="78"/>
        <v>0</v>
      </c>
      <c r="AI496" s="45">
        <f t="shared" si="78"/>
        <v>0</v>
      </c>
      <c r="AJ496" s="45">
        <f t="shared" si="78"/>
        <v>0</v>
      </c>
      <c r="AK496" s="45">
        <f t="shared" si="78"/>
        <v>0</v>
      </c>
      <c r="AL496" s="45">
        <f t="shared" si="78"/>
        <v>0</v>
      </c>
      <c r="AM496" s="45">
        <f t="shared" si="78"/>
        <v>0</v>
      </c>
      <c r="AN496" s="45">
        <f t="shared" si="78"/>
        <v>0</v>
      </c>
    </row>
    <row r="497" spans="1:40" x14ac:dyDescent="0.25">
      <c r="A497" s="68" t="s">
        <v>103</v>
      </c>
      <c r="B497" s="184">
        <v>90305</v>
      </c>
      <c r="C497" s="68">
        <v>0</v>
      </c>
      <c r="D497" s="1">
        <v>0</v>
      </c>
      <c r="E497" s="1">
        <v>0</v>
      </c>
      <c r="F497" s="1">
        <v>0</v>
      </c>
      <c r="G497" s="1">
        <v>0</v>
      </c>
      <c r="H497" s="181">
        <f t="shared" si="72"/>
        <v>0</v>
      </c>
      <c r="I497" s="176">
        <v>0</v>
      </c>
      <c r="J497" s="182">
        <f t="shared" si="73"/>
        <v>0</v>
      </c>
      <c r="K497" s="45">
        <f t="shared" si="79"/>
        <v>0</v>
      </c>
      <c r="L497" s="45">
        <f t="shared" si="79"/>
        <v>0</v>
      </c>
      <c r="M497" s="45">
        <f t="shared" si="79"/>
        <v>0</v>
      </c>
      <c r="N497" s="45">
        <f t="shared" si="79"/>
        <v>0</v>
      </c>
      <c r="O497" s="45">
        <f t="shared" si="79"/>
        <v>0</v>
      </c>
      <c r="P497" s="45">
        <f t="shared" si="79"/>
        <v>0</v>
      </c>
      <c r="Q497" s="45">
        <f t="shared" si="79"/>
        <v>0</v>
      </c>
      <c r="R497" s="45">
        <f t="shared" si="79"/>
        <v>0</v>
      </c>
      <c r="S497" s="45">
        <f t="shared" si="79"/>
        <v>0</v>
      </c>
      <c r="T497" s="45">
        <f t="shared" si="79"/>
        <v>0</v>
      </c>
      <c r="U497" s="45">
        <f t="shared" si="79"/>
        <v>0</v>
      </c>
      <c r="V497" s="45">
        <f t="shared" si="79"/>
        <v>0</v>
      </c>
      <c r="W497" s="45">
        <f t="shared" si="79"/>
        <v>0</v>
      </c>
      <c r="X497" s="45">
        <f t="shared" si="79"/>
        <v>0</v>
      </c>
      <c r="Y497" s="45">
        <f t="shared" si="79"/>
        <v>0</v>
      </c>
      <c r="Z497" s="45">
        <f t="shared" si="79"/>
        <v>0</v>
      </c>
      <c r="AA497" s="45">
        <f t="shared" si="78"/>
        <v>0</v>
      </c>
      <c r="AB497" s="45">
        <f t="shared" si="78"/>
        <v>0</v>
      </c>
      <c r="AC497" s="45">
        <f t="shared" si="78"/>
        <v>0</v>
      </c>
      <c r="AD497" s="45">
        <f t="shared" si="78"/>
        <v>0</v>
      </c>
      <c r="AE497" s="45">
        <f t="shared" si="78"/>
        <v>0</v>
      </c>
      <c r="AF497" s="45">
        <f t="shared" si="78"/>
        <v>0</v>
      </c>
      <c r="AG497" s="45">
        <f t="shared" si="78"/>
        <v>0</v>
      </c>
      <c r="AH497" s="45">
        <f t="shared" si="78"/>
        <v>0</v>
      </c>
      <c r="AI497" s="45">
        <f t="shared" si="78"/>
        <v>0</v>
      </c>
      <c r="AJ497" s="45">
        <f t="shared" si="78"/>
        <v>0</v>
      </c>
      <c r="AK497" s="45">
        <f t="shared" si="78"/>
        <v>0</v>
      </c>
      <c r="AL497" s="45">
        <f t="shared" si="78"/>
        <v>0</v>
      </c>
      <c r="AM497" s="45">
        <f t="shared" si="78"/>
        <v>0</v>
      </c>
      <c r="AN497" s="45">
        <f t="shared" si="78"/>
        <v>0</v>
      </c>
    </row>
    <row r="498" spans="1:40" x14ac:dyDescent="0.25">
      <c r="A498" s="68" t="s">
        <v>101</v>
      </c>
      <c r="B498" s="184">
        <v>30017</v>
      </c>
      <c r="C498" s="68">
        <v>3</v>
      </c>
      <c r="D498" s="1">
        <v>744</v>
      </c>
      <c r="E498" s="1">
        <v>133</v>
      </c>
      <c r="F498" s="1">
        <v>1</v>
      </c>
      <c r="G498" s="1">
        <v>878</v>
      </c>
      <c r="H498" s="181">
        <f t="shared" si="72"/>
        <v>877</v>
      </c>
      <c r="I498" s="176">
        <v>292.66669999999999</v>
      </c>
      <c r="J498" s="182">
        <f t="shared" si="73"/>
        <v>292.33333333333331</v>
      </c>
      <c r="K498" s="45">
        <f t="shared" si="79"/>
        <v>18</v>
      </c>
      <c r="L498" s="45">
        <f t="shared" si="79"/>
        <v>37</v>
      </c>
      <c r="M498" s="45">
        <f t="shared" si="79"/>
        <v>55</v>
      </c>
      <c r="N498" s="45">
        <f t="shared" si="79"/>
        <v>73</v>
      </c>
      <c r="O498" s="45">
        <f t="shared" si="79"/>
        <v>91</v>
      </c>
      <c r="P498" s="45">
        <f t="shared" si="79"/>
        <v>110</v>
      </c>
      <c r="Q498" s="45">
        <f t="shared" si="79"/>
        <v>128</v>
      </c>
      <c r="R498" s="45">
        <f t="shared" si="79"/>
        <v>146</v>
      </c>
      <c r="S498" s="45">
        <f t="shared" si="79"/>
        <v>164</v>
      </c>
      <c r="T498" s="45">
        <f t="shared" si="79"/>
        <v>183</v>
      </c>
      <c r="U498" s="45">
        <f t="shared" si="79"/>
        <v>201</v>
      </c>
      <c r="V498" s="45">
        <f t="shared" si="79"/>
        <v>219</v>
      </c>
      <c r="W498" s="45">
        <f t="shared" si="79"/>
        <v>238</v>
      </c>
      <c r="X498" s="45">
        <f t="shared" si="79"/>
        <v>256</v>
      </c>
      <c r="Y498" s="45">
        <f t="shared" si="79"/>
        <v>274</v>
      </c>
      <c r="Z498" s="45">
        <f t="shared" si="79"/>
        <v>292</v>
      </c>
      <c r="AA498" s="45">
        <f t="shared" si="78"/>
        <v>311</v>
      </c>
      <c r="AB498" s="45">
        <f t="shared" si="78"/>
        <v>329</v>
      </c>
      <c r="AC498" s="45">
        <f t="shared" si="78"/>
        <v>347</v>
      </c>
      <c r="AD498" s="45">
        <f t="shared" si="78"/>
        <v>365</v>
      </c>
      <c r="AE498" s="45">
        <f t="shared" si="78"/>
        <v>384</v>
      </c>
      <c r="AF498" s="45">
        <f t="shared" si="78"/>
        <v>402</v>
      </c>
      <c r="AG498" s="45">
        <f t="shared" si="78"/>
        <v>420</v>
      </c>
      <c r="AH498" s="45">
        <f t="shared" si="78"/>
        <v>439</v>
      </c>
      <c r="AI498" s="45">
        <f t="shared" si="78"/>
        <v>457</v>
      </c>
      <c r="AJ498" s="45">
        <f t="shared" si="78"/>
        <v>475</v>
      </c>
      <c r="AK498" s="45">
        <f t="shared" si="78"/>
        <v>493</v>
      </c>
      <c r="AL498" s="45">
        <f t="shared" si="78"/>
        <v>512</v>
      </c>
      <c r="AM498" s="45">
        <f t="shared" si="78"/>
        <v>530</v>
      </c>
      <c r="AN498" s="45">
        <f t="shared" si="78"/>
        <v>548</v>
      </c>
    </row>
    <row r="499" spans="1:40" x14ac:dyDescent="0.25">
      <c r="A499" s="68" t="s">
        <v>101</v>
      </c>
      <c r="B499" s="184">
        <v>30029</v>
      </c>
      <c r="C499" s="68">
        <v>2</v>
      </c>
      <c r="D499" s="1">
        <v>612</v>
      </c>
      <c r="E499" s="1">
        <v>484</v>
      </c>
      <c r="F499" s="1">
        <v>4</v>
      </c>
      <c r="G499" s="1">
        <v>1100</v>
      </c>
      <c r="H499" s="181">
        <f t="shared" si="72"/>
        <v>1096</v>
      </c>
      <c r="I499" s="176">
        <v>550</v>
      </c>
      <c r="J499" s="182">
        <f t="shared" si="73"/>
        <v>548</v>
      </c>
      <c r="K499" s="45">
        <f t="shared" si="79"/>
        <v>34</v>
      </c>
      <c r="L499" s="45">
        <f t="shared" si="79"/>
        <v>69</v>
      </c>
      <c r="M499" s="45">
        <f t="shared" si="79"/>
        <v>103</v>
      </c>
      <c r="N499" s="45">
        <f t="shared" si="79"/>
        <v>137</v>
      </c>
      <c r="O499" s="45">
        <f t="shared" si="79"/>
        <v>171</v>
      </c>
      <c r="P499" s="45">
        <f t="shared" si="79"/>
        <v>206</v>
      </c>
      <c r="Q499" s="45">
        <f t="shared" si="79"/>
        <v>240</v>
      </c>
      <c r="R499" s="45">
        <f t="shared" si="79"/>
        <v>274</v>
      </c>
      <c r="S499" s="45">
        <f t="shared" si="79"/>
        <v>308</v>
      </c>
      <c r="T499" s="45">
        <f t="shared" si="79"/>
        <v>343</v>
      </c>
      <c r="U499" s="45">
        <f t="shared" si="79"/>
        <v>377</v>
      </c>
      <c r="V499" s="45">
        <f t="shared" si="79"/>
        <v>411</v>
      </c>
      <c r="W499" s="45">
        <f t="shared" si="79"/>
        <v>445</v>
      </c>
      <c r="X499" s="45">
        <f t="shared" si="79"/>
        <v>480</v>
      </c>
      <c r="Y499" s="45">
        <f t="shared" si="79"/>
        <v>514</v>
      </c>
      <c r="Z499" s="45">
        <f t="shared" si="79"/>
        <v>548</v>
      </c>
      <c r="AA499" s="45">
        <f t="shared" si="78"/>
        <v>582</v>
      </c>
      <c r="AB499" s="45">
        <f t="shared" si="78"/>
        <v>617</v>
      </c>
      <c r="AC499" s="45">
        <f t="shared" si="78"/>
        <v>651</v>
      </c>
      <c r="AD499" s="45">
        <f t="shared" si="78"/>
        <v>685</v>
      </c>
      <c r="AE499" s="45">
        <f t="shared" si="78"/>
        <v>719</v>
      </c>
      <c r="AF499" s="45">
        <f t="shared" si="78"/>
        <v>754</v>
      </c>
      <c r="AG499" s="45">
        <f t="shared" si="78"/>
        <v>788</v>
      </c>
      <c r="AH499" s="45">
        <f t="shared" si="78"/>
        <v>822</v>
      </c>
      <c r="AI499" s="45">
        <f t="shared" si="78"/>
        <v>856</v>
      </c>
      <c r="AJ499" s="45">
        <f t="shared" si="78"/>
        <v>891</v>
      </c>
      <c r="AK499" s="45">
        <f t="shared" si="78"/>
        <v>925</v>
      </c>
      <c r="AL499" s="45">
        <f t="shared" si="78"/>
        <v>959</v>
      </c>
      <c r="AM499" s="45">
        <f t="shared" si="78"/>
        <v>993</v>
      </c>
      <c r="AN499" s="45">
        <f t="shared" si="78"/>
        <v>1028</v>
      </c>
    </row>
    <row r="500" spans="1:40" x14ac:dyDescent="0.25">
      <c r="A500" s="68" t="s">
        <v>101</v>
      </c>
      <c r="B500" s="184">
        <v>30212</v>
      </c>
      <c r="C500" s="68">
        <v>3</v>
      </c>
      <c r="D500" s="1">
        <v>360</v>
      </c>
      <c r="E500" s="1">
        <v>12</v>
      </c>
      <c r="F500" s="1">
        <v>6</v>
      </c>
      <c r="G500" s="1">
        <v>378</v>
      </c>
      <c r="H500" s="181">
        <f t="shared" si="72"/>
        <v>372</v>
      </c>
      <c r="I500" s="176">
        <v>126</v>
      </c>
      <c r="J500" s="182">
        <f t="shared" si="73"/>
        <v>124</v>
      </c>
      <c r="K500" s="45">
        <f t="shared" si="79"/>
        <v>8</v>
      </c>
      <c r="L500" s="45">
        <f t="shared" si="79"/>
        <v>16</v>
      </c>
      <c r="M500" s="45">
        <f t="shared" si="79"/>
        <v>23</v>
      </c>
      <c r="N500" s="45">
        <f t="shared" si="79"/>
        <v>31</v>
      </c>
      <c r="O500" s="45">
        <f t="shared" si="79"/>
        <v>39</v>
      </c>
      <c r="P500" s="45">
        <f t="shared" si="79"/>
        <v>47</v>
      </c>
      <c r="Q500" s="45">
        <f t="shared" si="79"/>
        <v>54</v>
      </c>
      <c r="R500" s="45">
        <f t="shared" si="79"/>
        <v>62</v>
      </c>
      <c r="S500" s="45">
        <f t="shared" si="79"/>
        <v>70</v>
      </c>
      <c r="T500" s="45">
        <f t="shared" si="79"/>
        <v>78</v>
      </c>
      <c r="U500" s="45">
        <f t="shared" si="79"/>
        <v>85</v>
      </c>
      <c r="V500" s="45">
        <f t="shared" si="79"/>
        <v>93</v>
      </c>
      <c r="W500" s="45">
        <f t="shared" si="79"/>
        <v>101</v>
      </c>
      <c r="X500" s="45">
        <f t="shared" si="79"/>
        <v>109</v>
      </c>
      <c r="Y500" s="45">
        <f t="shared" si="79"/>
        <v>116</v>
      </c>
      <c r="Z500" s="45">
        <f t="shared" si="79"/>
        <v>124</v>
      </c>
      <c r="AA500" s="45">
        <f t="shared" si="78"/>
        <v>132</v>
      </c>
      <c r="AB500" s="45">
        <f t="shared" si="78"/>
        <v>140</v>
      </c>
      <c r="AC500" s="45">
        <f t="shared" si="78"/>
        <v>147</v>
      </c>
      <c r="AD500" s="45">
        <f t="shared" si="78"/>
        <v>155</v>
      </c>
      <c r="AE500" s="45">
        <f t="shared" si="78"/>
        <v>163</v>
      </c>
      <c r="AF500" s="45">
        <f t="shared" si="78"/>
        <v>171</v>
      </c>
      <c r="AG500" s="45">
        <f t="shared" si="78"/>
        <v>178</v>
      </c>
      <c r="AH500" s="45">
        <f t="shared" si="78"/>
        <v>186</v>
      </c>
      <c r="AI500" s="45">
        <f t="shared" si="78"/>
        <v>194</v>
      </c>
      <c r="AJ500" s="45">
        <f t="shared" si="78"/>
        <v>202</v>
      </c>
      <c r="AK500" s="45">
        <f t="shared" si="78"/>
        <v>209</v>
      </c>
      <c r="AL500" s="45">
        <f t="shared" si="78"/>
        <v>217</v>
      </c>
      <c r="AM500" s="45">
        <f t="shared" si="78"/>
        <v>225</v>
      </c>
      <c r="AN500" s="45">
        <f t="shared" si="78"/>
        <v>233</v>
      </c>
    </row>
    <row r="501" spans="1:40" x14ac:dyDescent="0.25">
      <c r="A501" s="68" t="s">
        <v>101</v>
      </c>
      <c r="B501" s="184">
        <v>30279</v>
      </c>
      <c r="C501" s="68">
        <v>4</v>
      </c>
      <c r="D501" s="1">
        <v>1020</v>
      </c>
      <c r="E501" s="1">
        <v>426</v>
      </c>
      <c r="F501" s="1">
        <v>30</v>
      </c>
      <c r="G501" s="1">
        <v>1476</v>
      </c>
      <c r="H501" s="181">
        <f t="shared" si="72"/>
        <v>1446</v>
      </c>
      <c r="I501" s="176">
        <v>369</v>
      </c>
      <c r="J501" s="182">
        <f t="shared" si="73"/>
        <v>361.5</v>
      </c>
      <c r="K501" s="45">
        <f t="shared" si="79"/>
        <v>23</v>
      </c>
      <c r="L501" s="45">
        <f t="shared" si="79"/>
        <v>45</v>
      </c>
      <c r="M501" s="45">
        <f t="shared" si="79"/>
        <v>68</v>
      </c>
      <c r="N501" s="45">
        <f t="shared" si="79"/>
        <v>90</v>
      </c>
      <c r="O501" s="45">
        <f t="shared" si="79"/>
        <v>113</v>
      </c>
      <c r="P501" s="45">
        <f t="shared" si="79"/>
        <v>136</v>
      </c>
      <c r="Q501" s="45">
        <f t="shared" si="79"/>
        <v>158</v>
      </c>
      <c r="R501" s="45">
        <f t="shared" si="79"/>
        <v>181</v>
      </c>
      <c r="S501" s="45">
        <f t="shared" si="79"/>
        <v>203</v>
      </c>
      <c r="T501" s="45">
        <f t="shared" si="79"/>
        <v>226</v>
      </c>
      <c r="U501" s="45">
        <f t="shared" si="79"/>
        <v>249</v>
      </c>
      <c r="V501" s="45">
        <f t="shared" si="79"/>
        <v>271</v>
      </c>
      <c r="W501" s="45">
        <f t="shared" si="79"/>
        <v>294</v>
      </c>
      <c r="X501" s="45">
        <f t="shared" si="79"/>
        <v>316</v>
      </c>
      <c r="Y501" s="45">
        <f t="shared" si="79"/>
        <v>339</v>
      </c>
      <c r="Z501" s="45">
        <f t="shared" si="79"/>
        <v>362</v>
      </c>
      <c r="AA501" s="45">
        <f t="shared" si="78"/>
        <v>384</v>
      </c>
      <c r="AB501" s="45">
        <f t="shared" si="78"/>
        <v>407</v>
      </c>
      <c r="AC501" s="45">
        <f t="shared" si="78"/>
        <v>429</v>
      </c>
      <c r="AD501" s="45">
        <f t="shared" si="78"/>
        <v>452</v>
      </c>
      <c r="AE501" s="45">
        <f t="shared" si="78"/>
        <v>474</v>
      </c>
      <c r="AF501" s="45">
        <f t="shared" si="78"/>
        <v>497</v>
      </c>
      <c r="AG501" s="45">
        <f t="shared" si="78"/>
        <v>520</v>
      </c>
      <c r="AH501" s="45">
        <f t="shared" si="78"/>
        <v>542</v>
      </c>
      <c r="AI501" s="45">
        <f t="shared" si="78"/>
        <v>565</v>
      </c>
      <c r="AJ501" s="45">
        <f t="shared" si="78"/>
        <v>587</v>
      </c>
      <c r="AK501" s="45">
        <f t="shared" si="78"/>
        <v>610</v>
      </c>
      <c r="AL501" s="45">
        <f t="shared" si="78"/>
        <v>633</v>
      </c>
      <c r="AM501" s="45">
        <f t="shared" si="78"/>
        <v>655</v>
      </c>
      <c r="AN501" s="45">
        <f t="shared" si="78"/>
        <v>678</v>
      </c>
    </row>
    <row r="502" spans="1:40" x14ac:dyDescent="0.25">
      <c r="A502" s="68" t="s">
        <v>101</v>
      </c>
      <c r="B502" s="184">
        <v>30284</v>
      </c>
      <c r="C502" s="68">
        <v>0</v>
      </c>
      <c r="D502" s="1">
        <v>0</v>
      </c>
      <c r="E502" s="1">
        <v>0</v>
      </c>
      <c r="F502" s="1">
        <v>0</v>
      </c>
      <c r="G502" s="1">
        <v>0</v>
      </c>
      <c r="H502" s="181">
        <f t="shared" si="72"/>
        <v>0</v>
      </c>
      <c r="I502" s="176">
        <v>0</v>
      </c>
      <c r="J502" s="182">
        <f t="shared" si="73"/>
        <v>0</v>
      </c>
      <c r="K502" s="45">
        <f t="shared" si="79"/>
        <v>0</v>
      </c>
      <c r="L502" s="45">
        <f t="shared" si="79"/>
        <v>0</v>
      </c>
      <c r="M502" s="45">
        <f t="shared" si="79"/>
        <v>0</v>
      </c>
      <c r="N502" s="45">
        <f t="shared" si="79"/>
        <v>0</v>
      </c>
      <c r="O502" s="45">
        <f t="shared" si="79"/>
        <v>0</v>
      </c>
      <c r="P502" s="45">
        <f t="shared" si="79"/>
        <v>0</v>
      </c>
      <c r="Q502" s="45">
        <f t="shared" si="79"/>
        <v>0</v>
      </c>
      <c r="R502" s="45">
        <f t="shared" si="79"/>
        <v>0</v>
      </c>
      <c r="S502" s="45">
        <f t="shared" si="79"/>
        <v>0</v>
      </c>
      <c r="T502" s="45">
        <f t="shared" si="79"/>
        <v>0</v>
      </c>
      <c r="U502" s="45">
        <f t="shared" si="79"/>
        <v>0</v>
      </c>
      <c r="V502" s="45">
        <f t="shared" si="79"/>
        <v>0</v>
      </c>
      <c r="W502" s="45">
        <f t="shared" si="79"/>
        <v>0</v>
      </c>
      <c r="X502" s="45">
        <f t="shared" si="79"/>
        <v>0</v>
      </c>
      <c r="Y502" s="45">
        <f t="shared" si="79"/>
        <v>0</v>
      </c>
      <c r="Z502" s="45">
        <f t="shared" ref="Z502:AN517" si="80">IF($G502&gt;0,ROUND($J502*Z$3/12*0.75,0),0)</f>
        <v>0</v>
      </c>
      <c r="AA502" s="45">
        <f t="shared" si="80"/>
        <v>0</v>
      </c>
      <c r="AB502" s="45">
        <f t="shared" si="80"/>
        <v>0</v>
      </c>
      <c r="AC502" s="45">
        <f t="shared" si="80"/>
        <v>0</v>
      </c>
      <c r="AD502" s="45">
        <f t="shared" si="80"/>
        <v>0</v>
      </c>
      <c r="AE502" s="45">
        <f t="shared" si="80"/>
        <v>0</v>
      </c>
      <c r="AF502" s="45">
        <f t="shared" si="80"/>
        <v>0</v>
      </c>
      <c r="AG502" s="45">
        <f t="shared" si="80"/>
        <v>0</v>
      </c>
      <c r="AH502" s="45">
        <f t="shared" si="80"/>
        <v>0</v>
      </c>
      <c r="AI502" s="45">
        <f t="shared" si="80"/>
        <v>0</v>
      </c>
      <c r="AJ502" s="45">
        <f t="shared" si="80"/>
        <v>0</v>
      </c>
      <c r="AK502" s="45">
        <f t="shared" si="80"/>
        <v>0</v>
      </c>
      <c r="AL502" s="45">
        <f t="shared" si="80"/>
        <v>0</v>
      </c>
      <c r="AM502" s="45">
        <f t="shared" si="80"/>
        <v>0</v>
      </c>
      <c r="AN502" s="45">
        <f t="shared" si="80"/>
        <v>0</v>
      </c>
    </row>
    <row r="503" spans="1:40" x14ac:dyDescent="0.25">
      <c r="A503" s="68" t="s">
        <v>101</v>
      </c>
      <c r="B503" s="184">
        <v>30305</v>
      </c>
      <c r="C503" s="68">
        <v>7</v>
      </c>
      <c r="D503" s="1">
        <v>1188</v>
      </c>
      <c r="E503" s="1">
        <v>636</v>
      </c>
      <c r="F503" s="1">
        <v>20</v>
      </c>
      <c r="G503" s="1">
        <v>1844</v>
      </c>
      <c r="H503" s="181">
        <f t="shared" si="72"/>
        <v>1824</v>
      </c>
      <c r="I503" s="176">
        <v>263.42860000000002</v>
      </c>
      <c r="J503" s="182">
        <f t="shared" si="73"/>
        <v>260.57142857142856</v>
      </c>
      <c r="K503" s="45">
        <f t="shared" ref="K503:Z518" si="81">IF($G503&gt;0,ROUND($J503*K$3/12*0.75,0),0)</f>
        <v>16</v>
      </c>
      <c r="L503" s="45">
        <f t="shared" si="81"/>
        <v>33</v>
      </c>
      <c r="M503" s="45">
        <f t="shared" si="81"/>
        <v>49</v>
      </c>
      <c r="N503" s="45">
        <f t="shared" si="81"/>
        <v>65</v>
      </c>
      <c r="O503" s="45">
        <f t="shared" si="81"/>
        <v>81</v>
      </c>
      <c r="P503" s="45">
        <f t="shared" si="81"/>
        <v>98</v>
      </c>
      <c r="Q503" s="45">
        <f t="shared" si="81"/>
        <v>114</v>
      </c>
      <c r="R503" s="45">
        <f t="shared" si="81"/>
        <v>130</v>
      </c>
      <c r="S503" s="45">
        <f t="shared" si="81"/>
        <v>147</v>
      </c>
      <c r="T503" s="45">
        <f t="shared" si="81"/>
        <v>163</v>
      </c>
      <c r="U503" s="45">
        <f t="shared" si="81"/>
        <v>179</v>
      </c>
      <c r="V503" s="45">
        <f t="shared" si="81"/>
        <v>195</v>
      </c>
      <c r="W503" s="45">
        <f t="shared" si="81"/>
        <v>212</v>
      </c>
      <c r="X503" s="45">
        <f t="shared" si="81"/>
        <v>228</v>
      </c>
      <c r="Y503" s="45">
        <f t="shared" si="81"/>
        <v>244</v>
      </c>
      <c r="Z503" s="45">
        <f t="shared" si="81"/>
        <v>261</v>
      </c>
      <c r="AA503" s="45">
        <f t="shared" si="80"/>
        <v>277</v>
      </c>
      <c r="AB503" s="45">
        <f t="shared" si="80"/>
        <v>293</v>
      </c>
      <c r="AC503" s="45">
        <f t="shared" si="80"/>
        <v>309</v>
      </c>
      <c r="AD503" s="45">
        <f t="shared" si="80"/>
        <v>326</v>
      </c>
      <c r="AE503" s="45">
        <f t="shared" si="80"/>
        <v>342</v>
      </c>
      <c r="AF503" s="45">
        <f t="shared" si="80"/>
        <v>358</v>
      </c>
      <c r="AG503" s="45">
        <f t="shared" si="80"/>
        <v>375</v>
      </c>
      <c r="AH503" s="45">
        <f t="shared" si="80"/>
        <v>391</v>
      </c>
      <c r="AI503" s="45">
        <f t="shared" si="80"/>
        <v>407</v>
      </c>
      <c r="AJ503" s="45">
        <f t="shared" si="80"/>
        <v>423</v>
      </c>
      <c r="AK503" s="45">
        <f t="shared" si="80"/>
        <v>440</v>
      </c>
      <c r="AL503" s="45">
        <f t="shared" si="80"/>
        <v>456</v>
      </c>
      <c r="AM503" s="45">
        <f t="shared" si="80"/>
        <v>472</v>
      </c>
      <c r="AN503" s="45">
        <f t="shared" si="80"/>
        <v>489</v>
      </c>
    </row>
    <row r="504" spans="1:40" x14ac:dyDescent="0.25">
      <c r="A504" s="68" t="s">
        <v>101</v>
      </c>
      <c r="B504" s="184">
        <v>30315</v>
      </c>
      <c r="C504" s="68">
        <v>20</v>
      </c>
      <c r="D504" s="1">
        <v>4524</v>
      </c>
      <c r="E504" s="1">
        <v>1735</v>
      </c>
      <c r="F504" s="1">
        <v>42</v>
      </c>
      <c r="G504" s="1">
        <v>6301</v>
      </c>
      <c r="H504" s="181">
        <f t="shared" si="72"/>
        <v>6259</v>
      </c>
      <c r="I504" s="176">
        <v>315.05</v>
      </c>
      <c r="J504" s="182">
        <f t="shared" si="73"/>
        <v>312.95</v>
      </c>
      <c r="K504" s="45">
        <f t="shared" si="81"/>
        <v>20</v>
      </c>
      <c r="L504" s="45">
        <f t="shared" si="81"/>
        <v>39</v>
      </c>
      <c r="M504" s="45">
        <f t="shared" si="81"/>
        <v>59</v>
      </c>
      <c r="N504" s="45">
        <f t="shared" si="81"/>
        <v>78</v>
      </c>
      <c r="O504" s="45">
        <f t="shared" si="81"/>
        <v>98</v>
      </c>
      <c r="P504" s="45">
        <f t="shared" si="81"/>
        <v>117</v>
      </c>
      <c r="Q504" s="45">
        <f t="shared" si="81"/>
        <v>137</v>
      </c>
      <c r="R504" s="45">
        <f t="shared" si="81"/>
        <v>156</v>
      </c>
      <c r="S504" s="45">
        <f t="shared" si="81"/>
        <v>176</v>
      </c>
      <c r="T504" s="45">
        <f t="shared" si="81"/>
        <v>196</v>
      </c>
      <c r="U504" s="45">
        <f t="shared" si="81"/>
        <v>215</v>
      </c>
      <c r="V504" s="45">
        <f t="shared" si="81"/>
        <v>235</v>
      </c>
      <c r="W504" s="45">
        <f t="shared" si="81"/>
        <v>254</v>
      </c>
      <c r="X504" s="45">
        <f t="shared" si="81"/>
        <v>274</v>
      </c>
      <c r="Y504" s="45">
        <f t="shared" si="81"/>
        <v>293</v>
      </c>
      <c r="Z504" s="45">
        <f t="shared" si="81"/>
        <v>313</v>
      </c>
      <c r="AA504" s="45">
        <f t="shared" si="80"/>
        <v>333</v>
      </c>
      <c r="AB504" s="45">
        <f t="shared" si="80"/>
        <v>352</v>
      </c>
      <c r="AC504" s="45">
        <f t="shared" si="80"/>
        <v>372</v>
      </c>
      <c r="AD504" s="45">
        <f t="shared" si="80"/>
        <v>391</v>
      </c>
      <c r="AE504" s="45">
        <f t="shared" si="80"/>
        <v>411</v>
      </c>
      <c r="AF504" s="45">
        <f t="shared" si="80"/>
        <v>430</v>
      </c>
      <c r="AG504" s="45">
        <f t="shared" si="80"/>
        <v>450</v>
      </c>
      <c r="AH504" s="45">
        <f t="shared" si="80"/>
        <v>469</v>
      </c>
      <c r="AI504" s="45">
        <f t="shared" si="80"/>
        <v>489</v>
      </c>
      <c r="AJ504" s="45">
        <f t="shared" si="80"/>
        <v>509</v>
      </c>
      <c r="AK504" s="45">
        <f t="shared" si="80"/>
        <v>528</v>
      </c>
      <c r="AL504" s="45">
        <f t="shared" si="80"/>
        <v>548</v>
      </c>
      <c r="AM504" s="45">
        <f t="shared" si="80"/>
        <v>567</v>
      </c>
      <c r="AN504" s="45">
        <f t="shared" si="80"/>
        <v>587</v>
      </c>
    </row>
    <row r="505" spans="1:40" x14ac:dyDescent="0.25">
      <c r="A505" s="68" t="s">
        <v>101</v>
      </c>
      <c r="B505" s="184">
        <v>30416</v>
      </c>
      <c r="C505" s="68">
        <v>5</v>
      </c>
      <c r="D505" s="1">
        <v>1656</v>
      </c>
      <c r="E505" s="1">
        <v>-314</v>
      </c>
      <c r="F505" s="1">
        <v>55</v>
      </c>
      <c r="G505" s="1">
        <v>1397</v>
      </c>
      <c r="H505" s="181">
        <f t="shared" si="72"/>
        <v>1342</v>
      </c>
      <c r="I505" s="176">
        <v>279.39999999999998</v>
      </c>
      <c r="J505" s="182">
        <f t="shared" si="73"/>
        <v>268.39999999999998</v>
      </c>
      <c r="K505" s="45">
        <f t="shared" si="81"/>
        <v>17</v>
      </c>
      <c r="L505" s="45">
        <f t="shared" si="81"/>
        <v>34</v>
      </c>
      <c r="M505" s="45">
        <f t="shared" si="81"/>
        <v>50</v>
      </c>
      <c r="N505" s="45">
        <f t="shared" si="81"/>
        <v>67</v>
      </c>
      <c r="O505" s="45">
        <f t="shared" si="81"/>
        <v>84</v>
      </c>
      <c r="P505" s="45">
        <f t="shared" si="81"/>
        <v>101</v>
      </c>
      <c r="Q505" s="45">
        <f t="shared" si="81"/>
        <v>117</v>
      </c>
      <c r="R505" s="45">
        <f t="shared" si="81"/>
        <v>134</v>
      </c>
      <c r="S505" s="45">
        <f t="shared" si="81"/>
        <v>151</v>
      </c>
      <c r="T505" s="45">
        <f t="shared" si="81"/>
        <v>168</v>
      </c>
      <c r="U505" s="45">
        <f t="shared" si="81"/>
        <v>185</v>
      </c>
      <c r="V505" s="45">
        <f t="shared" si="81"/>
        <v>201</v>
      </c>
      <c r="W505" s="45">
        <f t="shared" si="81"/>
        <v>218</v>
      </c>
      <c r="X505" s="45">
        <f t="shared" si="81"/>
        <v>235</v>
      </c>
      <c r="Y505" s="45">
        <f t="shared" si="81"/>
        <v>252</v>
      </c>
      <c r="Z505" s="45">
        <f t="shared" si="81"/>
        <v>268</v>
      </c>
      <c r="AA505" s="45">
        <f t="shared" si="80"/>
        <v>285</v>
      </c>
      <c r="AB505" s="45">
        <f t="shared" si="80"/>
        <v>302</v>
      </c>
      <c r="AC505" s="45">
        <f t="shared" si="80"/>
        <v>319</v>
      </c>
      <c r="AD505" s="45">
        <f t="shared" si="80"/>
        <v>336</v>
      </c>
      <c r="AE505" s="45">
        <f t="shared" si="80"/>
        <v>352</v>
      </c>
      <c r="AF505" s="45">
        <f t="shared" si="80"/>
        <v>369</v>
      </c>
      <c r="AG505" s="45">
        <f t="shared" si="80"/>
        <v>386</v>
      </c>
      <c r="AH505" s="45">
        <f t="shared" si="80"/>
        <v>403</v>
      </c>
      <c r="AI505" s="45">
        <f t="shared" si="80"/>
        <v>419</v>
      </c>
      <c r="AJ505" s="45">
        <f t="shared" si="80"/>
        <v>436</v>
      </c>
      <c r="AK505" s="45">
        <f t="shared" si="80"/>
        <v>453</v>
      </c>
      <c r="AL505" s="45">
        <f t="shared" si="80"/>
        <v>470</v>
      </c>
      <c r="AM505" s="45">
        <f t="shared" si="80"/>
        <v>486</v>
      </c>
      <c r="AN505" s="45">
        <f t="shared" si="80"/>
        <v>503</v>
      </c>
    </row>
    <row r="506" spans="1:40" x14ac:dyDescent="0.25">
      <c r="A506" s="68" t="s">
        <v>101</v>
      </c>
      <c r="B506" s="184">
        <v>30555</v>
      </c>
      <c r="C506" s="68">
        <v>8</v>
      </c>
      <c r="D506" s="1">
        <v>1920</v>
      </c>
      <c r="E506" s="1">
        <v>1503</v>
      </c>
      <c r="F506" s="1">
        <v>10</v>
      </c>
      <c r="G506" s="1">
        <v>3433</v>
      </c>
      <c r="H506" s="181">
        <f t="shared" si="72"/>
        <v>3423</v>
      </c>
      <c r="I506" s="176">
        <v>429.125</v>
      </c>
      <c r="J506" s="182">
        <f t="shared" si="73"/>
        <v>427.875</v>
      </c>
      <c r="K506" s="45">
        <f t="shared" si="81"/>
        <v>27</v>
      </c>
      <c r="L506" s="45">
        <f t="shared" si="81"/>
        <v>53</v>
      </c>
      <c r="M506" s="45">
        <f t="shared" si="81"/>
        <v>80</v>
      </c>
      <c r="N506" s="45">
        <f t="shared" si="81"/>
        <v>107</v>
      </c>
      <c r="O506" s="45">
        <f t="shared" si="81"/>
        <v>134</v>
      </c>
      <c r="P506" s="45">
        <f t="shared" si="81"/>
        <v>160</v>
      </c>
      <c r="Q506" s="45">
        <f t="shared" si="81"/>
        <v>187</v>
      </c>
      <c r="R506" s="45">
        <f t="shared" si="81"/>
        <v>214</v>
      </c>
      <c r="S506" s="45">
        <f t="shared" si="81"/>
        <v>241</v>
      </c>
      <c r="T506" s="45">
        <f t="shared" si="81"/>
        <v>267</v>
      </c>
      <c r="U506" s="45">
        <f t="shared" si="81"/>
        <v>294</v>
      </c>
      <c r="V506" s="45">
        <f t="shared" si="81"/>
        <v>321</v>
      </c>
      <c r="W506" s="45">
        <f t="shared" si="81"/>
        <v>348</v>
      </c>
      <c r="X506" s="45">
        <f t="shared" si="81"/>
        <v>374</v>
      </c>
      <c r="Y506" s="45">
        <f t="shared" si="81"/>
        <v>401</v>
      </c>
      <c r="Z506" s="45">
        <f t="shared" si="81"/>
        <v>428</v>
      </c>
      <c r="AA506" s="45">
        <f t="shared" si="80"/>
        <v>455</v>
      </c>
      <c r="AB506" s="45">
        <f t="shared" si="80"/>
        <v>481</v>
      </c>
      <c r="AC506" s="45">
        <f t="shared" si="80"/>
        <v>508</v>
      </c>
      <c r="AD506" s="45">
        <f t="shared" si="80"/>
        <v>535</v>
      </c>
      <c r="AE506" s="45">
        <f t="shared" si="80"/>
        <v>562</v>
      </c>
      <c r="AF506" s="45">
        <f t="shared" si="80"/>
        <v>588</v>
      </c>
      <c r="AG506" s="45">
        <f t="shared" si="80"/>
        <v>615</v>
      </c>
      <c r="AH506" s="45">
        <f t="shared" si="80"/>
        <v>642</v>
      </c>
      <c r="AI506" s="45">
        <f t="shared" si="80"/>
        <v>669</v>
      </c>
      <c r="AJ506" s="45">
        <f t="shared" si="80"/>
        <v>695</v>
      </c>
      <c r="AK506" s="45">
        <f t="shared" si="80"/>
        <v>722</v>
      </c>
      <c r="AL506" s="45">
        <f t="shared" si="80"/>
        <v>749</v>
      </c>
      <c r="AM506" s="45">
        <f t="shared" si="80"/>
        <v>776</v>
      </c>
      <c r="AN506" s="45">
        <f t="shared" si="80"/>
        <v>802</v>
      </c>
    </row>
    <row r="507" spans="1:40" x14ac:dyDescent="0.25">
      <c r="A507" s="68" t="s">
        <v>101</v>
      </c>
      <c r="B507" s="184">
        <v>30570</v>
      </c>
      <c r="C507" s="68">
        <v>3</v>
      </c>
      <c r="D507" s="1">
        <v>372</v>
      </c>
      <c r="E507" s="1">
        <v>108</v>
      </c>
      <c r="F507" s="1">
        <v>0</v>
      </c>
      <c r="G507" s="1">
        <v>480</v>
      </c>
      <c r="H507" s="181">
        <f t="shared" si="72"/>
        <v>480</v>
      </c>
      <c r="I507" s="176">
        <v>160</v>
      </c>
      <c r="J507" s="182">
        <f t="shared" si="73"/>
        <v>160</v>
      </c>
      <c r="K507" s="45">
        <f t="shared" si="81"/>
        <v>10</v>
      </c>
      <c r="L507" s="45">
        <f t="shared" si="81"/>
        <v>20</v>
      </c>
      <c r="M507" s="45">
        <f t="shared" si="81"/>
        <v>30</v>
      </c>
      <c r="N507" s="45">
        <f t="shared" si="81"/>
        <v>40</v>
      </c>
      <c r="O507" s="45">
        <f t="shared" si="81"/>
        <v>50</v>
      </c>
      <c r="P507" s="45">
        <f t="shared" si="81"/>
        <v>60</v>
      </c>
      <c r="Q507" s="45">
        <f t="shared" si="81"/>
        <v>70</v>
      </c>
      <c r="R507" s="45">
        <f t="shared" si="81"/>
        <v>80</v>
      </c>
      <c r="S507" s="45">
        <f t="shared" si="81"/>
        <v>90</v>
      </c>
      <c r="T507" s="45">
        <f t="shared" si="81"/>
        <v>100</v>
      </c>
      <c r="U507" s="45">
        <f t="shared" si="81"/>
        <v>110</v>
      </c>
      <c r="V507" s="45">
        <f t="shared" si="81"/>
        <v>120</v>
      </c>
      <c r="W507" s="45">
        <f t="shared" si="81"/>
        <v>130</v>
      </c>
      <c r="X507" s="45">
        <f t="shared" si="81"/>
        <v>140</v>
      </c>
      <c r="Y507" s="45">
        <f t="shared" si="81"/>
        <v>150</v>
      </c>
      <c r="Z507" s="45">
        <f t="shared" si="81"/>
        <v>160</v>
      </c>
      <c r="AA507" s="45">
        <f t="shared" si="80"/>
        <v>170</v>
      </c>
      <c r="AB507" s="45">
        <f t="shared" si="80"/>
        <v>180</v>
      </c>
      <c r="AC507" s="45">
        <f t="shared" si="80"/>
        <v>190</v>
      </c>
      <c r="AD507" s="45">
        <f t="shared" si="80"/>
        <v>200</v>
      </c>
      <c r="AE507" s="45">
        <f t="shared" si="80"/>
        <v>210</v>
      </c>
      <c r="AF507" s="45">
        <f t="shared" si="80"/>
        <v>220</v>
      </c>
      <c r="AG507" s="45">
        <f t="shared" si="80"/>
        <v>230</v>
      </c>
      <c r="AH507" s="45">
        <f t="shared" si="80"/>
        <v>240</v>
      </c>
      <c r="AI507" s="45">
        <f t="shared" si="80"/>
        <v>250</v>
      </c>
      <c r="AJ507" s="45">
        <f t="shared" si="80"/>
        <v>260</v>
      </c>
      <c r="AK507" s="45">
        <f t="shared" si="80"/>
        <v>270</v>
      </c>
      <c r="AL507" s="45">
        <f t="shared" si="80"/>
        <v>280</v>
      </c>
      <c r="AM507" s="45">
        <f t="shared" si="80"/>
        <v>290</v>
      </c>
      <c r="AN507" s="45">
        <f t="shared" si="80"/>
        <v>300</v>
      </c>
    </row>
    <row r="508" spans="1:40" x14ac:dyDescent="0.25">
      <c r="A508" s="68" t="s">
        <v>101</v>
      </c>
      <c r="B508" s="184">
        <v>30645</v>
      </c>
      <c r="C508" s="68">
        <v>0</v>
      </c>
      <c r="D508" s="1">
        <v>0</v>
      </c>
      <c r="E508" s="1">
        <v>0</v>
      </c>
      <c r="F508" s="1">
        <v>0</v>
      </c>
      <c r="G508" s="1">
        <v>0</v>
      </c>
      <c r="H508" s="181">
        <f t="shared" si="72"/>
        <v>0</v>
      </c>
      <c r="I508" s="176">
        <v>0</v>
      </c>
      <c r="J508" s="182">
        <f t="shared" si="73"/>
        <v>0</v>
      </c>
      <c r="K508" s="45">
        <f t="shared" si="81"/>
        <v>0</v>
      </c>
      <c r="L508" s="45">
        <f t="shared" si="81"/>
        <v>0</v>
      </c>
      <c r="M508" s="45">
        <f t="shared" si="81"/>
        <v>0</v>
      </c>
      <c r="N508" s="45">
        <f t="shared" si="81"/>
        <v>0</v>
      </c>
      <c r="O508" s="45">
        <f t="shared" si="81"/>
        <v>0</v>
      </c>
      <c r="P508" s="45">
        <f t="shared" si="81"/>
        <v>0</v>
      </c>
      <c r="Q508" s="45">
        <f t="shared" si="81"/>
        <v>0</v>
      </c>
      <c r="R508" s="45">
        <f t="shared" si="81"/>
        <v>0</v>
      </c>
      <c r="S508" s="45">
        <f t="shared" si="81"/>
        <v>0</v>
      </c>
      <c r="T508" s="45">
        <f t="shared" si="81"/>
        <v>0</v>
      </c>
      <c r="U508" s="45">
        <f t="shared" si="81"/>
        <v>0</v>
      </c>
      <c r="V508" s="45">
        <f t="shared" si="81"/>
        <v>0</v>
      </c>
      <c r="W508" s="45">
        <f t="shared" si="81"/>
        <v>0</v>
      </c>
      <c r="X508" s="45">
        <f t="shared" si="81"/>
        <v>0</v>
      </c>
      <c r="Y508" s="45">
        <f t="shared" si="81"/>
        <v>0</v>
      </c>
      <c r="Z508" s="45">
        <f t="shared" si="81"/>
        <v>0</v>
      </c>
      <c r="AA508" s="45">
        <f t="shared" si="80"/>
        <v>0</v>
      </c>
      <c r="AB508" s="45">
        <f t="shared" si="80"/>
        <v>0</v>
      </c>
      <c r="AC508" s="45">
        <f t="shared" si="80"/>
        <v>0</v>
      </c>
      <c r="AD508" s="45">
        <f t="shared" si="80"/>
        <v>0</v>
      </c>
      <c r="AE508" s="45">
        <f t="shared" si="80"/>
        <v>0</v>
      </c>
      <c r="AF508" s="45">
        <f t="shared" si="80"/>
        <v>0</v>
      </c>
      <c r="AG508" s="45">
        <f t="shared" si="80"/>
        <v>0</v>
      </c>
      <c r="AH508" s="45">
        <f t="shared" si="80"/>
        <v>0</v>
      </c>
      <c r="AI508" s="45">
        <f t="shared" si="80"/>
        <v>0</v>
      </c>
      <c r="AJ508" s="45">
        <f t="shared" si="80"/>
        <v>0</v>
      </c>
      <c r="AK508" s="45">
        <f t="shared" si="80"/>
        <v>0</v>
      </c>
      <c r="AL508" s="45">
        <f t="shared" si="80"/>
        <v>0</v>
      </c>
      <c r="AM508" s="45">
        <f t="shared" si="80"/>
        <v>0</v>
      </c>
      <c r="AN508" s="45">
        <f t="shared" si="80"/>
        <v>0</v>
      </c>
    </row>
    <row r="509" spans="1:40" x14ac:dyDescent="0.25">
      <c r="A509" s="68" t="s">
        <v>101</v>
      </c>
      <c r="B509" s="184">
        <v>30848</v>
      </c>
      <c r="C509" s="68">
        <v>17</v>
      </c>
      <c r="D509" s="1">
        <v>2556</v>
      </c>
      <c r="E509" s="1">
        <v>925</v>
      </c>
      <c r="F509" s="1">
        <v>42</v>
      </c>
      <c r="G509" s="1">
        <v>3523</v>
      </c>
      <c r="H509" s="181">
        <f t="shared" si="72"/>
        <v>3481</v>
      </c>
      <c r="I509" s="176">
        <v>207.2353</v>
      </c>
      <c r="J509" s="182">
        <f t="shared" si="73"/>
        <v>204.76470588235293</v>
      </c>
      <c r="K509" s="45">
        <f t="shared" si="81"/>
        <v>13</v>
      </c>
      <c r="L509" s="45">
        <f t="shared" si="81"/>
        <v>26</v>
      </c>
      <c r="M509" s="45">
        <f t="shared" si="81"/>
        <v>38</v>
      </c>
      <c r="N509" s="45">
        <f t="shared" si="81"/>
        <v>51</v>
      </c>
      <c r="O509" s="45">
        <f t="shared" si="81"/>
        <v>64</v>
      </c>
      <c r="P509" s="45">
        <f t="shared" si="81"/>
        <v>77</v>
      </c>
      <c r="Q509" s="45">
        <f t="shared" si="81"/>
        <v>90</v>
      </c>
      <c r="R509" s="45">
        <f t="shared" si="81"/>
        <v>102</v>
      </c>
      <c r="S509" s="45">
        <f t="shared" si="81"/>
        <v>115</v>
      </c>
      <c r="T509" s="45">
        <f t="shared" si="81"/>
        <v>128</v>
      </c>
      <c r="U509" s="45">
        <f t="shared" si="81"/>
        <v>141</v>
      </c>
      <c r="V509" s="45">
        <f t="shared" si="81"/>
        <v>154</v>
      </c>
      <c r="W509" s="45">
        <f t="shared" si="81"/>
        <v>166</v>
      </c>
      <c r="X509" s="45">
        <f t="shared" si="81"/>
        <v>179</v>
      </c>
      <c r="Y509" s="45">
        <f t="shared" si="81"/>
        <v>192</v>
      </c>
      <c r="Z509" s="45">
        <f t="shared" si="81"/>
        <v>205</v>
      </c>
      <c r="AA509" s="45">
        <f t="shared" si="80"/>
        <v>218</v>
      </c>
      <c r="AB509" s="45">
        <f t="shared" si="80"/>
        <v>230</v>
      </c>
      <c r="AC509" s="45">
        <f t="shared" si="80"/>
        <v>243</v>
      </c>
      <c r="AD509" s="45">
        <f t="shared" si="80"/>
        <v>256</v>
      </c>
      <c r="AE509" s="45">
        <f t="shared" si="80"/>
        <v>269</v>
      </c>
      <c r="AF509" s="45">
        <f t="shared" si="80"/>
        <v>282</v>
      </c>
      <c r="AG509" s="45">
        <f t="shared" si="80"/>
        <v>294</v>
      </c>
      <c r="AH509" s="45">
        <f t="shared" si="80"/>
        <v>307</v>
      </c>
      <c r="AI509" s="45">
        <f t="shared" si="80"/>
        <v>320</v>
      </c>
      <c r="AJ509" s="45">
        <f t="shared" si="80"/>
        <v>333</v>
      </c>
      <c r="AK509" s="45">
        <f t="shared" si="80"/>
        <v>346</v>
      </c>
      <c r="AL509" s="45">
        <f t="shared" si="80"/>
        <v>358</v>
      </c>
      <c r="AM509" s="45">
        <f t="shared" si="80"/>
        <v>371</v>
      </c>
      <c r="AN509" s="45">
        <f t="shared" si="80"/>
        <v>384</v>
      </c>
    </row>
    <row r="510" spans="1:40" x14ac:dyDescent="0.25">
      <c r="A510" s="68" t="s">
        <v>101</v>
      </c>
      <c r="B510" s="184">
        <v>30880</v>
      </c>
      <c r="C510" s="68">
        <v>11</v>
      </c>
      <c r="D510" s="1">
        <v>2508</v>
      </c>
      <c r="E510" s="1">
        <v>1329</v>
      </c>
      <c r="F510" s="1">
        <v>23</v>
      </c>
      <c r="G510" s="1">
        <v>3860</v>
      </c>
      <c r="H510" s="181">
        <f t="shared" si="72"/>
        <v>3837</v>
      </c>
      <c r="I510" s="176">
        <v>350.90910000000002</v>
      </c>
      <c r="J510" s="182">
        <f t="shared" si="73"/>
        <v>348.81818181818181</v>
      </c>
      <c r="K510" s="45">
        <f t="shared" si="81"/>
        <v>22</v>
      </c>
      <c r="L510" s="45">
        <f t="shared" si="81"/>
        <v>44</v>
      </c>
      <c r="M510" s="45">
        <f t="shared" si="81"/>
        <v>65</v>
      </c>
      <c r="N510" s="45">
        <f t="shared" si="81"/>
        <v>87</v>
      </c>
      <c r="O510" s="45">
        <f t="shared" si="81"/>
        <v>109</v>
      </c>
      <c r="P510" s="45">
        <f t="shared" si="81"/>
        <v>131</v>
      </c>
      <c r="Q510" s="45">
        <f t="shared" si="81"/>
        <v>153</v>
      </c>
      <c r="R510" s="45">
        <f t="shared" si="81"/>
        <v>174</v>
      </c>
      <c r="S510" s="45">
        <f t="shared" si="81"/>
        <v>196</v>
      </c>
      <c r="T510" s="45">
        <f t="shared" si="81"/>
        <v>218</v>
      </c>
      <c r="U510" s="45">
        <f t="shared" si="81"/>
        <v>240</v>
      </c>
      <c r="V510" s="45">
        <f t="shared" si="81"/>
        <v>262</v>
      </c>
      <c r="W510" s="45">
        <f t="shared" si="81"/>
        <v>283</v>
      </c>
      <c r="X510" s="45">
        <f t="shared" si="81"/>
        <v>305</v>
      </c>
      <c r="Y510" s="45">
        <f t="shared" si="81"/>
        <v>327</v>
      </c>
      <c r="Z510" s="45">
        <f t="shared" si="81"/>
        <v>349</v>
      </c>
      <c r="AA510" s="45">
        <f t="shared" si="80"/>
        <v>371</v>
      </c>
      <c r="AB510" s="45">
        <f t="shared" si="80"/>
        <v>392</v>
      </c>
      <c r="AC510" s="45">
        <f t="shared" si="80"/>
        <v>414</v>
      </c>
      <c r="AD510" s="45">
        <f t="shared" si="80"/>
        <v>436</v>
      </c>
      <c r="AE510" s="45">
        <f t="shared" si="80"/>
        <v>458</v>
      </c>
      <c r="AF510" s="45">
        <f t="shared" si="80"/>
        <v>480</v>
      </c>
      <c r="AG510" s="45">
        <f t="shared" si="80"/>
        <v>501</v>
      </c>
      <c r="AH510" s="45">
        <f t="shared" si="80"/>
        <v>523</v>
      </c>
      <c r="AI510" s="45">
        <f t="shared" si="80"/>
        <v>545</v>
      </c>
      <c r="AJ510" s="45">
        <f t="shared" si="80"/>
        <v>567</v>
      </c>
      <c r="AK510" s="45">
        <f t="shared" si="80"/>
        <v>589</v>
      </c>
      <c r="AL510" s="45">
        <f t="shared" si="80"/>
        <v>610</v>
      </c>
      <c r="AM510" s="45">
        <f t="shared" si="80"/>
        <v>632</v>
      </c>
      <c r="AN510" s="45">
        <f t="shared" si="80"/>
        <v>654</v>
      </c>
    </row>
    <row r="511" spans="1:40" x14ac:dyDescent="0.25">
      <c r="A511" s="68" t="s">
        <v>101</v>
      </c>
      <c r="B511" s="184">
        <v>30892</v>
      </c>
      <c r="C511" s="68">
        <v>13</v>
      </c>
      <c r="D511" s="1">
        <v>2928</v>
      </c>
      <c r="E511" s="1">
        <v>1718</v>
      </c>
      <c r="F511" s="1">
        <v>25</v>
      </c>
      <c r="G511" s="1">
        <v>4671</v>
      </c>
      <c r="H511" s="181">
        <f t="shared" si="72"/>
        <v>4646</v>
      </c>
      <c r="I511" s="176">
        <v>359.30770000000001</v>
      </c>
      <c r="J511" s="182">
        <f t="shared" si="73"/>
        <v>357.38461538461536</v>
      </c>
      <c r="K511" s="45">
        <f t="shared" si="81"/>
        <v>22</v>
      </c>
      <c r="L511" s="45">
        <f t="shared" si="81"/>
        <v>45</v>
      </c>
      <c r="M511" s="45">
        <f t="shared" si="81"/>
        <v>67</v>
      </c>
      <c r="N511" s="45">
        <f t="shared" si="81"/>
        <v>89</v>
      </c>
      <c r="O511" s="45">
        <f t="shared" si="81"/>
        <v>112</v>
      </c>
      <c r="P511" s="45">
        <f t="shared" si="81"/>
        <v>134</v>
      </c>
      <c r="Q511" s="45">
        <f t="shared" si="81"/>
        <v>156</v>
      </c>
      <c r="R511" s="45">
        <f t="shared" si="81"/>
        <v>179</v>
      </c>
      <c r="S511" s="45">
        <f t="shared" si="81"/>
        <v>201</v>
      </c>
      <c r="T511" s="45">
        <f t="shared" si="81"/>
        <v>223</v>
      </c>
      <c r="U511" s="45">
        <f t="shared" si="81"/>
        <v>246</v>
      </c>
      <c r="V511" s="45">
        <f t="shared" si="81"/>
        <v>268</v>
      </c>
      <c r="W511" s="45">
        <f t="shared" si="81"/>
        <v>290</v>
      </c>
      <c r="X511" s="45">
        <f t="shared" si="81"/>
        <v>313</v>
      </c>
      <c r="Y511" s="45">
        <f t="shared" si="81"/>
        <v>335</v>
      </c>
      <c r="Z511" s="45">
        <f t="shared" si="81"/>
        <v>357</v>
      </c>
      <c r="AA511" s="45">
        <f t="shared" si="80"/>
        <v>380</v>
      </c>
      <c r="AB511" s="45">
        <f t="shared" si="80"/>
        <v>402</v>
      </c>
      <c r="AC511" s="45">
        <f t="shared" si="80"/>
        <v>424</v>
      </c>
      <c r="AD511" s="45">
        <f t="shared" si="80"/>
        <v>447</v>
      </c>
      <c r="AE511" s="45">
        <f t="shared" si="80"/>
        <v>469</v>
      </c>
      <c r="AF511" s="45">
        <f t="shared" si="80"/>
        <v>491</v>
      </c>
      <c r="AG511" s="45">
        <f t="shared" si="80"/>
        <v>514</v>
      </c>
      <c r="AH511" s="45">
        <f t="shared" si="80"/>
        <v>536</v>
      </c>
      <c r="AI511" s="45">
        <f t="shared" si="80"/>
        <v>558</v>
      </c>
      <c r="AJ511" s="45">
        <f t="shared" si="80"/>
        <v>581</v>
      </c>
      <c r="AK511" s="45">
        <f t="shared" si="80"/>
        <v>603</v>
      </c>
      <c r="AL511" s="45">
        <f t="shared" si="80"/>
        <v>625</v>
      </c>
      <c r="AM511" s="45">
        <f t="shared" si="80"/>
        <v>648</v>
      </c>
      <c r="AN511" s="45">
        <f t="shared" si="80"/>
        <v>670</v>
      </c>
    </row>
    <row r="512" spans="1:40" x14ac:dyDescent="0.25">
      <c r="A512" s="68" t="s">
        <v>101</v>
      </c>
      <c r="B512" s="184">
        <v>30999</v>
      </c>
      <c r="C512" s="68">
        <v>0</v>
      </c>
      <c r="D512" s="1">
        <v>0</v>
      </c>
      <c r="E512" s="1">
        <v>26</v>
      </c>
      <c r="F512" s="1">
        <v>0</v>
      </c>
      <c r="G512" s="1">
        <v>26</v>
      </c>
      <c r="H512" s="181">
        <f t="shared" si="72"/>
        <v>26</v>
      </c>
      <c r="I512" s="176">
        <v>0</v>
      </c>
      <c r="J512" s="182">
        <f t="shared" si="73"/>
        <v>0</v>
      </c>
      <c r="K512" s="45">
        <f t="shared" si="81"/>
        <v>0</v>
      </c>
      <c r="L512" s="45">
        <f t="shared" si="81"/>
        <v>0</v>
      </c>
      <c r="M512" s="45">
        <f t="shared" si="81"/>
        <v>0</v>
      </c>
      <c r="N512" s="45">
        <f t="shared" si="81"/>
        <v>0</v>
      </c>
      <c r="O512" s="45">
        <f t="shared" si="81"/>
        <v>0</v>
      </c>
      <c r="P512" s="45">
        <f t="shared" si="81"/>
        <v>0</v>
      </c>
      <c r="Q512" s="45">
        <f t="shared" si="81"/>
        <v>0</v>
      </c>
      <c r="R512" s="45">
        <f t="shared" si="81"/>
        <v>0</v>
      </c>
      <c r="S512" s="45">
        <f t="shared" si="81"/>
        <v>0</v>
      </c>
      <c r="T512" s="45">
        <f t="shared" si="81"/>
        <v>0</v>
      </c>
      <c r="U512" s="45">
        <f t="shared" si="81"/>
        <v>0</v>
      </c>
      <c r="V512" s="45">
        <f t="shared" si="81"/>
        <v>0</v>
      </c>
      <c r="W512" s="45">
        <f t="shared" si="81"/>
        <v>0</v>
      </c>
      <c r="X512" s="45">
        <f t="shared" si="81"/>
        <v>0</v>
      </c>
      <c r="Y512" s="45">
        <f t="shared" si="81"/>
        <v>0</v>
      </c>
      <c r="Z512" s="45">
        <f t="shared" si="81"/>
        <v>0</v>
      </c>
      <c r="AA512" s="45">
        <f t="shared" si="80"/>
        <v>0</v>
      </c>
      <c r="AB512" s="45">
        <f t="shared" si="80"/>
        <v>0</v>
      </c>
      <c r="AC512" s="45">
        <f t="shared" si="80"/>
        <v>0</v>
      </c>
      <c r="AD512" s="45">
        <f t="shared" si="80"/>
        <v>0</v>
      </c>
      <c r="AE512" s="45">
        <f t="shared" si="80"/>
        <v>0</v>
      </c>
      <c r="AF512" s="45">
        <f t="shared" si="80"/>
        <v>0</v>
      </c>
      <c r="AG512" s="45">
        <f t="shared" si="80"/>
        <v>0</v>
      </c>
      <c r="AH512" s="45">
        <f t="shared" si="80"/>
        <v>0</v>
      </c>
      <c r="AI512" s="45">
        <f t="shared" si="80"/>
        <v>0</v>
      </c>
      <c r="AJ512" s="45">
        <f t="shared" si="80"/>
        <v>0</v>
      </c>
      <c r="AK512" s="45">
        <f t="shared" si="80"/>
        <v>0</v>
      </c>
      <c r="AL512" s="45">
        <f t="shared" si="80"/>
        <v>0</v>
      </c>
      <c r="AM512" s="45">
        <f t="shared" si="80"/>
        <v>0</v>
      </c>
      <c r="AN512" s="45">
        <f t="shared" si="80"/>
        <v>0</v>
      </c>
    </row>
    <row r="513" spans="1:40" x14ac:dyDescent="0.25">
      <c r="A513" s="68" t="s">
        <v>101</v>
      </c>
      <c r="B513" s="184">
        <v>32090</v>
      </c>
      <c r="C513" s="68">
        <v>0</v>
      </c>
      <c r="D513" s="1">
        <v>0</v>
      </c>
      <c r="E513" s="1">
        <v>0</v>
      </c>
      <c r="F513" s="1">
        <v>0</v>
      </c>
      <c r="G513" s="1">
        <v>0</v>
      </c>
      <c r="H513" s="181">
        <f t="shared" si="72"/>
        <v>0</v>
      </c>
      <c r="I513" s="176">
        <v>0</v>
      </c>
      <c r="J513" s="182">
        <f t="shared" si="73"/>
        <v>0</v>
      </c>
      <c r="K513" s="45">
        <f t="shared" si="81"/>
        <v>0</v>
      </c>
      <c r="L513" s="45">
        <f t="shared" si="81"/>
        <v>0</v>
      </c>
      <c r="M513" s="45">
        <f t="shared" si="81"/>
        <v>0</v>
      </c>
      <c r="N513" s="45">
        <f t="shared" si="81"/>
        <v>0</v>
      </c>
      <c r="O513" s="45">
        <f t="shared" si="81"/>
        <v>0</v>
      </c>
      <c r="P513" s="45">
        <f t="shared" si="81"/>
        <v>0</v>
      </c>
      <c r="Q513" s="45">
        <f t="shared" si="81"/>
        <v>0</v>
      </c>
      <c r="R513" s="45">
        <f t="shared" si="81"/>
        <v>0</v>
      </c>
      <c r="S513" s="45">
        <f t="shared" si="81"/>
        <v>0</v>
      </c>
      <c r="T513" s="45">
        <f t="shared" si="81"/>
        <v>0</v>
      </c>
      <c r="U513" s="45">
        <f t="shared" si="81"/>
        <v>0</v>
      </c>
      <c r="V513" s="45">
        <f t="shared" si="81"/>
        <v>0</v>
      </c>
      <c r="W513" s="45">
        <f t="shared" si="81"/>
        <v>0</v>
      </c>
      <c r="X513" s="45">
        <f t="shared" si="81"/>
        <v>0</v>
      </c>
      <c r="Y513" s="45">
        <f t="shared" si="81"/>
        <v>0</v>
      </c>
      <c r="Z513" s="45">
        <f t="shared" si="81"/>
        <v>0</v>
      </c>
      <c r="AA513" s="45">
        <f t="shared" si="80"/>
        <v>0</v>
      </c>
      <c r="AB513" s="45">
        <f t="shared" si="80"/>
        <v>0</v>
      </c>
      <c r="AC513" s="45">
        <f t="shared" si="80"/>
        <v>0</v>
      </c>
      <c r="AD513" s="45">
        <f t="shared" si="80"/>
        <v>0</v>
      </c>
      <c r="AE513" s="45">
        <f t="shared" si="80"/>
        <v>0</v>
      </c>
      <c r="AF513" s="45">
        <f t="shared" si="80"/>
        <v>0</v>
      </c>
      <c r="AG513" s="45">
        <f t="shared" si="80"/>
        <v>0</v>
      </c>
      <c r="AH513" s="45">
        <f t="shared" si="80"/>
        <v>0</v>
      </c>
      <c r="AI513" s="45">
        <f t="shared" si="80"/>
        <v>0</v>
      </c>
      <c r="AJ513" s="45">
        <f t="shared" si="80"/>
        <v>0</v>
      </c>
      <c r="AK513" s="45">
        <f t="shared" si="80"/>
        <v>0</v>
      </c>
      <c r="AL513" s="45">
        <f t="shared" si="80"/>
        <v>0</v>
      </c>
      <c r="AM513" s="45">
        <f t="shared" si="80"/>
        <v>0</v>
      </c>
      <c r="AN513" s="45">
        <f t="shared" si="80"/>
        <v>0</v>
      </c>
    </row>
    <row r="514" spans="1:40" x14ac:dyDescent="0.25">
      <c r="A514" s="68" t="s">
        <v>101</v>
      </c>
      <c r="B514" s="184">
        <v>33003</v>
      </c>
      <c r="C514" s="68">
        <v>8</v>
      </c>
      <c r="D514" s="1">
        <v>0</v>
      </c>
      <c r="E514" s="1">
        <v>1383</v>
      </c>
      <c r="F514" s="1">
        <v>14</v>
      </c>
      <c r="G514" s="1">
        <v>1397</v>
      </c>
      <c r="H514" s="181">
        <f t="shared" si="72"/>
        <v>1383</v>
      </c>
      <c r="I514" s="176">
        <v>174.625</v>
      </c>
      <c r="J514" s="182">
        <f t="shared" si="73"/>
        <v>172.875</v>
      </c>
      <c r="K514" s="45">
        <f t="shared" si="81"/>
        <v>11</v>
      </c>
      <c r="L514" s="45">
        <f t="shared" si="81"/>
        <v>22</v>
      </c>
      <c r="M514" s="45">
        <f t="shared" si="81"/>
        <v>32</v>
      </c>
      <c r="N514" s="45">
        <f t="shared" si="81"/>
        <v>43</v>
      </c>
      <c r="O514" s="45">
        <f t="shared" si="81"/>
        <v>54</v>
      </c>
      <c r="P514" s="45">
        <f t="shared" si="81"/>
        <v>65</v>
      </c>
      <c r="Q514" s="45">
        <f t="shared" si="81"/>
        <v>76</v>
      </c>
      <c r="R514" s="45">
        <f t="shared" si="81"/>
        <v>86</v>
      </c>
      <c r="S514" s="45">
        <f t="shared" si="81"/>
        <v>97</v>
      </c>
      <c r="T514" s="45">
        <f t="shared" si="81"/>
        <v>108</v>
      </c>
      <c r="U514" s="45">
        <f t="shared" si="81"/>
        <v>119</v>
      </c>
      <c r="V514" s="45">
        <f t="shared" si="81"/>
        <v>130</v>
      </c>
      <c r="W514" s="45">
        <f t="shared" si="81"/>
        <v>140</v>
      </c>
      <c r="X514" s="45">
        <f t="shared" si="81"/>
        <v>151</v>
      </c>
      <c r="Y514" s="45">
        <f t="shared" si="81"/>
        <v>162</v>
      </c>
      <c r="Z514" s="45">
        <f t="shared" si="81"/>
        <v>173</v>
      </c>
      <c r="AA514" s="45">
        <f t="shared" si="80"/>
        <v>184</v>
      </c>
      <c r="AB514" s="45">
        <f t="shared" si="80"/>
        <v>194</v>
      </c>
      <c r="AC514" s="45">
        <f t="shared" si="80"/>
        <v>205</v>
      </c>
      <c r="AD514" s="45">
        <f t="shared" si="80"/>
        <v>216</v>
      </c>
      <c r="AE514" s="45">
        <f t="shared" si="80"/>
        <v>227</v>
      </c>
      <c r="AF514" s="45">
        <f t="shared" si="80"/>
        <v>238</v>
      </c>
      <c r="AG514" s="45">
        <f t="shared" si="80"/>
        <v>249</v>
      </c>
      <c r="AH514" s="45">
        <f t="shared" si="80"/>
        <v>259</v>
      </c>
      <c r="AI514" s="45">
        <f t="shared" si="80"/>
        <v>270</v>
      </c>
      <c r="AJ514" s="45">
        <f t="shared" si="80"/>
        <v>281</v>
      </c>
      <c r="AK514" s="45">
        <f t="shared" si="80"/>
        <v>292</v>
      </c>
      <c r="AL514" s="45">
        <f t="shared" si="80"/>
        <v>303</v>
      </c>
      <c r="AM514" s="45">
        <f t="shared" si="80"/>
        <v>313</v>
      </c>
      <c r="AN514" s="45">
        <f t="shared" si="80"/>
        <v>324</v>
      </c>
    </row>
    <row r="515" spans="1:40" x14ac:dyDescent="0.25">
      <c r="A515" s="68" t="s">
        <v>101</v>
      </c>
      <c r="B515" s="184">
        <v>90295</v>
      </c>
      <c r="C515" s="68">
        <v>1</v>
      </c>
      <c r="D515" s="1">
        <v>0</v>
      </c>
      <c r="E515" s="1">
        <v>10</v>
      </c>
      <c r="F515" s="1">
        <v>0</v>
      </c>
      <c r="G515" s="1">
        <v>10</v>
      </c>
      <c r="H515" s="181">
        <f t="shared" si="72"/>
        <v>10</v>
      </c>
      <c r="I515" s="176">
        <v>10</v>
      </c>
      <c r="J515" s="182">
        <f t="shared" si="73"/>
        <v>10</v>
      </c>
      <c r="K515" s="45">
        <f t="shared" si="81"/>
        <v>1</v>
      </c>
      <c r="L515" s="45">
        <f t="shared" si="81"/>
        <v>1</v>
      </c>
      <c r="M515" s="45">
        <f t="shared" si="81"/>
        <v>2</v>
      </c>
      <c r="N515" s="45">
        <f t="shared" si="81"/>
        <v>3</v>
      </c>
      <c r="O515" s="45">
        <f t="shared" si="81"/>
        <v>3</v>
      </c>
      <c r="P515" s="45">
        <f t="shared" si="81"/>
        <v>4</v>
      </c>
      <c r="Q515" s="45">
        <f t="shared" si="81"/>
        <v>4</v>
      </c>
      <c r="R515" s="45">
        <f t="shared" si="81"/>
        <v>5</v>
      </c>
      <c r="S515" s="45">
        <f t="shared" si="81"/>
        <v>6</v>
      </c>
      <c r="T515" s="45">
        <f t="shared" si="81"/>
        <v>6</v>
      </c>
      <c r="U515" s="45">
        <f t="shared" si="81"/>
        <v>7</v>
      </c>
      <c r="V515" s="45">
        <f t="shared" si="81"/>
        <v>8</v>
      </c>
      <c r="W515" s="45">
        <f t="shared" si="81"/>
        <v>8</v>
      </c>
      <c r="X515" s="45">
        <f t="shared" si="81"/>
        <v>9</v>
      </c>
      <c r="Y515" s="45">
        <f t="shared" si="81"/>
        <v>9</v>
      </c>
      <c r="Z515" s="45">
        <f t="shared" si="81"/>
        <v>10</v>
      </c>
      <c r="AA515" s="45">
        <f t="shared" si="80"/>
        <v>11</v>
      </c>
      <c r="AB515" s="45">
        <f t="shared" si="80"/>
        <v>11</v>
      </c>
      <c r="AC515" s="45">
        <f t="shared" si="80"/>
        <v>12</v>
      </c>
      <c r="AD515" s="45">
        <f t="shared" si="80"/>
        <v>13</v>
      </c>
      <c r="AE515" s="45">
        <f t="shared" si="80"/>
        <v>13</v>
      </c>
      <c r="AF515" s="45">
        <f t="shared" si="80"/>
        <v>14</v>
      </c>
      <c r="AG515" s="45">
        <f t="shared" si="80"/>
        <v>14</v>
      </c>
      <c r="AH515" s="45">
        <f t="shared" si="80"/>
        <v>15</v>
      </c>
      <c r="AI515" s="45">
        <f t="shared" si="80"/>
        <v>16</v>
      </c>
      <c r="AJ515" s="45">
        <f t="shared" si="80"/>
        <v>16</v>
      </c>
      <c r="AK515" s="45">
        <f t="shared" si="80"/>
        <v>17</v>
      </c>
      <c r="AL515" s="45">
        <f t="shared" si="80"/>
        <v>18</v>
      </c>
      <c r="AM515" s="45">
        <f t="shared" si="80"/>
        <v>18</v>
      </c>
      <c r="AN515" s="45">
        <f t="shared" si="80"/>
        <v>19</v>
      </c>
    </row>
    <row r="516" spans="1:40" x14ac:dyDescent="0.25">
      <c r="A516" s="68" t="s">
        <v>99</v>
      </c>
      <c r="B516" s="184">
        <v>30010</v>
      </c>
      <c r="C516" s="68">
        <v>3</v>
      </c>
      <c r="D516" s="1">
        <v>132</v>
      </c>
      <c r="E516" s="1">
        <v>1441</v>
      </c>
      <c r="F516" s="1">
        <v>0</v>
      </c>
      <c r="G516" s="1">
        <v>1573</v>
      </c>
      <c r="H516" s="181">
        <f t="shared" si="72"/>
        <v>1573</v>
      </c>
      <c r="I516" s="176">
        <v>524.33330000000001</v>
      </c>
      <c r="J516" s="182">
        <f t="shared" si="73"/>
        <v>524.33333333333337</v>
      </c>
      <c r="K516" s="45">
        <f t="shared" si="81"/>
        <v>33</v>
      </c>
      <c r="L516" s="45">
        <f t="shared" si="81"/>
        <v>66</v>
      </c>
      <c r="M516" s="45">
        <f t="shared" si="81"/>
        <v>98</v>
      </c>
      <c r="N516" s="45">
        <f t="shared" si="81"/>
        <v>131</v>
      </c>
      <c r="O516" s="45">
        <f t="shared" si="81"/>
        <v>164</v>
      </c>
      <c r="P516" s="45">
        <f t="shared" si="81"/>
        <v>197</v>
      </c>
      <c r="Q516" s="45">
        <f t="shared" si="81"/>
        <v>229</v>
      </c>
      <c r="R516" s="45">
        <f t="shared" si="81"/>
        <v>262</v>
      </c>
      <c r="S516" s="45">
        <f t="shared" si="81"/>
        <v>295</v>
      </c>
      <c r="T516" s="45">
        <f t="shared" si="81"/>
        <v>328</v>
      </c>
      <c r="U516" s="45">
        <f t="shared" si="81"/>
        <v>360</v>
      </c>
      <c r="V516" s="45">
        <f t="shared" si="81"/>
        <v>393</v>
      </c>
      <c r="W516" s="45">
        <f t="shared" si="81"/>
        <v>426</v>
      </c>
      <c r="X516" s="45">
        <f t="shared" si="81"/>
        <v>459</v>
      </c>
      <c r="Y516" s="45">
        <f t="shared" si="81"/>
        <v>492</v>
      </c>
      <c r="Z516" s="45">
        <f t="shared" si="81"/>
        <v>524</v>
      </c>
      <c r="AA516" s="45">
        <f t="shared" si="80"/>
        <v>557</v>
      </c>
      <c r="AB516" s="45">
        <f t="shared" si="80"/>
        <v>590</v>
      </c>
      <c r="AC516" s="45">
        <f t="shared" si="80"/>
        <v>623</v>
      </c>
      <c r="AD516" s="45">
        <f t="shared" si="80"/>
        <v>655</v>
      </c>
      <c r="AE516" s="45">
        <f t="shared" si="80"/>
        <v>688</v>
      </c>
      <c r="AF516" s="45">
        <f t="shared" si="80"/>
        <v>721</v>
      </c>
      <c r="AG516" s="45">
        <f t="shared" si="80"/>
        <v>754</v>
      </c>
      <c r="AH516" s="45">
        <f t="shared" si="80"/>
        <v>787</v>
      </c>
      <c r="AI516" s="45">
        <f t="shared" si="80"/>
        <v>819</v>
      </c>
      <c r="AJ516" s="45">
        <f t="shared" si="80"/>
        <v>852</v>
      </c>
      <c r="AK516" s="45">
        <f t="shared" si="80"/>
        <v>885</v>
      </c>
      <c r="AL516" s="45">
        <f t="shared" si="80"/>
        <v>918</v>
      </c>
      <c r="AM516" s="45">
        <f t="shared" si="80"/>
        <v>950</v>
      </c>
      <c r="AN516" s="45">
        <f t="shared" si="80"/>
        <v>983</v>
      </c>
    </row>
    <row r="517" spans="1:40" x14ac:dyDescent="0.25">
      <c r="A517" s="68" t="s">
        <v>99</v>
      </c>
      <c r="B517" s="184">
        <v>30031</v>
      </c>
      <c r="C517" s="68">
        <v>0</v>
      </c>
      <c r="D517" s="1">
        <v>0</v>
      </c>
      <c r="E517" s="1">
        <v>0</v>
      </c>
      <c r="F517" s="1">
        <v>0</v>
      </c>
      <c r="G517" s="1">
        <v>0</v>
      </c>
      <c r="H517" s="181">
        <f t="shared" ref="H517:H580" si="82">G517-F517</f>
        <v>0</v>
      </c>
      <c r="I517" s="176">
        <v>0</v>
      </c>
      <c r="J517" s="182">
        <f t="shared" ref="J517:J580" si="83">IFERROR(H517/C517,0)</f>
        <v>0</v>
      </c>
      <c r="K517" s="45">
        <f t="shared" si="81"/>
        <v>0</v>
      </c>
      <c r="L517" s="45">
        <f t="shared" si="81"/>
        <v>0</v>
      </c>
      <c r="M517" s="45">
        <f t="shared" si="81"/>
        <v>0</v>
      </c>
      <c r="N517" s="45">
        <f t="shared" si="81"/>
        <v>0</v>
      </c>
      <c r="O517" s="45">
        <f t="shared" si="81"/>
        <v>0</v>
      </c>
      <c r="P517" s="45">
        <f t="shared" si="81"/>
        <v>0</v>
      </c>
      <c r="Q517" s="45">
        <f t="shared" si="81"/>
        <v>0</v>
      </c>
      <c r="R517" s="45">
        <f t="shared" si="81"/>
        <v>0</v>
      </c>
      <c r="S517" s="45">
        <f t="shared" si="81"/>
        <v>0</v>
      </c>
      <c r="T517" s="45">
        <f t="shared" si="81"/>
        <v>0</v>
      </c>
      <c r="U517" s="45">
        <f t="shared" si="81"/>
        <v>0</v>
      </c>
      <c r="V517" s="45">
        <f t="shared" si="81"/>
        <v>0</v>
      </c>
      <c r="W517" s="45">
        <f t="shared" si="81"/>
        <v>0</v>
      </c>
      <c r="X517" s="45">
        <f t="shared" si="81"/>
        <v>0</v>
      </c>
      <c r="Y517" s="45">
        <f t="shared" si="81"/>
        <v>0</v>
      </c>
      <c r="Z517" s="45">
        <f t="shared" si="81"/>
        <v>0</v>
      </c>
      <c r="AA517" s="45">
        <f t="shared" si="80"/>
        <v>0</v>
      </c>
      <c r="AB517" s="45">
        <f t="shared" si="80"/>
        <v>0</v>
      </c>
      <c r="AC517" s="45">
        <f t="shared" si="80"/>
        <v>0</v>
      </c>
      <c r="AD517" s="45">
        <f t="shared" si="80"/>
        <v>0</v>
      </c>
      <c r="AE517" s="45">
        <f t="shared" si="80"/>
        <v>0</v>
      </c>
      <c r="AF517" s="45">
        <f t="shared" si="80"/>
        <v>0</v>
      </c>
      <c r="AG517" s="45">
        <f t="shared" si="80"/>
        <v>0</v>
      </c>
      <c r="AH517" s="45">
        <f t="shared" si="80"/>
        <v>0</v>
      </c>
      <c r="AI517" s="45">
        <f t="shared" si="80"/>
        <v>0</v>
      </c>
      <c r="AJ517" s="45">
        <f t="shared" si="80"/>
        <v>0</v>
      </c>
      <c r="AK517" s="45">
        <f t="shared" si="80"/>
        <v>0</v>
      </c>
      <c r="AL517" s="45">
        <f t="shared" si="80"/>
        <v>0</v>
      </c>
      <c r="AM517" s="45">
        <f t="shared" si="80"/>
        <v>0</v>
      </c>
      <c r="AN517" s="45">
        <f t="shared" si="80"/>
        <v>0</v>
      </c>
    </row>
    <row r="518" spans="1:40" x14ac:dyDescent="0.25">
      <c r="A518" s="68" t="s">
        <v>99</v>
      </c>
      <c r="B518" s="184">
        <v>30071</v>
      </c>
      <c r="C518" s="68">
        <v>3</v>
      </c>
      <c r="D518" s="1">
        <v>360</v>
      </c>
      <c r="E518" s="1">
        <v>-47</v>
      </c>
      <c r="F518" s="1">
        <v>0</v>
      </c>
      <c r="G518" s="1">
        <v>313</v>
      </c>
      <c r="H518" s="181">
        <f t="shared" si="82"/>
        <v>313</v>
      </c>
      <c r="I518" s="176">
        <v>104.33329999999999</v>
      </c>
      <c r="J518" s="182">
        <f t="shared" si="83"/>
        <v>104.33333333333333</v>
      </c>
      <c r="K518" s="45">
        <f t="shared" si="81"/>
        <v>7</v>
      </c>
      <c r="L518" s="45">
        <f t="shared" si="81"/>
        <v>13</v>
      </c>
      <c r="M518" s="45">
        <f t="shared" si="81"/>
        <v>20</v>
      </c>
      <c r="N518" s="45">
        <f t="shared" si="81"/>
        <v>26</v>
      </c>
      <c r="O518" s="45">
        <f t="shared" si="81"/>
        <v>33</v>
      </c>
      <c r="P518" s="45">
        <f t="shared" si="81"/>
        <v>39</v>
      </c>
      <c r="Q518" s="45">
        <f t="shared" si="81"/>
        <v>46</v>
      </c>
      <c r="R518" s="45">
        <f t="shared" si="81"/>
        <v>52</v>
      </c>
      <c r="S518" s="45">
        <f t="shared" si="81"/>
        <v>59</v>
      </c>
      <c r="T518" s="45">
        <f t="shared" si="81"/>
        <v>65</v>
      </c>
      <c r="U518" s="45">
        <f t="shared" si="81"/>
        <v>72</v>
      </c>
      <c r="V518" s="45">
        <f t="shared" si="81"/>
        <v>78</v>
      </c>
      <c r="W518" s="45">
        <f t="shared" si="81"/>
        <v>85</v>
      </c>
      <c r="X518" s="45">
        <f t="shared" si="81"/>
        <v>91</v>
      </c>
      <c r="Y518" s="45">
        <f t="shared" si="81"/>
        <v>98</v>
      </c>
      <c r="Z518" s="45">
        <f t="shared" ref="Z518:AN533" si="84">IF($G518&gt;0,ROUND($J518*Z$3/12*0.75,0),0)</f>
        <v>104</v>
      </c>
      <c r="AA518" s="45">
        <f t="shared" si="84"/>
        <v>111</v>
      </c>
      <c r="AB518" s="45">
        <f t="shared" si="84"/>
        <v>117</v>
      </c>
      <c r="AC518" s="45">
        <f t="shared" si="84"/>
        <v>124</v>
      </c>
      <c r="AD518" s="45">
        <f t="shared" si="84"/>
        <v>130</v>
      </c>
      <c r="AE518" s="45">
        <f t="shared" si="84"/>
        <v>137</v>
      </c>
      <c r="AF518" s="45">
        <f t="shared" si="84"/>
        <v>143</v>
      </c>
      <c r="AG518" s="45">
        <f t="shared" si="84"/>
        <v>150</v>
      </c>
      <c r="AH518" s="45">
        <f t="shared" si="84"/>
        <v>157</v>
      </c>
      <c r="AI518" s="45">
        <f t="shared" si="84"/>
        <v>163</v>
      </c>
      <c r="AJ518" s="45">
        <f t="shared" si="84"/>
        <v>170</v>
      </c>
      <c r="AK518" s="45">
        <f t="shared" si="84"/>
        <v>176</v>
      </c>
      <c r="AL518" s="45">
        <f t="shared" si="84"/>
        <v>183</v>
      </c>
      <c r="AM518" s="45">
        <f t="shared" si="84"/>
        <v>189</v>
      </c>
      <c r="AN518" s="45">
        <f t="shared" si="84"/>
        <v>196</v>
      </c>
    </row>
    <row r="519" spans="1:40" x14ac:dyDescent="0.25">
      <c r="A519" s="68" t="s">
        <v>99</v>
      </c>
      <c r="B519" s="184">
        <v>30209</v>
      </c>
      <c r="C519" s="68">
        <v>0</v>
      </c>
      <c r="D519" s="1">
        <v>0</v>
      </c>
      <c r="E519" s="1">
        <v>0</v>
      </c>
      <c r="F519" s="1">
        <v>0</v>
      </c>
      <c r="G519" s="1">
        <v>0</v>
      </c>
      <c r="H519" s="181">
        <f t="shared" si="82"/>
        <v>0</v>
      </c>
      <c r="I519" s="176">
        <v>0</v>
      </c>
      <c r="J519" s="182">
        <f t="shared" si="83"/>
        <v>0</v>
      </c>
      <c r="K519" s="45">
        <f t="shared" ref="K519:Z534" si="85">IF($G519&gt;0,ROUND($J519*K$3/12*0.75,0),0)</f>
        <v>0</v>
      </c>
      <c r="L519" s="45">
        <f t="shared" si="85"/>
        <v>0</v>
      </c>
      <c r="M519" s="45">
        <f t="shared" si="85"/>
        <v>0</v>
      </c>
      <c r="N519" s="45">
        <f t="shared" si="85"/>
        <v>0</v>
      </c>
      <c r="O519" s="45">
        <f t="shared" si="85"/>
        <v>0</v>
      </c>
      <c r="P519" s="45">
        <f t="shared" si="85"/>
        <v>0</v>
      </c>
      <c r="Q519" s="45">
        <f t="shared" si="85"/>
        <v>0</v>
      </c>
      <c r="R519" s="45">
        <f t="shared" si="85"/>
        <v>0</v>
      </c>
      <c r="S519" s="45">
        <f t="shared" si="85"/>
        <v>0</v>
      </c>
      <c r="T519" s="45">
        <f t="shared" si="85"/>
        <v>0</v>
      </c>
      <c r="U519" s="45">
        <f t="shared" si="85"/>
        <v>0</v>
      </c>
      <c r="V519" s="45">
        <f t="shared" si="85"/>
        <v>0</v>
      </c>
      <c r="W519" s="45">
        <f t="shared" si="85"/>
        <v>0</v>
      </c>
      <c r="X519" s="45">
        <f t="shared" si="85"/>
        <v>0</v>
      </c>
      <c r="Y519" s="45">
        <f t="shared" si="85"/>
        <v>0</v>
      </c>
      <c r="Z519" s="45">
        <f t="shared" si="85"/>
        <v>0</v>
      </c>
      <c r="AA519" s="45">
        <f t="shared" si="84"/>
        <v>0</v>
      </c>
      <c r="AB519" s="45">
        <f t="shared" si="84"/>
        <v>0</v>
      </c>
      <c r="AC519" s="45">
        <f t="shared" si="84"/>
        <v>0</v>
      </c>
      <c r="AD519" s="45">
        <f t="shared" si="84"/>
        <v>0</v>
      </c>
      <c r="AE519" s="45">
        <f t="shared" si="84"/>
        <v>0</v>
      </c>
      <c r="AF519" s="45">
        <f t="shared" si="84"/>
        <v>0</v>
      </c>
      <c r="AG519" s="45">
        <f t="shared" si="84"/>
        <v>0</v>
      </c>
      <c r="AH519" s="45">
        <f t="shared" si="84"/>
        <v>0</v>
      </c>
      <c r="AI519" s="45">
        <f t="shared" si="84"/>
        <v>0</v>
      </c>
      <c r="AJ519" s="45">
        <f t="shared" si="84"/>
        <v>0</v>
      </c>
      <c r="AK519" s="45">
        <f t="shared" si="84"/>
        <v>0</v>
      </c>
      <c r="AL519" s="45">
        <f t="shared" si="84"/>
        <v>0</v>
      </c>
      <c r="AM519" s="45">
        <f t="shared" si="84"/>
        <v>0</v>
      </c>
      <c r="AN519" s="45">
        <f t="shared" si="84"/>
        <v>0</v>
      </c>
    </row>
    <row r="520" spans="1:40" x14ac:dyDescent="0.25">
      <c r="A520" s="68" t="s">
        <v>99</v>
      </c>
      <c r="B520" s="184">
        <v>30652</v>
      </c>
      <c r="C520" s="68">
        <v>2</v>
      </c>
      <c r="D520" s="1">
        <v>516</v>
      </c>
      <c r="E520" s="1">
        <v>87</v>
      </c>
      <c r="F520" s="1">
        <v>0</v>
      </c>
      <c r="G520" s="1">
        <v>603</v>
      </c>
      <c r="H520" s="181">
        <f t="shared" si="82"/>
        <v>603</v>
      </c>
      <c r="I520" s="176">
        <v>301.5</v>
      </c>
      <c r="J520" s="182">
        <f t="shared" si="83"/>
        <v>301.5</v>
      </c>
      <c r="K520" s="45">
        <f t="shared" si="85"/>
        <v>19</v>
      </c>
      <c r="L520" s="45">
        <f t="shared" si="85"/>
        <v>38</v>
      </c>
      <c r="M520" s="45">
        <f t="shared" si="85"/>
        <v>57</v>
      </c>
      <c r="N520" s="45">
        <f t="shared" si="85"/>
        <v>75</v>
      </c>
      <c r="O520" s="45">
        <f t="shared" si="85"/>
        <v>94</v>
      </c>
      <c r="P520" s="45">
        <f t="shared" si="85"/>
        <v>113</v>
      </c>
      <c r="Q520" s="45">
        <f t="shared" si="85"/>
        <v>132</v>
      </c>
      <c r="R520" s="45">
        <f t="shared" si="85"/>
        <v>151</v>
      </c>
      <c r="S520" s="45">
        <f t="shared" si="85"/>
        <v>170</v>
      </c>
      <c r="T520" s="45">
        <f t="shared" si="85"/>
        <v>188</v>
      </c>
      <c r="U520" s="45">
        <f t="shared" si="85"/>
        <v>207</v>
      </c>
      <c r="V520" s="45">
        <f t="shared" si="85"/>
        <v>226</v>
      </c>
      <c r="W520" s="45">
        <f t="shared" si="85"/>
        <v>245</v>
      </c>
      <c r="X520" s="45">
        <f t="shared" si="85"/>
        <v>264</v>
      </c>
      <c r="Y520" s="45">
        <f t="shared" si="85"/>
        <v>283</v>
      </c>
      <c r="Z520" s="45">
        <f t="shared" si="85"/>
        <v>302</v>
      </c>
      <c r="AA520" s="45">
        <f t="shared" si="84"/>
        <v>320</v>
      </c>
      <c r="AB520" s="45">
        <f t="shared" si="84"/>
        <v>339</v>
      </c>
      <c r="AC520" s="45">
        <f t="shared" si="84"/>
        <v>358</v>
      </c>
      <c r="AD520" s="45">
        <f t="shared" si="84"/>
        <v>377</v>
      </c>
      <c r="AE520" s="45">
        <f t="shared" si="84"/>
        <v>396</v>
      </c>
      <c r="AF520" s="45">
        <f t="shared" si="84"/>
        <v>415</v>
      </c>
      <c r="AG520" s="45">
        <f t="shared" si="84"/>
        <v>433</v>
      </c>
      <c r="AH520" s="45">
        <f t="shared" si="84"/>
        <v>452</v>
      </c>
      <c r="AI520" s="45">
        <f t="shared" si="84"/>
        <v>471</v>
      </c>
      <c r="AJ520" s="45">
        <f t="shared" si="84"/>
        <v>490</v>
      </c>
      <c r="AK520" s="45">
        <f t="shared" si="84"/>
        <v>509</v>
      </c>
      <c r="AL520" s="45">
        <f t="shared" si="84"/>
        <v>528</v>
      </c>
      <c r="AM520" s="45">
        <f t="shared" si="84"/>
        <v>546</v>
      </c>
      <c r="AN520" s="45">
        <f t="shared" si="84"/>
        <v>565</v>
      </c>
    </row>
    <row r="521" spans="1:40" x14ac:dyDescent="0.25">
      <c r="A521" s="68" t="s">
        <v>99</v>
      </c>
      <c r="B521" s="184">
        <v>31005</v>
      </c>
      <c r="C521" s="68">
        <v>1</v>
      </c>
      <c r="D521" s="1">
        <v>288</v>
      </c>
      <c r="E521" s="1">
        <v>-15</v>
      </c>
      <c r="F521" s="1">
        <v>0</v>
      </c>
      <c r="G521" s="1">
        <v>273</v>
      </c>
      <c r="H521" s="181">
        <f t="shared" si="82"/>
        <v>273</v>
      </c>
      <c r="I521" s="176">
        <v>273</v>
      </c>
      <c r="J521" s="182">
        <f t="shared" si="83"/>
        <v>273</v>
      </c>
      <c r="K521" s="45">
        <f t="shared" si="85"/>
        <v>17</v>
      </c>
      <c r="L521" s="45">
        <f t="shared" si="85"/>
        <v>34</v>
      </c>
      <c r="M521" s="45">
        <f t="shared" si="85"/>
        <v>51</v>
      </c>
      <c r="N521" s="45">
        <f t="shared" si="85"/>
        <v>68</v>
      </c>
      <c r="O521" s="45">
        <f t="shared" si="85"/>
        <v>85</v>
      </c>
      <c r="P521" s="45">
        <f t="shared" si="85"/>
        <v>102</v>
      </c>
      <c r="Q521" s="45">
        <f t="shared" si="85"/>
        <v>119</v>
      </c>
      <c r="R521" s="45">
        <f t="shared" si="85"/>
        <v>137</v>
      </c>
      <c r="S521" s="45">
        <f t="shared" si="85"/>
        <v>154</v>
      </c>
      <c r="T521" s="45">
        <f t="shared" si="85"/>
        <v>171</v>
      </c>
      <c r="U521" s="45">
        <f t="shared" si="85"/>
        <v>188</v>
      </c>
      <c r="V521" s="45">
        <f t="shared" si="85"/>
        <v>205</v>
      </c>
      <c r="W521" s="45">
        <f t="shared" si="85"/>
        <v>222</v>
      </c>
      <c r="X521" s="45">
        <f t="shared" si="85"/>
        <v>239</v>
      </c>
      <c r="Y521" s="45">
        <f t="shared" si="85"/>
        <v>256</v>
      </c>
      <c r="Z521" s="45">
        <f t="shared" si="85"/>
        <v>273</v>
      </c>
      <c r="AA521" s="45">
        <f t="shared" si="84"/>
        <v>290</v>
      </c>
      <c r="AB521" s="45">
        <f t="shared" si="84"/>
        <v>307</v>
      </c>
      <c r="AC521" s="45">
        <f t="shared" si="84"/>
        <v>324</v>
      </c>
      <c r="AD521" s="45">
        <f t="shared" si="84"/>
        <v>341</v>
      </c>
      <c r="AE521" s="45">
        <f t="shared" si="84"/>
        <v>358</v>
      </c>
      <c r="AF521" s="45">
        <f t="shared" si="84"/>
        <v>375</v>
      </c>
      <c r="AG521" s="45">
        <f t="shared" si="84"/>
        <v>392</v>
      </c>
      <c r="AH521" s="45">
        <f t="shared" si="84"/>
        <v>410</v>
      </c>
      <c r="AI521" s="45">
        <f t="shared" si="84"/>
        <v>427</v>
      </c>
      <c r="AJ521" s="45">
        <f t="shared" si="84"/>
        <v>444</v>
      </c>
      <c r="AK521" s="45">
        <f t="shared" si="84"/>
        <v>461</v>
      </c>
      <c r="AL521" s="45">
        <f t="shared" si="84"/>
        <v>478</v>
      </c>
      <c r="AM521" s="45">
        <f t="shared" si="84"/>
        <v>495</v>
      </c>
      <c r="AN521" s="45">
        <f t="shared" si="84"/>
        <v>512</v>
      </c>
    </row>
    <row r="522" spans="1:40" x14ac:dyDescent="0.25">
      <c r="A522" s="68" t="s">
        <v>99</v>
      </c>
      <c r="B522" s="184">
        <v>31014</v>
      </c>
      <c r="C522" s="68">
        <v>3</v>
      </c>
      <c r="D522" s="1">
        <v>408</v>
      </c>
      <c r="E522" s="1">
        <v>-56</v>
      </c>
      <c r="F522" s="1">
        <v>0</v>
      </c>
      <c r="G522" s="1">
        <v>352</v>
      </c>
      <c r="H522" s="181">
        <f t="shared" si="82"/>
        <v>352</v>
      </c>
      <c r="I522" s="176">
        <v>117.33329999999999</v>
      </c>
      <c r="J522" s="182">
        <f t="shared" si="83"/>
        <v>117.33333333333333</v>
      </c>
      <c r="K522" s="45">
        <f t="shared" si="85"/>
        <v>7</v>
      </c>
      <c r="L522" s="45">
        <f t="shared" si="85"/>
        <v>15</v>
      </c>
      <c r="M522" s="45">
        <f t="shared" si="85"/>
        <v>22</v>
      </c>
      <c r="N522" s="45">
        <f t="shared" si="85"/>
        <v>29</v>
      </c>
      <c r="O522" s="45">
        <f t="shared" si="85"/>
        <v>37</v>
      </c>
      <c r="P522" s="45">
        <f t="shared" si="85"/>
        <v>44</v>
      </c>
      <c r="Q522" s="45">
        <f t="shared" si="85"/>
        <v>51</v>
      </c>
      <c r="R522" s="45">
        <f t="shared" si="85"/>
        <v>59</v>
      </c>
      <c r="S522" s="45">
        <f t="shared" si="85"/>
        <v>66</v>
      </c>
      <c r="T522" s="45">
        <f t="shared" si="85"/>
        <v>73</v>
      </c>
      <c r="U522" s="45">
        <f t="shared" si="85"/>
        <v>81</v>
      </c>
      <c r="V522" s="45">
        <f t="shared" si="85"/>
        <v>88</v>
      </c>
      <c r="W522" s="45">
        <f t="shared" si="85"/>
        <v>95</v>
      </c>
      <c r="X522" s="45">
        <f t="shared" si="85"/>
        <v>103</v>
      </c>
      <c r="Y522" s="45">
        <f t="shared" si="85"/>
        <v>110</v>
      </c>
      <c r="Z522" s="45">
        <f t="shared" si="85"/>
        <v>117</v>
      </c>
      <c r="AA522" s="45">
        <f t="shared" si="84"/>
        <v>125</v>
      </c>
      <c r="AB522" s="45">
        <f t="shared" si="84"/>
        <v>132</v>
      </c>
      <c r="AC522" s="45">
        <f t="shared" si="84"/>
        <v>139</v>
      </c>
      <c r="AD522" s="45">
        <f t="shared" si="84"/>
        <v>147</v>
      </c>
      <c r="AE522" s="45">
        <f t="shared" si="84"/>
        <v>154</v>
      </c>
      <c r="AF522" s="45">
        <f t="shared" si="84"/>
        <v>161</v>
      </c>
      <c r="AG522" s="45">
        <f t="shared" si="84"/>
        <v>169</v>
      </c>
      <c r="AH522" s="45">
        <f t="shared" si="84"/>
        <v>176</v>
      </c>
      <c r="AI522" s="45">
        <f t="shared" si="84"/>
        <v>183</v>
      </c>
      <c r="AJ522" s="45">
        <f t="shared" si="84"/>
        <v>191</v>
      </c>
      <c r="AK522" s="45">
        <f t="shared" si="84"/>
        <v>198</v>
      </c>
      <c r="AL522" s="45">
        <f t="shared" si="84"/>
        <v>205</v>
      </c>
      <c r="AM522" s="45">
        <f t="shared" si="84"/>
        <v>213</v>
      </c>
      <c r="AN522" s="45">
        <f t="shared" si="84"/>
        <v>220</v>
      </c>
    </row>
    <row r="523" spans="1:40" x14ac:dyDescent="0.25">
      <c r="A523" s="68" t="s">
        <v>99</v>
      </c>
      <c r="B523" s="184">
        <v>31021</v>
      </c>
      <c r="C523" s="68">
        <v>0</v>
      </c>
      <c r="D523" s="1">
        <v>0</v>
      </c>
      <c r="E523" s="1">
        <v>0</v>
      </c>
      <c r="F523" s="1">
        <v>0</v>
      </c>
      <c r="G523" s="1">
        <v>0</v>
      </c>
      <c r="H523" s="181">
        <f t="shared" si="82"/>
        <v>0</v>
      </c>
      <c r="I523" s="176">
        <v>0</v>
      </c>
      <c r="J523" s="182">
        <f t="shared" si="83"/>
        <v>0</v>
      </c>
      <c r="K523" s="45">
        <f t="shared" si="85"/>
        <v>0</v>
      </c>
      <c r="L523" s="45">
        <f t="shared" si="85"/>
        <v>0</v>
      </c>
      <c r="M523" s="45">
        <f t="shared" si="85"/>
        <v>0</v>
      </c>
      <c r="N523" s="45">
        <f t="shared" si="85"/>
        <v>0</v>
      </c>
      <c r="O523" s="45">
        <f t="shared" si="85"/>
        <v>0</v>
      </c>
      <c r="P523" s="45">
        <f t="shared" si="85"/>
        <v>0</v>
      </c>
      <c r="Q523" s="45">
        <f t="shared" si="85"/>
        <v>0</v>
      </c>
      <c r="R523" s="45">
        <f t="shared" si="85"/>
        <v>0</v>
      </c>
      <c r="S523" s="45">
        <f t="shared" si="85"/>
        <v>0</v>
      </c>
      <c r="T523" s="45">
        <f t="shared" si="85"/>
        <v>0</v>
      </c>
      <c r="U523" s="45">
        <f t="shared" si="85"/>
        <v>0</v>
      </c>
      <c r="V523" s="45">
        <f t="shared" si="85"/>
        <v>0</v>
      </c>
      <c r="W523" s="45">
        <f t="shared" si="85"/>
        <v>0</v>
      </c>
      <c r="X523" s="45">
        <f t="shared" si="85"/>
        <v>0</v>
      </c>
      <c r="Y523" s="45">
        <f t="shared" si="85"/>
        <v>0</v>
      </c>
      <c r="Z523" s="45">
        <f t="shared" si="85"/>
        <v>0</v>
      </c>
      <c r="AA523" s="45">
        <f t="shared" si="84"/>
        <v>0</v>
      </c>
      <c r="AB523" s="45">
        <f t="shared" si="84"/>
        <v>0</v>
      </c>
      <c r="AC523" s="45">
        <f t="shared" si="84"/>
        <v>0</v>
      </c>
      <c r="AD523" s="45">
        <f t="shared" si="84"/>
        <v>0</v>
      </c>
      <c r="AE523" s="45">
        <f t="shared" si="84"/>
        <v>0</v>
      </c>
      <c r="AF523" s="45">
        <f t="shared" si="84"/>
        <v>0</v>
      </c>
      <c r="AG523" s="45">
        <f t="shared" si="84"/>
        <v>0</v>
      </c>
      <c r="AH523" s="45">
        <f t="shared" si="84"/>
        <v>0</v>
      </c>
      <c r="AI523" s="45">
        <f t="shared" si="84"/>
        <v>0</v>
      </c>
      <c r="AJ523" s="45">
        <f t="shared" si="84"/>
        <v>0</v>
      </c>
      <c r="AK523" s="45">
        <f t="shared" si="84"/>
        <v>0</v>
      </c>
      <c r="AL523" s="45">
        <f t="shared" si="84"/>
        <v>0</v>
      </c>
      <c r="AM523" s="45">
        <f t="shared" si="84"/>
        <v>0</v>
      </c>
      <c r="AN523" s="45">
        <f t="shared" si="84"/>
        <v>0</v>
      </c>
    </row>
    <row r="524" spans="1:40" x14ac:dyDescent="0.25">
      <c r="A524" s="68" t="s">
        <v>99</v>
      </c>
      <c r="B524" s="184">
        <v>33006</v>
      </c>
      <c r="C524" s="68">
        <v>5</v>
      </c>
      <c r="D524" s="1">
        <v>528</v>
      </c>
      <c r="E524" s="1">
        <v>237</v>
      </c>
      <c r="F524" s="1">
        <v>0</v>
      </c>
      <c r="G524" s="1">
        <v>765</v>
      </c>
      <c r="H524" s="181">
        <f t="shared" si="82"/>
        <v>765</v>
      </c>
      <c r="I524" s="176">
        <v>153</v>
      </c>
      <c r="J524" s="182">
        <f t="shared" si="83"/>
        <v>153</v>
      </c>
      <c r="K524" s="45">
        <f t="shared" si="85"/>
        <v>10</v>
      </c>
      <c r="L524" s="45">
        <f t="shared" si="85"/>
        <v>19</v>
      </c>
      <c r="M524" s="45">
        <f t="shared" si="85"/>
        <v>29</v>
      </c>
      <c r="N524" s="45">
        <f t="shared" si="85"/>
        <v>38</v>
      </c>
      <c r="O524" s="45">
        <f t="shared" si="85"/>
        <v>48</v>
      </c>
      <c r="P524" s="45">
        <f t="shared" si="85"/>
        <v>57</v>
      </c>
      <c r="Q524" s="45">
        <f t="shared" si="85"/>
        <v>67</v>
      </c>
      <c r="R524" s="45">
        <f t="shared" si="85"/>
        <v>77</v>
      </c>
      <c r="S524" s="45">
        <f t="shared" si="85"/>
        <v>86</v>
      </c>
      <c r="T524" s="45">
        <f t="shared" si="85"/>
        <v>96</v>
      </c>
      <c r="U524" s="45">
        <f t="shared" si="85"/>
        <v>105</v>
      </c>
      <c r="V524" s="45">
        <f t="shared" si="85"/>
        <v>115</v>
      </c>
      <c r="W524" s="45">
        <f t="shared" si="85"/>
        <v>124</v>
      </c>
      <c r="X524" s="45">
        <f t="shared" si="85"/>
        <v>134</v>
      </c>
      <c r="Y524" s="45">
        <f t="shared" si="85"/>
        <v>143</v>
      </c>
      <c r="Z524" s="45">
        <f t="shared" si="85"/>
        <v>153</v>
      </c>
      <c r="AA524" s="45">
        <f t="shared" si="84"/>
        <v>163</v>
      </c>
      <c r="AB524" s="45">
        <f t="shared" si="84"/>
        <v>172</v>
      </c>
      <c r="AC524" s="45">
        <f t="shared" si="84"/>
        <v>182</v>
      </c>
      <c r="AD524" s="45">
        <f t="shared" si="84"/>
        <v>191</v>
      </c>
      <c r="AE524" s="45">
        <f t="shared" si="84"/>
        <v>201</v>
      </c>
      <c r="AF524" s="45">
        <f t="shared" si="84"/>
        <v>210</v>
      </c>
      <c r="AG524" s="45">
        <f t="shared" si="84"/>
        <v>220</v>
      </c>
      <c r="AH524" s="45">
        <f t="shared" si="84"/>
        <v>230</v>
      </c>
      <c r="AI524" s="45">
        <f t="shared" si="84"/>
        <v>239</v>
      </c>
      <c r="AJ524" s="45">
        <f t="shared" si="84"/>
        <v>249</v>
      </c>
      <c r="AK524" s="45">
        <f t="shared" si="84"/>
        <v>258</v>
      </c>
      <c r="AL524" s="45">
        <f t="shared" si="84"/>
        <v>268</v>
      </c>
      <c r="AM524" s="45">
        <f t="shared" si="84"/>
        <v>277</v>
      </c>
      <c r="AN524" s="45">
        <f t="shared" si="84"/>
        <v>287</v>
      </c>
    </row>
    <row r="525" spans="1:40" x14ac:dyDescent="0.25">
      <c r="A525" s="68" t="s">
        <v>99</v>
      </c>
      <c r="B525" s="184">
        <v>33013</v>
      </c>
      <c r="C525" s="68">
        <v>0</v>
      </c>
      <c r="D525" s="1">
        <v>0</v>
      </c>
      <c r="E525" s="1">
        <v>0</v>
      </c>
      <c r="F525" s="1">
        <v>0</v>
      </c>
      <c r="G525" s="1">
        <v>0</v>
      </c>
      <c r="H525" s="181">
        <f t="shared" si="82"/>
        <v>0</v>
      </c>
      <c r="I525" s="176">
        <v>0</v>
      </c>
      <c r="J525" s="182">
        <f t="shared" si="83"/>
        <v>0</v>
      </c>
      <c r="K525" s="45">
        <f t="shared" si="85"/>
        <v>0</v>
      </c>
      <c r="L525" s="45">
        <f t="shared" si="85"/>
        <v>0</v>
      </c>
      <c r="M525" s="45">
        <f t="shared" si="85"/>
        <v>0</v>
      </c>
      <c r="N525" s="45">
        <f t="shared" si="85"/>
        <v>0</v>
      </c>
      <c r="O525" s="45">
        <f t="shared" si="85"/>
        <v>0</v>
      </c>
      <c r="P525" s="45">
        <f t="shared" si="85"/>
        <v>0</v>
      </c>
      <c r="Q525" s="45">
        <f t="shared" si="85"/>
        <v>0</v>
      </c>
      <c r="R525" s="45">
        <f t="shared" si="85"/>
        <v>0</v>
      </c>
      <c r="S525" s="45">
        <f t="shared" si="85"/>
        <v>0</v>
      </c>
      <c r="T525" s="45">
        <f t="shared" si="85"/>
        <v>0</v>
      </c>
      <c r="U525" s="45">
        <f t="shared" si="85"/>
        <v>0</v>
      </c>
      <c r="V525" s="45">
        <f t="shared" si="85"/>
        <v>0</v>
      </c>
      <c r="W525" s="45">
        <f t="shared" si="85"/>
        <v>0</v>
      </c>
      <c r="X525" s="45">
        <f t="shared" si="85"/>
        <v>0</v>
      </c>
      <c r="Y525" s="45">
        <f t="shared" si="85"/>
        <v>0</v>
      </c>
      <c r="Z525" s="45">
        <f t="shared" si="85"/>
        <v>0</v>
      </c>
      <c r="AA525" s="45">
        <f t="shared" si="84"/>
        <v>0</v>
      </c>
      <c r="AB525" s="45">
        <f t="shared" si="84"/>
        <v>0</v>
      </c>
      <c r="AC525" s="45">
        <f t="shared" si="84"/>
        <v>0</v>
      </c>
      <c r="AD525" s="45">
        <f t="shared" si="84"/>
        <v>0</v>
      </c>
      <c r="AE525" s="45">
        <f t="shared" si="84"/>
        <v>0</v>
      </c>
      <c r="AF525" s="45">
        <f t="shared" si="84"/>
        <v>0</v>
      </c>
      <c r="AG525" s="45">
        <f t="shared" si="84"/>
        <v>0</v>
      </c>
      <c r="AH525" s="45">
        <f t="shared" si="84"/>
        <v>0</v>
      </c>
      <c r="AI525" s="45">
        <f t="shared" si="84"/>
        <v>0</v>
      </c>
      <c r="AJ525" s="45">
        <f t="shared" si="84"/>
        <v>0</v>
      </c>
      <c r="AK525" s="45">
        <f t="shared" si="84"/>
        <v>0</v>
      </c>
      <c r="AL525" s="45">
        <f t="shared" si="84"/>
        <v>0</v>
      </c>
      <c r="AM525" s="45">
        <f t="shared" si="84"/>
        <v>0</v>
      </c>
      <c r="AN525" s="45">
        <f t="shared" si="84"/>
        <v>0</v>
      </c>
    </row>
    <row r="526" spans="1:40" x14ac:dyDescent="0.25">
      <c r="A526" s="68" t="s">
        <v>97</v>
      </c>
      <c r="B526" s="184">
        <v>40244</v>
      </c>
      <c r="C526" s="68">
        <v>11</v>
      </c>
      <c r="D526" s="1">
        <v>1224</v>
      </c>
      <c r="E526" s="1">
        <v>552</v>
      </c>
      <c r="F526" s="1">
        <v>0</v>
      </c>
      <c r="G526" s="1">
        <v>1776</v>
      </c>
      <c r="H526" s="181">
        <f t="shared" si="82"/>
        <v>1776</v>
      </c>
      <c r="I526" s="176">
        <v>161.4545</v>
      </c>
      <c r="J526" s="182">
        <f t="shared" si="83"/>
        <v>161.45454545454547</v>
      </c>
      <c r="K526" s="45">
        <f t="shared" si="85"/>
        <v>10</v>
      </c>
      <c r="L526" s="45">
        <f t="shared" si="85"/>
        <v>20</v>
      </c>
      <c r="M526" s="45">
        <f t="shared" si="85"/>
        <v>30</v>
      </c>
      <c r="N526" s="45">
        <f t="shared" si="85"/>
        <v>40</v>
      </c>
      <c r="O526" s="45">
        <f t="shared" si="85"/>
        <v>50</v>
      </c>
      <c r="P526" s="45">
        <f t="shared" si="85"/>
        <v>61</v>
      </c>
      <c r="Q526" s="45">
        <f t="shared" si="85"/>
        <v>71</v>
      </c>
      <c r="R526" s="45">
        <f t="shared" si="85"/>
        <v>81</v>
      </c>
      <c r="S526" s="45">
        <f t="shared" si="85"/>
        <v>91</v>
      </c>
      <c r="T526" s="45">
        <f t="shared" si="85"/>
        <v>101</v>
      </c>
      <c r="U526" s="45">
        <f t="shared" si="85"/>
        <v>111</v>
      </c>
      <c r="V526" s="45">
        <f t="shared" si="85"/>
        <v>121</v>
      </c>
      <c r="W526" s="45">
        <f t="shared" si="85"/>
        <v>131</v>
      </c>
      <c r="X526" s="45">
        <f t="shared" si="85"/>
        <v>141</v>
      </c>
      <c r="Y526" s="45">
        <f t="shared" si="85"/>
        <v>151</v>
      </c>
      <c r="Z526" s="45">
        <f t="shared" si="85"/>
        <v>161</v>
      </c>
      <c r="AA526" s="45">
        <f t="shared" si="84"/>
        <v>172</v>
      </c>
      <c r="AB526" s="45">
        <f t="shared" si="84"/>
        <v>182</v>
      </c>
      <c r="AC526" s="45">
        <f t="shared" si="84"/>
        <v>192</v>
      </c>
      <c r="AD526" s="45">
        <f t="shared" si="84"/>
        <v>202</v>
      </c>
      <c r="AE526" s="45">
        <f t="shared" si="84"/>
        <v>212</v>
      </c>
      <c r="AF526" s="45">
        <f t="shared" si="84"/>
        <v>222</v>
      </c>
      <c r="AG526" s="45">
        <f t="shared" si="84"/>
        <v>232</v>
      </c>
      <c r="AH526" s="45">
        <f t="shared" si="84"/>
        <v>242</v>
      </c>
      <c r="AI526" s="45">
        <f t="shared" si="84"/>
        <v>252</v>
      </c>
      <c r="AJ526" s="45">
        <f t="shared" si="84"/>
        <v>262</v>
      </c>
      <c r="AK526" s="45">
        <f t="shared" si="84"/>
        <v>272</v>
      </c>
      <c r="AL526" s="45">
        <f t="shared" si="84"/>
        <v>283</v>
      </c>
      <c r="AM526" s="45">
        <f t="shared" si="84"/>
        <v>293</v>
      </c>
      <c r="AN526" s="45">
        <f t="shared" si="84"/>
        <v>303</v>
      </c>
    </row>
    <row r="527" spans="1:40" x14ac:dyDescent="0.25">
      <c r="A527" s="68" t="s">
        <v>97</v>
      </c>
      <c r="B527" s="184">
        <v>40257</v>
      </c>
      <c r="C527" s="68">
        <v>11</v>
      </c>
      <c r="D527" s="1">
        <v>720</v>
      </c>
      <c r="E527" s="1">
        <v>603</v>
      </c>
      <c r="F527" s="1">
        <v>0</v>
      </c>
      <c r="G527" s="1">
        <v>1323</v>
      </c>
      <c r="H527" s="181">
        <f t="shared" si="82"/>
        <v>1323</v>
      </c>
      <c r="I527" s="176">
        <v>120.2727</v>
      </c>
      <c r="J527" s="182">
        <f t="shared" si="83"/>
        <v>120.27272727272727</v>
      </c>
      <c r="K527" s="45">
        <f t="shared" si="85"/>
        <v>8</v>
      </c>
      <c r="L527" s="45">
        <f t="shared" si="85"/>
        <v>15</v>
      </c>
      <c r="M527" s="45">
        <f t="shared" si="85"/>
        <v>23</v>
      </c>
      <c r="N527" s="45">
        <f t="shared" si="85"/>
        <v>30</v>
      </c>
      <c r="O527" s="45">
        <f t="shared" si="85"/>
        <v>38</v>
      </c>
      <c r="P527" s="45">
        <f t="shared" si="85"/>
        <v>45</v>
      </c>
      <c r="Q527" s="45">
        <f t="shared" si="85"/>
        <v>53</v>
      </c>
      <c r="R527" s="45">
        <f t="shared" si="85"/>
        <v>60</v>
      </c>
      <c r="S527" s="45">
        <f t="shared" si="85"/>
        <v>68</v>
      </c>
      <c r="T527" s="45">
        <f t="shared" si="85"/>
        <v>75</v>
      </c>
      <c r="U527" s="45">
        <f t="shared" si="85"/>
        <v>83</v>
      </c>
      <c r="V527" s="45">
        <f t="shared" si="85"/>
        <v>90</v>
      </c>
      <c r="W527" s="45">
        <f t="shared" si="85"/>
        <v>98</v>
      </c>
      <c r="X527" s="45">
        <f t="shared" si="85"/>
        <v>105</v>
      </c>
      <c r="Y527" s="45">
        <f t="shared" si="85"/>
        <v>113</v>
      </c>
      <c r="Z527" s="45">
        <f t="shared" si="85"/>
        <v>120</v>
      </c>
      <c r="AA527" s="45">
        <f t="shared" si="84"/>
        <v>128</v>
      </c>
      <c r="AB527" s="45">
        <f t="shared" si="84"/>
        <v>135</v>
      </c>
      <c r="AC527" s="45">
        <f t="shared" si="84"/>
        <v>143</v>
      </c>
      <c r="AD527" s="45">
        <f t="shared" si="84"/>
        <v>150</v>
      </c>
      <c r="AE527" s="45">
        <f t="shared" si="84"/>
        <v>158</v>
      </c>
      <c r="AF527" s="45">
        <f t="shared" si="84"/>
        <v>165</v>
      </c>
      <c r="AG527" s="45">
        <f t="shared" si="84"/>
        <v>173</v>
      </c>
      <c r="AH527" s="45">
        <f t="shared" si="84"/>
        <v>180</v>
      </c>
      <c r="AI527" s="45">
        <f t="shared" si="84"/>
        <v>188</v>
      </c>
      <c r="AJ527" s="45">
        <f t="shared" si="84"/>
        <v>195</v>
      </c>
      <c r="AK527" s="45">
        <f t="shared" si="84"/>
        <v>203</v>
      </c>
      <c r="AL527" s="45">
        <f t="shared" si="84"/>
        <v>210</v>
      </c>
      <c r="AM527" s="45">
        <f t="shared" si="84"/>
        <v>218</v>
      </c>
      <c r="AN527" s="45">
        <f t="shared" si="84"/>
        <v>226</v>
      </c>
    </row>
    <row r="528" spans="1:40" x14ac:dyDescent="0.25">
      <c r="A528" s="68" t="s">
        <v>97</v>
      </c>
      <c r="B528" s="184">
        <v>51002</v>
      </c>
      <c r="C528" s="68">
        <v>2</v>
      </c>
      <c r="D528" s="1">
        <v>720</v>
      </c>
      <c r="E528" s="1">
        <v>36</v>
      </c>
      <c r="F528" s="1">
        <v>0</v>
      </c>
      <c r="G528" s="1">
        <v>756</v>
      </c>
      <c r="H528" s="181">
        <f t="shared" si="82"/>
        <v>756</v>
      </c>
      <c r="I528" s="176">
        <v>378</v>
      </c>
      <c r="J528" s="182">
        <f t="shared" si="83"/>
        <v>378</v>
      </c>
      <c r="K528" s="45">
        <f t="shared" si="85"/>
        <v>24</v>
      </c>
      <c r="L528" s="45">
        <f t="shared" si="85"/>
        <v>47</v>
      </c>
      <c r="M528" s="45">
        <f t="shared" si="85"/>
        <v>71</v>
      </c>
      <c r="N528" s="45">
        <f t="shared" si="85"/>
        <v>95</v>
      </c>
      <c r="O528" s="45">
        <f t="shared" si="85"/>
        <v>118</v>
      </c>
      <c r="P528" s="45">
        <f t="shared" si="85"/>
        <v>142</v>
      </c>
      <c r="Q528" s="45">
        <f t="shared" si="85"/>
        <v>165</v>
      </c>
      <c r="R528" s="45">
        <f t="shared" si="85"/>
        <v>189</v>
      </c>
      <c r="S528" s="45">
        <f t="shared" si="85"/>
        <v>213</v>
      </c>
      <c r="T528" s="45">
        <f t="shared" si="85"/>
        <v>236</v>
      </c>
      <c r="U528" s="45">
        <f t="shared" si="85"/>
        <v>260</v>
      </c>
      <c r="V528" s="45">
        <f t="shared" si="85"/>
        <v>284</v>
      </c>
      <c r="W528" s="45">
        <f t="shared" si="85"/>
        <v>307</v>
      </c>
      <c r="X528" s="45">
        <f t="shared" si="85"/>
        <v>331</v>
      </c>
      <c r="Y528" s="45">
        <f t="shared" si="85"/>
        <v>354</v>
      </c>
      <c r="Z528" s="45">
        <f t="shared" si="85"/>
        <v>378</v>
      </c>
      <c r="AA528" s="45">
        <f t="shared" si="84"/>
        <v>402</v>
      </c>
      <c r="AB528" s="45">
        <f t="shared" si="84"/>
        <v>425</v>
      </c>
      <c r="AC528" s="45">
        <f t="shared" si="84"/>
        <v>449</v>
      </c>
      <c r="AD528" s="45">
        <f t="shared" si="84"/>
        <v>473</v>
      </c>
      <c r="AE528" s="45">
        <f t="shared" si="84"/>
        <v>496</v>
      </c>
      <c r="AF528" s="45">
        <f t="shared" si="84"/>
        <v>520</v>
      </c>
      <c r="AG528" s="45">
        <f t="shared" si="84"/>
        <v>543</v>
      </c>
      <c r="AH528" s="45">
        <f t="shared" si="84"/>
        <v>567</v>
      </c>
      <c r="AI528" s="45">
        <f t="shared" si="84"/>
        <v>591</v>
      </c>
      <c r="AJ528" s="45">
        <f t="shared" si="84"/>
        <v>614</v>
      </c>
      <c r="AK528" s="45">
        <f t="shared" si="84"/>
        <v>638</v>
      </c>
      <c r="AL528" s="45">
        <f t="shared" si="84"/>
        <v>662</v>
      </c>
      <c r="AM528" s="45">
        <f t="shared" si="84"/>
        <v>685</v>
      </c>
      <c r="AN528" s="45">
        <f t="shared" si="84"/>
        <v>709</v>
      </c>
    </row>
    <row r="529" spans="1:40" x14ac:dyDescent="0.25">
      <c r="A529" s="68" t="s">
        <v>95</v>
      </c>
      <c r="B529" s="184">
        <v>40005</v>
      </c>
      <c r="C529" s="68">
        <v>4</v>
      </c>
      <c r="D529" s="1">
        <v>384</v>
      </c>
      <c r="E529" s="1">
        <v>678</v>
      </c>
      <c r="F529" s="1">
        <v>5</v>
      </c>
      <c r="G529" s="1">
        <v>1067</v>
      </c>
      <c r="H529" s="181">
        <f t="shared" si="82"/>
        <v>1062</v>
      </c>
      <c r="I529" s="176">
        <v>266.75</v>
      </c>
      <c r="J529" s="182">
        <f t="shared" si="83"/>
        <v>265.5</v>
      </c>
      <c r="K529" s="45">
        <f t="shared" si="85"/>
        <v>17</v>
      </c>
      <c r="L529" s="45">
        <f t="shared" si="85"/>
        <v>33</v>
      </c>
      <c r="M529" s="45">
        <f t="shared" si="85"/>
        <v>50</v>
      </c>
      <c r="N529" s="45">
        <f t="shared" si="85"/>
        <v>66</v>
      </c>
      <c r="O529" s="45">
        <f t="shared" si="85"/>
        <v>83</v>
      </c>
      <c r="P529" s="45">
        <f t="shared" si="85"/>
        <v>100</v>
      </c>
      <c r="Q529" s="45">
        <f t="shared" si="85"/>
        <v>116</v>
      </c>
      <c r="R529" s="45">
        <f t="shared" si="85"/>
        <v>133</v>
      </c>
      <c r="S529" s="45">
        <f t="shared" si="85"/>
        <v>149</v>
      </c>
      <c r="T529" s="45">
        <f t="shared" si="85"/>
        <v>166</v>
      </c>
      <c r="U529" s="45">
        <f t="shared" si="85"/>
        <v>183</v>
      </c>
      <c r="V529" s="45">
        <f t="shared" si="85"/>
        <v>199</v>
      </c>
      <c r="W529" s="45">
        <f t="shared" si="85"/>
        <v>216</v>
      </c>
      <c r="X529" s="45">
        <f t="shared" si="85"/>
        <v>232</v>
      </c>
      <c r="Y529" s="45">
        <f t="shared" si="85"/>
        <v>249</v>
      </c>
      <c r="Z529" s="45">
        <f t="shared" si="85"/>
        <v>266</v>
      </c>
      <c r="AA529" s="45">
        <f t="shared" si="84"/>
        <v>282</v>
      </c>
      <c r="AB529" s="45">
        <f t="shared" si="84"/>
        <v>299</v>
      </c>
      <c r="AC529" s="45">
        <f t="shared" si="84"/>
        <v>315</v>
      </c>
      <c r="AD529" s="45">
        <f t="shared" si="84"/>
        <v>332</v>
      </c>
      <c r="AE529" s="45">
        <f t="shared" si="84"/>
        <v>348</v>
      </c>
      <c r="AF529" s="45">
        <f t="shared" si="84"/>
        <v>365</v>
      </c>
      <c r="AG529" s="45">
        <f t="shared" si="84"/>
        <v>382</v>
      </c>
      <c r="AH529" s="45">
        <f t="shared" si="84"/>
        <v>398</v>
      </c>
      <c r="AI529" s="45">
        <f t="shared" si="84"/>
        <v>415</v>
      </c>
      <c r="AJ529" s="45">
        <f t="shared" si="84"/>
        <v>431</v>
      </c>
      <c r="AK529" s="45">
        <f t="shared" si="84"/>
        <v>448</v>
      </c>
      <c r="AL529" s="45">
        <f t="shared" si="84"/>
        <v>465</v>
      </c>
      <c r="AM529" s="45">
        <f t="shared" si="84"/>
        <v>481</v>
      </c>
      <c r="AN529" s="45">
        <f t="shared" si="84"/>
        <v>498</v>
      </c>
    </row>
    <row r="530" spans="1:40" x14ac:dyDescent="0.25">
      <c r="A530" s="68" t="s">
        <v>95</v>
      </c>
      <c r="B530" s="184">
        <v>40008</v>
      </c>
      <c r="C530" s="68">
        <v>5</v>
      </c>
      <c r="D530" s="1">
        <v>0</v>
      </c>
      <c r="E530" s="1">
        <v>534</v>
      </c>
      <c r="F530" s="1">
        <v>0</v>
      </c>
      <c r="G530" s="1">
        <v>534</v>
      </c>
      <c r="H530" s="181">
        <f t="shared" si="82"/>
        <v>534</v>
      </c>
      <c r="I530" s="176">
        <v>106.8</v>
      </c>
      <c r="J530" s="182">
        <f t="shared" si="83"/>
        <v>106.8</v>
      </c>
      <c r="K530" s="45">
        <f t="shared" si="85"/>
        <v>7</v>
      </c>
      <c r="L530" s="45">
        <f t="shared" si="85"/>
        <v>13</v>
      </c>
      <c r="M530" s="45">
        <f t="shared" si="85"/>
        <v>20</v>
      </c>
      <c r="N530" s="45">
        <f t="shared" si="85"/>
        <v>27</v>
      </c>
      <c r="O530" s="45">
        <f t="shared" si="85"/>
        <v>33</v>
      </c>
      <c r="P530" s="45">
        <f t="shared" si="85"/>
        <v>40</v>
      </c>
      <c r="Q530" s="45">
        <f t="shared" si="85"/>
        <v>47</v>
      </c>
      <c r="R530" s="45">
        <f t="shared" si="85"/>
        <v>53</v>
      </c>
      <c r="S530" s="45">
        <f t="shared" si="85"/>
        <v>60</v>
      </c>
      <c r="T530" s="45">
        <f t="shared" si="85"/>
        <v>67</v>
      </c>
      <c r="U530" s="45">
        <f t="shared" si="85"/>
        <v>73</v>
      </c>
      <c r="V530" s="45">
        <f t="shared" si="85"/>
        <v>80</v>
      </c>
      <c r="W530" s="45">
        <f t="shared" si="85"/>
        <v>87</v>
      </c>
      <c r="X530" s="45">
        <f t="shared" si="85"/>
        <v>93</v>
      </c>
      <c r="Y530" s="45">
        <f t="shared" si="85"/>
        <v>100</v>
      </c>
      <c r="Z530" s="45">
        <f t="shared" si="85"/>
        <v>107</v>
      </c>
      <c r="AA530" s="45">
        <f t="shared" si="84"/>
        <v>113</v>
      </c>
      <c r="AB530" s="45">
        <f t="shared" si="84"/>
        <v>120</v>
      </c>
      <c r="AC530" s="45">
        <f t="shared" si="84"/>
        <v>127</v>
      </c>
      <c r="AD530" s="45">
        <f t="shared" si="84"/>
        <v>134</v>
      </c>
      <c r="AE530" s="45">
        <f t="shared" si="84"/>
        <v>140</v>
      </c>
      <c r="AF530" s="45">
        <f t="shared" si="84"/>
        <v>147</v>
      </c>
      <c r="AG530" s="45">
        <f t="shared" si="84"/>
        <v>154</v>
      </c>
      <c r="AH530" s="45">
        <f t="shared" si="84"/>
        <v>160</v>
      </c>
      <c r="AI530" s="45">
        <f t="shared" si="84"/>
        <v>167</v>
      </c>
      <c r="AJ530" s="45">
        <f t="shared" si="84"/>
        <v>174</v>
      </c>
      <c r="AK530" s="45">
        <f t="shared" si="84"/>
        <v>180</v>
      </c>
      <c r="AL530" s="45">
        <f t="shared" si="84"/>
        <v>187</v>
      </c>
      <c r="AM530" s="45">
        <f t="shared" si="84"/>
        <v>194</v>
      </c>
      <c r="AN530" s="45">
        <f t="shared" si="84"/>
        <v>200</v>
      </c>
    </row>
    <row r="531" spans="1:40" x14ac:dyDescent="0.25">
      <c r="A531" s="68" t="s">
        <v>95</v>
      </c>
      <c r="B531" s="184">
        <v>40016</v>
      </c>
      <c r="C531" s="68">
        <v>2</v>
      </c>
      <c r="D531" s="1">
        <v>216</v>
      </c>
      <c r="E531" s="1">
        <v>78</v>
      </c>
      <c r="F531" s="1">
        <v>10</v>
      </c>
      <c r="G531" s="1">
        <v>304</v>
      </c>
      <c r="H531" s="181">
        <f t="shared" si="82"/>
        <v>294</v>
      </c>
      <c r="I531" s="176">
        <v>152</v>
      </c>
      <c r="J531" s="182">
        <f t="shared" si="83"/>
        <v>147</v>
      </c>
      <c r="K531" s="45">
        <f t="shared" si="85"/>
        <v>9</v>
      </c>
      <c r="L531" s="45">
        <f t="shared" si="85"/>
        <v>18</v>
      </c>
      <c r="M531" s="45">
        <f t="shared" si="85"/>
        <v>28</v>
      </c>
      <c r="N531" s="45">
        <f t="shared" si="85"/>
        <v>37</v>
      </c>
      <c r="O531" s="45">
        <f t="shared" si="85"/>
        <v>46</v>
      </c>
      <c r="P531" s="45">
        <f t="shared" si="85"/>
        <v>55</v>
      </c>
      <c r="Q531" s="45">
        <f t="shared" si="85"/>
        <v>64</v>
      </c>
      <c r="R531" s="45">
        <f t="shared" si="85"/>
        <v>74</v>
      </c>
      <c r="S531" s="45">
        <f t="shared" si="85"/>
        <v>83</v>
      </c>
      <c r="T531" s="45">
        <f t="shared" si="85"/>
        <v>92</v>
      </c>
      <c r="U531" s="45">
        <f t="shared" si="85"/>
        <v>101</v>
      </c>
      <c r="V531" s="45">
        <f t="shared" si="85"/>
        <v>110</v>
      </c>
      <c r="W531" s="45">
        <f t="shared" si="85"/>
        <v>119</v>
      </c>
      <c r="X531" s="45">
        <f t="shared" si="85"/>
        <v>129</v>
      </c>
      <c r="Y531" s="45">
        <f t="shared" si="85"/>
        <v>138</v>
      </c>
      <c r="Z531" s="45">
        <f t="shared" si="85"/>
        <v>147</v>
      </c>
      <c r="AA531" s="45">
        <f t="shared" si="84"/>
        <v>156</v>
      </c>
      <c r="AB531" s="45">
        <f t="shared" si="84"/>
        <v>165</v>
      </c>
      <c r="AC531" s="45">
        <f t="shared" si="84"/>
        <v>175</v>
      </c>
      <c r="AD531" s="45">
        <f t="shared" si="84"/>
        <v>184</v>
      </c>
      <c r="AE531" s="45">
        <f t="shared" si="84"/>
        <v>193</v>
      </c>
      <c r="AF531" s="45">
        <f t="shared" si="84"/>
        <v>202</v>
      </c>
      <c r="AG531" s="45">
        <f t="shared" si="84"/>
        <v>211</v>
      </c>
      <c r="AH531" s="45">
        <f t="shared" si="84"/>
        <v>221</v>
      </c>
      <c r="AI531" s="45">
        <f t="shared" si="84"/>
        <v>230</v>
      </c>
      <c r="AJ531" s="45">
        <f t="shared" si="84"/>
        <v>239</v>
      </c>
      <c r="AK531" s="45">
        <f t="shared" si="84"/>
        <v>248</v>
      </c>
      <c r="AL531" s="45">
        <f t="shared" si="84"/>
        <v>257</v>
      </c>
      <c r="AM531" s="45">
        <f t="shared" si="84"/>
        <v>266</v>
      </c>
      <c r="AN531" s="45">
        <f t="shared" si="84"/>
        <v>276</v>
      </c>
    </row>
    <row r="532" spans="1:40" x14ac:dyDescent="0.25">
      <c r="A532" s="68" t="s">
        <v>95</v>
      </c>
      <c r="B532" s="184">
        <v>40032</v>
      </c>
      <c r="C532" s="68">
        <v>3</v>
      </c>
      <c r="D532" s="1">
        <v>288</v>
      </c>
      <c r="E532" s="1">
        <v>166</v>
      </c>
      <c r="F532" s="1">
        <v>0</v>
      </c>
      <c r="G532" s="1">
        <v>454</v>
      </c>
      <c r="H532" s="181">
        <f t="shared" si="82"/>
        <v>454</v>
      </c>
      <c r="I532" s="176">
        <v>151.33330000000001</v>
      </c>
      <c r="J532" s="182">
        <f t="shared" si="83"/>
        <v>151.33333333333334</v>
      </c>
      <c r="K532" s="45">
        <f t="shared" si="85"/>
        <v>9</v>
      </c>
      <c r="L532" s="45">
        <f t="shared" si="85"/>
        <v>19</v>
      </c>
      <c r="M532" s="45">
        <f t="shared" si="85"/>
        <v>28</v>
      </c>
      <c r="N532" s="45">
        <f t="shared" si="85"/>
        <v>38</v>
      </c>
      <c r="O532" s="45">
        <f t="shared" si="85"/>
        <v>47</v>
      </c>
      <c r="P532" s="45">
        <f t="shared" si="85"/>
        <v>57</v>
      </c>
      <c r="Q532" s="45">
        <f t="shared" si="85"/>
        <v>66</v>
      </c>
      <c r="R532" s="45">
        <f t="shared" si="85"/>
        <v>76</v>
      </c>
      <c r="S532" s="45">
        <f t="shared" si="85"/>
        <v>85</v>
      </c>
      <c r="T532" s="45">
        <f t="shared" si="85"/>
        <v>95</v>
      </c>
      <c r="U532" s="45">
        <f t="shared" si="85"/>
        <v>104</v>
      </c>
      <c r="V532" s="45">
        <f t="shared" si="85"/>
        <v>114</v>
      </c>
      <c r="W532" s="45">
        <f t="shared" si="85"/>
        <v>123</v>
      </c>
      <c r="X532" s="45">
        <f t="shared" si="85"/>
        <v>132</v>
      </c>
      <c r="Y532" s="45">
        <f t="shared" si="85"/>
        <v>142</v>
      </c>
      <c r="Z532" s="45">
        <f t="shared" si="85"/>
        <v>151</v>
      </c>
      <c r="AA532" s="45">
        <f t="shared" si="84"/>
        <v>161</v>
      </c>
      <c r="AB532" s="45">
        <f t="shared" si="84"/>
        <v>170</v>
      </c>
      <c r="AC532" s="45">
        <f t="shared" si="84"/>
        <v>180</v>
      </c>
      <c r="AD532" s="45">
        <f t="shared" si="84"/>
        <v>189</v>
      </c>
      <c r="AE532" s="45">
        <f t="shared" si="84"/>
        <v>199</v>
      </c>
      <c r="AF532" s="45">
        <f t="shared" si="84"/>
        <v>208</v>
      </c>
      <c r="AG532" s="45">
        <f t="shared" si="84"/>
        <v>218</v>
      </c>
      <c r="AH532" s="45">
        <f t="shared" si="84"/>
        <v>227</v>
      </c>
      <c r="AI532" s="45">
        <f t="shared" si="84"/>
        <v>236</v>
      </c>
      <c r="AJ532" s="45">
        <f t="shared" si="84"/>
        <v>246</v>
      </c>
      <c r="AK532" s="45">
        <f t="shared" si="84"/>
        <v>255</v>
      </c>
      <c r="AL532" s="45">
        <f t="shared" si="84"/>
        <v>265</v>
      </c>
      <c r="AM532" s="45">
        <f t="shared" si="84"/>
        <v>274</v>
      </c>
      <c r="AN532" s="45">
        <f t="shared" si="84"/>
        <v>284</v>
      </c>
    </row>
    <row r="533" spans="1:40" x14ac:dyDescent="0.25">
      <c r="A533" s="68" t="s">
        <v>95</v>
      </c>
      <c r="B533" s="184">
        <v>40228</v>
      </c>
      <c r="C533" s="68">
        <v>4</v>
      </c>
      <c r="D533" s="1">
        <v>0</v>
      </c>
      <c r="E533" s="1">
        <v>642</v>
      </c>
      <c r="F533" s="1">
        <v>0</v>
      </c>
      <c r="G533" s="1">
        <v>642</v>
      </c>
      <c r="H533" s="181">
        <f t="shared" si="82"/>
        <v>642</v>
      </c>
      <c r="I533" s="176">
        <v>160.5</v>
      </c>
      <c r="J533" s="182">
        <f t="shared" si="83"/>
        <v>160.5</v>
      </c>
      <c r="K533" s="45">
        <f t="shared" si="85"/>
        <v>10</v>
      </c>
      <c r="L533" s="45">
        <f t="shared" si="85"/>
        <v>20</v>
      </c>
      <c r="M533" s="45">
        <f t="shared" si="85"/>
        <v>30</v>
      </c>
      <c r="N533" s="45">
        <f t="shared" si="85"/>
        <v>40</v>
      </c>
      <c r="O533" s="45">
        <f t="shared" si="85"/>
        <v>50</v>
      </c>
      <c r="P533" s="45">
        <f t="shared" si="85"/>
        <v>60</v>
      </c>
      <c r="Q533" s="45">
        <f t="shared" si="85"/>
        <v>70</v>
      </c>
      <c r="R533" s="45">
        <f t="shared" si="85"/>
        <v>80</v>
      </c>
      <c r="S533" s="45">
        <f t="shared" si="85"/>
        <v>90</v>
      </c>
      <c r="T533" s="45">
        <f t="shared" si="85"/>
        <v>100</v>
      </c>
      <c r="U533" s="45">
        <f t="shared" si="85"/>
        <v>110</v>
      </c>
      <c r="V533" s="45">
        <f t="shared" si="85"/>
        <v>120</v>
      </c>
      <c r="W533" s="45">
        <f t="shared" si="85"/>
        <v>130</v>
      </c>
      <c r="X533" s="45">
        <f t="shared" si="85"/>
        <v>140</v>
      </c>
      <c r="Y533" s="45">
        <f t="shared" si="85"/>
        <v>150</v>
      </c>
      <c r="Z533" s="45">
        <f t="shared" si="85"/>
        <v>161</v>
      </c>
      <c r="AA533" s="45">
        <f t="shared" si="84"/>
        <v>171</v>
      </c>
      <c r="AB533" s="45">
        <f t="shared" si="84"/>
        <v>181</v>
      </c>
      <c r="AC533" s="45">
        <f t="shared" si="84"/>
        <v>191</v>
      </c>
      <c r="AD533" s="45">
        <f t="shared" si="84"/>
        <v>201</v>
      </c>
      <c r="AE533" s="45">
        <f t="shared" si="84"/>
        <v>211</v>
      </c>
      <c r="AF533" s="45">
        <f t="shared" si="84"/>
        <v>221</v>
      </c>
      <c r="AG533" s="45">
        <f t="shared" si="84"/>
        <v>231</v>
      </c>
      <c r="AH533" s="45">
        <f t="shared" si="84"/>
        <v>241</v>
      </c>
      <c r="AI533" s="45">
        <f t="shared" si="84"/>
        <v>251</v>
      </c>
      <c r="AJ533" s="45">
        <f t="shared" si="84"/>
        <v>261</v>
      </c>
      <c r="AK533" s="45">
        <f t="shared" si="84"/>
        <v>271</v>
      </c>
      <c r="AL533" s="45">
        <f t="shared" si="84"/>
        <v>281</v>
      </c>
      <c r="AM533" s="45">
        <f t="shared" si="84"/>
        <v>291</v>
      </c>
      <c r="AN533" s="45">
        <f t="shared" si="84"/>
        <v>301</v>
      </c>
    </row>
    <row r="534" spans="1:40" x14ac:dyDescent="0.25">
      <c r="A534" s="68" t="s">
        <v>95</v>
      </c>
      <c r="B534" s="184">
        <v>40284</v>
      </c>
      <c r="C534" s="68">
        <v>12</v>
      </c>
      <c r="D534" s="1">
        <v>600</v>
      </c>
      <c r="E534" s="1">
        <v>1203</v>
      </c>
      <c r="F534" s="1">
        <v>6</v>
      </c>
      <c r="G534" s="1">
        <v>1809</v>
      </c>
      <c r="H534" s="181">
        <f t="shared" si="82"/>
        <v>1803</v>
      </c>
      <c r="I534" s="176">
        <v>150.75</v>
      </c>
      <c r="J534" s="182">
        <f t="shared" si="83"/>
        <v>150.25</v>
      </c>
      <c r="K534" s="45">
        <f t="shared" si="85"/>
        <v>9</v>
      </c>
      <c r="L534" s="45">
        <f t="shared" si="85"/>
        <v>19</v>
      </c>
      <c r="M534" s="45">
        <f t="shared" si="85"/>
        <v>28</v>
      </c>
      <c r="N534" s="45">
        <f t="shared" si="85"/>
        <v>38</v>
      </c>
      <c r="O534" s="45">
        <f t="shared" si="85"/>
        <v>47</v>
      </c>
      <c r="P534" s="45">
        <f t="shared" si="85"/>
        <v>56</v>
      </c>
      <c r="Q534" s="45">
        <f t="shared" si="85"/>
        <v>66</v>
      </c>
      <c r="R534" s="45">
        <f t="shared" si="85"/>
        <v>75</v>
      </c>
      <c r="S534" s="45">
        <f t="shared" si="85"/>
        <v>85</v>
      </c>
      <c r="T534" s="45">
        <f t="shared" si="85"/>
        <v>94</v>
      </c>
      <c r="U534" s="45">
        <f t="shared" si="85"/>
        <v>103</v>
      </c>
      <c r="V534" s="45">
        <f t="shared" si="85"/>
        <v>113</v>
      </c>
      <c r="W534" s="45">
        <f t="shared" si="85"/>
        <v>122</v>
      </c>
      <c r="X534" s="45">
        <f t="shared" si="85"/>
        <v>131</v>
      </c>
      <c r="Y534" s="45">
        <f t="shared" si="85"/>
        <v>141</v>
      </c>
      <c r="Z534" s="45">
        <f t="shared" ref="Z534:AN549" si="86">IF($G534&gt;0,ROUND($J534*Z$3/12*0.75,0),0)</f>
        <v>150</v>
      </c>
      <c r="AA534" s="45">
        <f t="shared" si="86"/>
        <v>160</v>
      </c>
      <c r="AB534" s="45">
        <f t="shared" si="86"/>
        <v>169</v>
      </c>
      <c r="AC534" s="45">
        <f t="shared" si="86"/>
        <v>178</v>
      </c>
      <c r="AD534" s="45">
        <f t="shared" si="86"/>
        <v>188</v>
      </c>
      <c r="AE534" s="45">
        <f t="shared" si="86"/>
        <v>197</v>
      </c>
      <c r="AF534" s="45">
        <f t="shared" si="86"/>
        <v>207</v>
      </c>
      <c r="AG534" s="45">
        <f t="shared" si="86"/>
        <v>216</v>
      </c>
      <c r="AH534" s="45">
        <f t="shared" si="86"/>
        <v>225</v>
      </c>
      <c r="AI534" s="45">
        <f t="shared" si="86"/>
        <v>235</v>
      </c>
      <c r="AJ534" s="45">
        <f t="shared" si="86"/>
        <v>244</v>
      </c>
      <c r="AK534" s="45">
        <f t="shared" si="86"/>
        <v>254</v>
      </c>
      <c r="AL534" s="45">
        <f t="shared" si="86"/>
        <v>263</v>
      </c>
      <c r="AM534" s="45">
        <f t="shared" si="86"/>
        <v>272</v>
      </c>
      <c r="AN534" s="45">
        <f t="shared" si="86"/>
        <v>282</v>
      </c>
    </row>
    <row r="535" spans="1:40" x14ac:dyDescent="0.25">
      <c r="A535" s="68" t="s">
        <v>95</v>
      </c>
      <c r="B535" s="184">
        <v>40296</v>
      </c>
      <c r="C535" s="68">
        <v>22</v>
      </c>
      <c r="D535" s="1">
        <v>3408</v>
      </c>
      <c r="E535" s="1">
        <v>1310</v>
      </c>
      <c r="F535" s="1">
        <v>88</v>
      </c>
      <c r="G535" s="1">
        <v>4806</v>
      </c>
      <c r="H535" s="181">
        <f t="shared" si="82"/>
        <v>4718</v>
      </c>
      <c r="I535" s="176">
        <v>218.4545</v>
      </c>
      <c r="J535" s="182">
        <f t="shared" si="83"/>
        <v>214.45454545454547</v>
      </c>
      <c r="K535" s="45">
        <f t="shared" ref="K535:Z550" si="87">IF($G535&gt;0,ROUND($J535*K$3/12*0.75,0),0)</f>
        <v>13</v>
      </c>
      <c r="L535" s="45">
        <f t="shared" si="87"/>
        <v>27</v>
      </c>
      <c r="M535" s="45">
        <f t="shared" si="87"/>
        <v>40</v>
      </c>
      <c r="N535" s="45">
        <f t="shared" si="87"/>
        <v>54</v>
      </c>
      <c r="O535" s="45">
        <f t="shared" si="87"/>
        <v>67</v>
      </c>
      <c r="P535" s="45">
        <f t="shared" si="87"/>
        <v>80</v>
      </c>
      <c r="Q535" s="45">
        <f t="shared" si="87"/>
        <v>94</v>
      </c>
      <c r="R535" s="45">
        <f t="shared" si="87"/>
        <v>107</v>
      </c>
      <c r="S535" s="45">
        <f t="shared" si="87"/>
        <v>121</v>
      </c>
      <c r="T535" s="45">
        <f t="shared" si="87"/>
        <v>134</v>
      </c>
      <c r="U535" s="45">
        <f t="shared" si="87"/>
        <v>147</v>
      </c>
      <c r="V535" s="45">
        <f t="shared" si="87"/>
        <v>161</v>
      </c>
      <c r="W535" s="45">
        <f t="shared" si="87"/>
        <v>174</v>
      </c>
      <c r="X535" s="45">
        <f t="shared" si="87"/>
        <v>188</v>
      </c>
      <c r="Y535" s="45">
        <f t="shared" si="87"/>
        <v>201</v>
      </c>
      <c r="Z535" s="45">
        <f t="shared" si="87"/>
        <v>214</v>
      </c>
      <c r="AA535" s="45">
        <f t="shared" si="86"/>
        <v>228</v>
      </c>
      <c r="AB535" s="45">
        <f t="shared" si="86"/>
        <v>241</v>
      </c>
      <c r="AC535" s="45">
        <f t="shared" si="86"/>
        <v>255</v>
      </c>
      <c r="AD535" s="45">
        <f t="shared" si="86"/>
        <v>268</v>
      </c>
      <c r="AE535" s="45">
        <f t="shared" si="86"/>
        <v>281</v>
      </c>
      <c r="AF535" s="45">
        <f t="shared" si="86"/>
        <v>295</v>
      </c>
      <c r="AG535" s="45">
        <f t="shared" si="86"/>
        <v>308</v>
      </c>
      <c r="AH535" s="45">
        <f t="shared" si="86"/>
        <v>322</v>
      </c>
      <c r="AI535" s="45">
        <f t="shared" si="86"/>
        <v>335</v>
      </c>
      <c r="AJ535" s="45">
        <f t="shared" si="86"/>
        <v>348</v>
      </c>
      <c r="AK535" s="45">
        <f t="shared" si="86"/>
        <v>362</v>
      </c>
      <c r="AL535" s="45">
        <f t="shared" si="86"/>
        <v>375</v>
      </c>
      <c r="AM535" s="45">
        <f t="shared" si="86"/>
        <v>389</v>
      </c>
      <c r="AN535" s="45">
        <f t="shared" si="86"/>
        <v>402</v>
      </c>
    </row>
    <row r="536" spans="1:40" x14ac:dyDescent="0.25">
      <c r="A536" s="68" t="s">
        <v>95</v>
      </c>
      <c r="B536" s="184">
        <v>40714</v>
      </c>
      <c r="C536" s="68">
        <v>16</v>
      </c>
      <c r="D536" s="1">
        <v>2052</v>
      </c>
      <c r="E536" s="1">
        <v>957</v>
      </c>
      <c r="F536" s="1">
        <v>22</v>
      </c>
      <c r="G536" s="1">
        <v>3031</v>
      </c>
      <c r="H536" s="181">
        <f t="shared" si="82"/>
        <v>3009</v>
      </c>
      <c r="I536" s="176">
        <v>189.4375</v>
      </c>
      <c r="J536" s="182">
        <f t="shared" si="83"/>
        <v>188.0625</v>
      </c>
      <c r="K536" s="45">
        <f t="shared" si="87"/>
        <v>12</v>
      </c>
      <c r="L536" s="45">
        <f t="shared" si="87"/>
        <v>24</v>
      </c>
      <c r="M536" s="45">
        <f t="shared" si="87"/>
        <v>35</v>
      </c>
      <c r="N536" s="45">
        <f t="shared" si="87"/>
        <v>47</v>
      </c>
      <c r="O536" s="45">
        <f t="shared" si="87"/>
        <v>59</v>
      </c>
      <c r="P536" s="45">
        <f t="shared" si="87"/>
        <v>71</v>
      </c>
      <c r="Q536" s="45">
        <f t="shared" si="87"/>
        <v>82</v>
      </c>
      <c r="R536" s="45">
        <f t="shared" si="87"/>
        <v>94</v>
      </c>
      <c r="S536" s="45">
        <f t="shared" si="87"/>
        <v>106</v>
      </c>
      <c r="T536" s="45">
        <f t="shared" si="87"/>
        <v>118</v>
      </c>
      <c r="U536" s="45">
        <f t="shared" si="87"/>
        <v>129</v>
      </c>
      <c r="V536" s="45">
        <f t="shared" si="87"/>
        <v>141</v>
      </c>
      <c r="W536" s="45">
        <f t="shared" si="87"/>
        <v>153</v>
      </c>
      <c r="X536" s="45">
        <f t="shared" si="87"/>
        <v>165</v>
      </c>
      <c r="Y536" s="45">
        <f t="shared" si="87"/>
        <v>176</v>
      </c>
      <c r="Z536" s="45">
        <f t="shared" si="87"/>
        <v>188</v>
      </c>
      <c r="AA536" s="45">
        <f t="shared" si="86"/>
        <v>200</v>
      </c>
      <c r="AB536" s="45">
        <f t="shared" si="86"/>
        <v>212</v>
      </c>
      <c r="AC536" s="45">
        <f t="shared" si="86"/>
        <v>223</v>
      </c>
      <c r="AD536" s="45">
        <f t="shared" si="86"/>
        <v>235</v>
      </c>
      <c r="AE536" s="45">
        <f t="shared" si="86"/>
        <v>247</v>
      </c>
      <c r="AF536" s="45">
        <f t="shared" si="86"/>
        <v>259</v>
      </c>
      <c r="AG536" s="45">
        <f t="shared" si="86"/>
        <v>270</v>
      </c>
      <c r="AH536" s="45">
        <f t="shared" si="86"/>
        <v>282</v>
      </c>
      <c r="AI536" s="45">
        <f t="shared" si="86"/>
        <v>294</v>
      </c>
      <c r="AJ536" s="45">
        <f t="shared" si="86"/>
        <v>306</v>
      </c>
      <c r="AK536" s="45">
        <f t="shared" si="86"/>
        <v>317</v>
      </c>
      <c r="AL536" s="45">
        <f t="shared" si="86"/>
        <v>329</v>
      </c>
      <c r="AM536" s="45">
        <f t="shared" si="86"/>
        <v>341</v>
      </c>
      <c r="AN536" s="45">
        <f t="shared" si="86"/>
        <v>353</v>
      </c>
    </row>
    <row r="537" spans="1:40" x14ac:dyDescent="0.25">
      <c r="A537" s="68" t="s">
        <v>95</v>
      </c>
      <c r="B537" s="184">
        <v>40739</v>
      </c>
      <c r="C537" s="68">
        <v>10</v>
      </c>
      <c r="D537" s="1">
        <v>924</v>
      </c>
      <c r="E537" s="1">
        <v>794</v>
      </c>
      <c r="F537" s="1">
        <v>0</v>
      </c>
      <c r="G537" s="1">
        <v>1718</v>
      </c>
      <c r="H537" s="181">
        <f t="shared" si="82"/>
        <v>1718</v>
      </c>
      <c r="I537" s="176">
        <v>171.8</v>
      </c>
      <c r="J537" s="182">
        <f t="shared" si="83"/>
        <v>171.8</v>
      </c>
      <c r="K537" s="45">
        <f t="shared" si="87"/>
        <v>11</v>
      </c>
      <c r="L537" s="45">
        <f t="shared" si="87"/>
        <v>21</v>
      </c>
      <c r="M537" s="45">
        <f t="shared" si="87"/>
        <v>32</v>
      </c>
      <c r="N537" s="45">
        <f t="shared" si="87"/>
        <v>43</v>
      </c>
      <c r="O537" s="45">
        <f t="shared" si="87"/>
        <v>54</v>
      </c>
      <c r="P537" s="45">
        <f t="shared" si="87"/>
        <v>64</v>
      </c>
      <c r="Q537" s="45">
        <f t="shared" si="87"/>
        <v>75</v>
      </c>
      <c r="R537" s="45">
        <f t="shared" si="87"/>
        <v>86</v>
      </c>
      <c r="S537" s="45">
        <f t="shared" si="87"/>
        <v>97</v>
      </c>
      <c r="T537" s="45">
        <f t="shared" si="87"/>
        <v>107</v>
      </c>
      <c r="U537" s="45">
        <f t="shared" si="87"/>
        <v>118</v>
      </c>
      <c r="V537" s="45">
        <f t="shared" si="87"/>
        <v>129</v>
      </c>
      <c r="W537" s="45">
        <f t="shared" si="87"/>
        <v>140</v>
      </c>
      <c r="X537" s="45">
        <f t="shared" si="87"/>
        <v>150</v>
      </c>
      <c r="Y537" s="45">
        <f t="shared" si="87"/>
        <v>161</v>
      </c>
      <c r="Z537" s="45">
        <f t="shared" si="87"/>
        <v>172</v>
      </c>
      <c r="AA537" s="45">
        <f t="shared" si="86"/>
        <v>183</v>
      </c>
      <c r="AB537" s="45">
        <f t="shared" si="86"/>
        <v>193</v>
      </c>
      <c r="AC537" s="45">
        <f t="shared" si="86"/>
        <v>204</v>
      </c>
      <c r="AD537" s="45">
        <f t="shared" si="86"/>
        <v>215</v>
      </c>
      <c r="AE537" s="45">
        <f t="shared" si="86"/>
        <v>225</v>
      </c>
      <c r="AF537" s="45">
        <f t="shared" si="86"/>
        <v>236</v>
      </c>
      <c r="AG537" s="45">
        <f t="shared" si="86"/>
        <v>247</v>
      </c>
      <c r="AH537" s="45">
        <f t="shared" si="86"/>
        <v>258</v>
      </c>
      <c r="AI537" s="45">
        <f t="shared" si="86"/>
        <v>268</v>
      </c>
      <c r="AJ537" s="45">
        <f t="shared" si="86"/>
        <v>279</v>
      </c>
      <c r="AK537" s="45">
        <f t="shared" si="86"/>
        <v>290</v>
      </c>
      <c r="AL537" s="45">
        <f t="shared" si="86"/>
        <v>301</v>
      </c>
      <c r="AM537" s="45">
        <f t="shared" si="86"/>
        <v>311</v>
      </c>
      <c r="AN537" s="45">
        <f t="shared" si="86"/>
        <v>322</v>
      </c>
    </row>
    <row r="538" spans="1:40" x14ac:dyDescent="0.25">
      <c r="A538" s="68" t="s">
        <v>95</v>
      </c>
      <c r="B538" s="184">
        <v>40944</v>
      </c>
      <c r="C538" s="68">
        <v>12</v>
      </c>
      <c r="D538" s="1">
        <v>264</v>
      </c>
      <c r="E538" s="1">
        <v>1096</v>
      </c>
      <c r="F538" s="1">
        <v>1</v>
      </c>
      <c r="G538" s="1">
        <v>1361</v>
      </c>
      <c r="H538" s="181">
        <f t="shared" si="82"/>
        <v>1360</v>
      </c>
      <c r="I538" s="176">
        <v>113.41670000000001</v>
      </c>
      <c r="J538" s="182">
        <f t="shared" si="83"/>
        <v>113.33333333333333</v>
      </c>
      <c r="K538" s="45">
        <f t="shared" si="87"/>
        <v>7</v>
      </c>
      <c r="L538" s="45">
        <f t="shared" si="87"/>
        <v>14</v>
      </c>
      <c r="M538" s="45">
        <f t="shared" si="87"/>
        <v>21</v>
      </c>
      <c r="N538" s="45">
        <f t="shared" si="87"/>
        <v>28</v>
      </c>
      <c r="O538" s="45">
        <f t="shared" si="87"/>
        <v>35</v>
      </c>
      <c r="P538" s="45">
        <f t="shared" si="87"/>
        <v>43</v>
      </c>
      <c r="Q538" s="45">
        <f t="shared" si="87"/>
        <v>50</v>
      </c>
      <c r="R538" s="45">
        <f t="shared" si="87"/>
        <v>57</v>
      </c>
      <c r="S538" s="45">
        <f t="shared" si="87"/>
        <v>64</v>
      </c>
      <c r="T538" s="45">
        <f t="shared" si="87"/>
        <v>71</v>
      </c>
      <c r="U538" s="45">
        <f t="shared" si="87"/>
        <v>78</v>
      </c>
      <c r="V538" s="45">
        <f t="shared" si="87"/>
        <v>85</v>
      </c>
      <c r="W538" s="45">
        <f t="shared" si="87"/>
        <v>92</v>
      </c>
      <c r="X538" s="45">
        <f t="shared" si="87"/>
        <v>99</v>
      </c>
      <c r="Y538" s="45">
        <f t="shared" si="87"/>
        <v>106</v>
      </c>
      <c r="Z538" s="45">
        <f t="shared" si="87"/>
        <v>113</v>
      </c>
      <c r="AA538" s="45">
        <f t="shared" si="86"/>
        <v>120</v>
      </c>
      <c r="AB538" s="45">
        <f t="shared" si="86"/>
        <v>128</v>
      </c>
      <c r="AC538" s="45">
        <f t="shared" si="86"/>
        <v>135</v>
      </c>
      <c r="AD538" s="45">
        <f t="shared" si="86"/>
        <v>142</v>
      </c>
      <c r="AE538" s="45">
        <f t="shared" si="86"/>
        <v>149</v>
      </c>
      <c r="AF538" s="45">
        <f t="shared" si="86"/>
        <v>156</v>
      </c>
      <c r="AG538" s="45">
        <f t="shared" si="86"/>
        <v>163</v>
      </c>
      <c r="AH538" s="45">
        <f t="shared" si="86"/>
        <v>170</v>
      </c>
      <c r="AI538" s="45">
        <f t="shared" si="86"/>
        <v>177</v>
      </c>
      <c r="AJ538" s="45">
        <f t="shared" si="86"/>
        <v>184</v>
      </c>
      <c r="AK538" s="45">
        <f t="shared" si="86"/>
        <v>191</v>
      </c>
      <c r="AL538" s="45">
        <f t="shared" si="86"/>
        <v>198</v>
      </c>
      <c r="AM538" s="45">
        <f t="shared" si="86"/>
        <v>205</v>
      </c>
      <c r="AN538" s="45">
        <f t="shared" si="86"/>
        <v>213</v>
      </c>
    </row>
    <row r="539" spans="1:40" x14ac:dyDescent="0.25">
      <c r="A539" s="68" t="s">
        <v>95</v>
      </c>
      <c r="B539" s="184">
        <v>40946</v>
      </c>
      <c r="C539" s="68">
        <v>0</v>
      </c>
      <c r="D539" s="1">
        <v>0</v>
      </c>
      <c r="E539" s="1">
        <v>0</v>
      </c>
      <c r="F539" s="1">
        <v>0</v>
      </c>
      <c r="G539" s="1">
        <v>0</v>
      </c>
      <c r="H539" s="181">
        <f t="shared" si="82"/>
        <v>0</v>
      </c>
      <c r="I539" s="176">
        <v>0</v>
      </c>
      <c r="J539" s="182">
        <f t="shared" si="83"/>
        <v>0</v>
      </c>
      <c r="K539" s="45">
        <f t="shared" si="87"/>
        <v>0</v>
      </c>
      <c r="L539" s="45">
        <f t="shared" si="87"/>
        <v>0</v>
      </c>
      <c r="M539" s="45">
        <f t="shared" si="87"/>
        <v>0</v>
      </c>
      <c r="N539" s="45">
        <f t="shared" si="87"/>
        <v>0</v>
      </c>
      <c r="O539" s="45">
        <f t="shared" si="87"/>
        <v>0</v>
      </c>
      <c r="P539" s="45">
        <f t="shared" si="87"/>
        <v>0</v>
      </c>
      <c r="Q539" s="45">
        <f t="shared" si="87"/>
        <v>0</v>
      </c>
      <c r="R539" s="45">
        <f t="shared" si="87"/>
        <v>0</v>
      </c>
      <c r="S539" s="45">
        <f t="shared" si="87"/>
        <v>0</v>
      </c>
      <c r="T539" s="45">
        <f t="shared" si="87"/>
        <v>0</v>
      </c>
      <c r="U539" s="45">
        <f t="shared" si="87"/>
        <v>0</v>
      </c>
      <c r="V539" s="45">
        <f t="shared" si="87"/>
        <v>0</v>
      </c>
      <c r="W539" s="45">
        <f t="shared" si="87"/>
        <v>0</v>
      </c>
      <c r="X539" s="45">
        <f t="shared" si="87"/>
        <v>0</v>
      </c>
      <c r="Y539" s="45">
        <f t="shared" si="87"/>
        <v>0</v>
      </c>
      <c r="Z539" s="45">
        <f t="shared" si="87"/>
        <v>0</v>
      </c>
      <c r="AA539" s="45">
        <f t="shared" si="86"/>
        <v>0</v>
      </c>
      <c r="AB539" s="45">
        <f t="shared" si="86"/>
        <v>0</v>
      </c>
      <c r="AC539" s="45">
        <f t="shared" si="86"/>
        <v>0</v>
      </c>
      <c r="AD539" s="45">
        <f t="shared" si="86"/>
        <v>0</v>
      </c>
      <c r="AE539" s="45">
        <f t="shared" si="86"/>
        <v>0</v>
      </c>
      <c r="AF539" s="45">
        <f t="shared" si="86"/>
        <v>0</v>
      </c>
      <c r="AG539" s="45">
        <f t="shared" si="86"/>
        <v>0</v>
      </c>
      <c r="AH539" s="45">
        <f t="shared" si="86"/>
        <v>0</v>
      </c>
      <c r="AI539" s="45">
        <f t="shared" si="86"/>
        <v>0</v>
      </c>
      <c r="AJ539" s="45">
        <f t="shared" si="86"/>
        <v>0</v>
      </c>
      <c r="AK539" s="45">
        <f t="shared" si="86"/>
        <v>0</v>
      </c>
      <c r="AL539" s="45">
        <f t="shared" si="86"/>
        <v>0</v>
      </c>
      <c r="AM539" s="45">
        <f t="shared" si="86"/>
        <v>0</v>
      </c>
      <c r="AN539" s="45">
        <f t="shared" si="86"/>
        <v>0</v>
      </c>
    </row>
    <row r="540" spans="1:40" x14ac:dyDescent="0.25">
      <c r="A540" s="68" t="s">
        <v>95</v>
      </c>
      <c r="B540" s="184">
        <v>41315</v>
      </c>
      <c r="C540" s="68">
        <v>8</v>
      </c>
      <c r="D540" s="1">
        <v>732</v>
      </c>
      <c r="E540" s="1">
        <v>675</v>
      </c>
      <c r="F540" s="1">
        <v>12</v>
      </c>
      <c r="G540" s="1">
        <v>1419</v>
      </c>
      <c r="H540" s="181">
        <f t="shared" si="82"/>
        <v>1407</v>
      </c>
      <c r="I540" s="176">
        <v>177.375</v>
      </c>
      <c r="J540" s="182">
        <f t="shared" si="83"/>
        <v>175.875</v>
      </c>
      <c r="K540" s="45">
        <f t="shared" si="87"/>
        <v>11</v>
      </c>
      <c r="L540" s="45">
        <f t="shared" si="87"/>
        <v>22</v>
      </c>
      <c r="M540" s="45">
        <f t="shared" si="87"/>
        <v>33</v>
      </c>
      <c r="N540" s="45">
        <f t="shared" si="87"/>
        <v>44</v>
      </c>
      <c r="O540" s="45">
        <f t="shared" si="87"/>
        <v>55</v>
      </c>
      <c r="P540" s="45">
        <f t="shared" si="87"/>
        <v>66</v>
      </c>
      <c r="Q540" s="45">
        <f t="shared" si="87"/>
        <v>77</v>
      </c>
      <c r="R540" s="45">
        <f t="shared" si="87"/>
        <v>88</v>
      </c>
      <c r="S540" s="45">
        <f t="shared" si="87"/>
        <v>99</v>
      </c>
      <c r="T540" s="45">
        <f t="shared" si="87"/>
        <v>110</v>
      </c>
      <c r="U540" s="45">
        <f t="shared" si="87"/>
        <v>121</v>
      </c>
      <c r="V540" s="45">
        <f t="shared" si="87"/>
        <v>132</v>
      </c>
      <c r="W540" s="45">
        <f t="shared" si="87"/>
        <v>143</v>
      </c>
      <c r="X540" s="45">
        <f t="shared" si="87"/>
        <v>154</v>
      </c>
      <c r="Y540" s="45">
        <f t="shared" si="87"/>
        <v>165</v>
      </c>
      <c r="Z540" s="45">
        <f t="shared" si="87"/>
        <v>176</v>
      </c>
      <c r="AA540" s="45">
        <f t="shared" si="86"/>
        <v>187</v>
      </c>
      <c r="AB540" s="45">
        <f t="shared" si="86"/>
        <v>198</v>
      </c>
      <c r="AC540" s="45">
        <f t="shared" si="86"/>
        <v>209</v>
      </c>
      <c r="AD540" s="45">
        <f t="shared" si="86"/>
        <v>220</v>
      </c>
      <c r="AE540" s="45">
        <f t="shared" si="86"/>
        <v>231</v>
      </c>
      <c r="AF540" s="45">
        <f t="shared" si="86"/>
        <v>242</v>
      </c>
      <c r="AG540" s="45">
        <f t="shared" si="86"/>
        <v>253</v>
      </c>
      <c r="AH540" s="45">
        <f t="shared" si="86"/>
        <v>264</v>
      </c>
      <c r="AI540" s="45">
        <f t="shared" si="86"/>
        <v>275</v>
      </c>
      <c r="AJ540" s="45">
        <f t="shared" si="86"/>
        <v>286</v>
      </c>
      <c r="AK540" s="45">
        <f t="shared" si="86"/>
        <v>297</v>
      </c>
      <c r="AL540" s="45">
        <f t="shared" si="86"/>
        <v>308</v>
      </c>
      <c r="AM540" s="45">
        <f t="shared" si="86"/>
        <v>319</v>
      </c>
      <c r="AN540" s="45">
        <f t="shared" si="86"/>
        <v>330</v>
      </c>
    </row>
    <row r="541" spans="1:40" x14ac:dyDescent="0.25">
      <c r="A541" s="68" t="s">
        <v>95</v>
      </c>
      <c r="B541" s="184">
        <v>41317</v>
      </c>
      <c r="C541" s="68">
        <v>7</v>
      </c>
      <c r="D541" s="1">
        <v>468</v>
      </c>
      <c r="E541" s="1">
        <v>750</v>
      </c>
      <c r="F541" s="1">
        <v>12</v>
      </c>
      <c r="G541" s="1">
        <v>1230</v>
      </c>
      <c r="H541" s="181">
        <f t="shared" si="82"/>
        <v>1218</v>
      </c>
      <c r="I541" s="176">
        <v>175.71430000000001</v>
      </c>
      <c r="J541" s="182">
        <f t="shared" si="83"/>
        <v>174</v>
      </c>
      <c r="K541" s="45">
        <f t="shared" si="87"/>
        <v>11</v>
      </c>
      <c r="L541" s="45">
        <f t="shared" si="87"/>
        <v>22</v>
      </c>
      <c r="M541" s="45">
        <f t="shared" si="87"/>
        <v>33</v>
      </c>
      <c r="N541" s="45">
        <f t="shared" si="87"/>
        <v>44</v>
      </c>
      <c r="O541" s="45">
        <f t="shared" si="87"/>
        <v>54</v>
      </c>
      <c r="P541" s="45">
        <f t="shared" si="87"/>
        <v>65</v>
      </c>
      <c r="Q541" s="45">
        <f t="shared" si="87"/>
        <v>76</v>
      </c>
      <c r="R541" s="45">
        <f t="shared" si="87"/>
        <v>87</v>
      </c>
      <c r="S541" s="45">
        <f t="shared" si="87"/>
        <v>98</v>
      </c>
      <c r="T541" s="45">
        <f t="shared" si="87"/>
        <v>109</v>
      </c>
      <c r="U541" s="45">
        <f t="shared" si="87"/>
        <v>120</v>
      </c>
      <c r="V541" s="45">
        <f t="shared" si="87"/>
        <v>131</v>
      </c>
      <c r="W541" s="45">
        <f t="shared" si="87"/>
        <v>141</v>
      </c>
      <c r="X541" s="45">
        <f t="shared" si="87"/>
        <v>152</v>
      </c>
      <c r="Y541" s="45">
        <f t="shared" si="87"/>
        <v>163</v>
      </c>
      <c r="Z541" s="45">
        <f t="shared" si="87"/>
        <v>174</v>
      </c>
      <c r="AA541" s="45">
        <f t="shared" si="86"/>
        <v>185</v>
      </c>
      <c r="AB541" s="45">
        <f t="shared" si="86"/>
        <v>196</v>
      </c>
      <c r="AC541" s="45">
        <f t="shared" si="86"/>
        <v>207</v>
      </c>
      <c r="AD541" s="45">
        <f t="shared" si="86"/>
        <v>218</v>
      </c>
      <c r="AE541" s="45">
        <f t="shared" si="86"/>
        <v>228</v>
      </c>
      <c r="AF541" s="45">
        <f t="shared" si="86"/>
        <v>239</v>
      </c>
      <c r="AG541" s="45">
        <f t="shared" si="86"/>
        <v>250</v>
      </c>
      <c r="AH541" s="45">
        <f t="shared" si="86"/>
        <v>261</v>
      </c>
      <c r="AI541" s="45">
        <f t="shared" si="86"/>
        <v>272</v>
      </c>
      <c r="AJ541" s="45">
        <f t="shared" si="86"/>
        <v>283</v>
      </c>
      <c r="AK541" s="45">
        <f t="shared" si="86"/>
        <v>294</v>
      </c>
      <c r="AL541" s="45">
        <f t="shared" si="86"/>
        <v>305</v>
      </c>
      <c r="AM541" s="45">
        <f t="shared" si="86"/>
        <v>315</v>
      </c>
      <c r="AN541" s="45">
        <f t="shared" si="86"/>
        <v>326</v>
      </c>
    </row>
    <row r="542" spans="1:40" x14ac:dyDescent="0.25">
      <c r="A542" s="68" t="s">
        <v>95</v>
      </c>
      <c r="B542" s="184">
        <v>41416</v>
      </c>
      <c r="C542" s="68">
        <v>6</v>
      </c>
      <c r="D542" s="1">
        <v>336</v>
      </c>
      <c r="E542" s="1">
        <v>441</v>
      </c>
      <c r="F542" s="1">
        <v>0</v>
      </c>
      <c r="G542" s="1">
        <v>777</v>
      </c>
      <c r="H542" s="181">
        <f t="shared" si="82"/>
        <v>777</v>
      </c>
      <c r="I542" s="176">
        <v>129.5</v>
      </c>
      <c r="J542" s="182">
        <f t="shared" si="83"/>
        <v>129.5</v>
      </c>
      <c r="K542" s="45">
        <f t="shared" si="87"/>
        <v>8</v>
      </c>
      <c r="L542" s="45">
        <f t="shared" si="87"/>
        <v>16</v>
      </c>
      <c r="M542" s="45">
        <f t="shared" si="87"/>
        <v>24</v>
      </c>
      <c r="N542" s="45">
        <f t="shared" si="87"/>
        <v>32</v>
      </c>
      <c r="O542" s="45">
        <f t="shared" si="87"/>
        <v>40</v>
      </c>
      <c r="P542" s="45">
        <f t="shared" si="87"/>
        <v>49</v>
      </c>
      <c r="Q542" s="45">
        <f t="shared" si="87"/>
        <v>57</v>
      </c>
      <c r="R542" s="45">
        <f t="shared" si="87"/>
        <v>65</v>
      </c>
      <c r="S542" s="45">
        <f t="shared" si="87"/>
        <v>73</v>
      </c>
      <c r="T542" s="45">
        <f t="shared" si="87"/>
        <v>81</v>
      </c>
      <c r="U542" s="45">
        <f t="shared" si="87"/>
        <v>89</v>
      </c>
      <c r="V542" s="45">
        <f t="shared" si="87"/>
        <v>97</v>
      </c>
      <c r="W542" s="45">
        <f t="shared" si="87"/>
        <v>105</v>
      </c>
      <c r="X542" s="45">
        <f t="shared" si="87"/>
        <v>113</v>
      </c>
      <c r="Y542" s="45">
        <f t="shared" si="87"/>
        <v>121</v>
      </c>
      <c r="Z542" s="45">
        <f t="shared" si="87"/>
        <v>130</v>
      </c>
      <c r="AA542" s="45">
        <f t="shared" si="86"/>
        <v>138</v>
      </c>
      <c r="AB542" s="45">
        <f t="shared" si="86"/>
        <v>146</v>
      </c>
      <c r="AC542" s="45">
        <f t="shared" si="86"/>
        <v>154</v>
      </c>
      <c r="AD542" s="45">
        <f t="shared" si="86"/>
        <v>162</v>
      </c>
      <c r="AE542" s="45">
        <f t="shared" si="86"/>
        <v>170</v>
      </c>
      <c r="AF542" s="45">
        <f t="shared" si="86"/>
        <v>178</v>
      </c>
      <c r="AG542" s="45">
        <f t="shared" si="86"/>
        <v>186</v>
      </c>
      <c r="AH542" s="45">
        <f t="shared" si="86"/>
        <v>194</v>
      </c>
      <c r="AI542" s="45">
        <f t="shared" si="86"/>
        <v>202</v>
      </c>
      <c r="AJ542" s="45">
        <f t="shared" si="86"/>
        <v>210</v>
      </c>
      <c r="AK542" s="45">
        <f t="shared" si="86"/>
        <v>219</v>
      </c>
      <c r="AL542" s="45">
        <f t="shared" si="86"/>
        <v>227</v>
      </c>
      <c r="AM542" s="45">
        <f t="shared" si="86"/>
        <v>235</v>
      </c>
      <c r="AN542" s="45">
        <f t="shared" si="86"/>
        <v>243</v>
      </c>
    </row>
    <row r="543" spans="1:40" x14ac:dyDescent="0.25">
      <c r="A543" s="68" t="s">
        <v>95</v>
      </c>
      <c r="B543" s="184">
        <v>44213</v>
      </c>
      <c r="C543" s="68">
        <v>8</v>
      </c>
      <c r="D543" s="1">
        <v>492</v>
      </c>
      <c r="E543" s="1">
        <v>135</v>
      </c>
      <c r="F543" s="1">
        <v>0</v>
      </c>
      <c r="G543" s="1">
        <v>627</v>
      </c>
      <c r="H543" s="181">
        <f t="shared" si="82"/>
        <v>627</v>
      </c>
      <c r="I543" s="176">
        <v>78.375</v>
      </c>
      <c r="J543" s="182">
        <f t="shared" si="83"/>
        <v>78.375</v>
      </c>
      <c r="K543" s="45">
        <f t="shared" si="87"/>
        <v>5</v>
      </c>
      <c r="L543" s="45">
        <f t="shared" si="87"/>
        <v>10</v>
      </c>
      <c r="M543" s="45">
        <f t="shared" si="87"/>
        <v>15</v>
      </c>
      <c r="N543" s="45">
        <f t="shared" si="87"/>
        <v>20</v>
      </c>
      <c r="O543" s="45">
        <f t="shared" si="87"/>
        <v>24</v>
      </c>
      <c r="P543" s="45">
        <f t="shared" si="87"/>
        <v>29</v>
      </c>
      <c r="Q543" s="45">
        <f t="shared" si="87"/>
        <v>34</v>
      </c>
      <c r="R543" s="45">
        <f t="shared" si="87"/>
        <v>39</v>
      </c>
      <c r="S543" s="45">
        <f t="shared" si="87"/>
        <v>44</v>
      </c>
      <c r="T543" s="45">
        <f t="shared" si="87"/>
        <v>49</v>
      </c>
      <c r="U543" s="45">
        <f t="shared" si="87"/>
        <v>54</v>
      </c>
      <c r="V543" s="45">
        <f t="shared" si="87"/>
        <v>59</v>
      </c>
      <c r="W543" s="45">
        <f t="shared" si="87"/>
        <v>64</v>
      </c>
      <c r="X543" s="45">
        <f t="shared" si="87"/>
        <v>69</v>
      </c>
      <c r="Y543" s="45">
        <f t="shared" si="87"/>
        <v>73</v>
      </c>
      <c r="Z543" s="45">
        <f t="shared" si="87"/>
        <v>78</v>
      </c>
      <c r="AA543" s="45">
        <f t="shared" si="86"/>
        <v>83</v>
      </c>
      <c r="AB543" s="45">
        <f t="shared" si="86"/>
        <v>88</v>
      </c>
      <c r="AC543" s="45">
        <f t="shared" si="86"/>
        <v>93</v>
      </c>
      <c r="AD543" s="45">
        <f t="shared" si="86"/>
        <v>98</v>
      </c>
      <c r="AE543" s="45">
        <f t="shared" si="86"/>
        <v>103</v>
      </c>
      <c r="AF543" s="45">
        <f t="shared" si="86"/>
        <v>108</v>
      </c>
      <c r="AG543" s="45">
        <f t="shared" si="86"/>
        <v>113</v>
      </c>
      <c r="AH543" s="45">
        <f t="shared" si="86"/>
        <v>118</v>
      </c>
      <c r="AI543" s="45">
        <f t="shared" si="86"/>
        <v>122</v>
      </c>
      <c r="AJ543" s="45">
        <f t="shared" si="86"/>
        <v>127</v>
      </c>
      <c r="AK543" s="45">
        <f t="shared" si="86"/>
        <v>132</v>
      </c>
      <c r="AL543" s="45">
        <f t="shared" si="86"/>
        <v>137</v>
      </c>
      <c r="AM543" s="45">
        <f t="shared" si="86"/>
        <v>142</v>
      </c>
      <c r="AN543" s="45">
        <f t="shared" si="86"/>
        <v>147</v>
      </c>
    </row>
    <row r="544" spans="1:40" x14ac:dyDescent="0.25">
      <c r="A544" s="68" t="s">
        <v>95</v>
      </c>
      <c r="B544" s="184">
        <v>44220</v>
      </c>
      <c r="C544" s="68">
        <v>6</v>
      </c>
      <c r="D544" s="1">
        <v>288</v>
      </c>
      <c r="E544" s="1">
        <v>470</v>
      </c>
      <c r="F544" s="1">
        <v>0</v>
      </c>
      <c r="G544" s="1">
        <v>758</v>
      </c>
      <c r="H544" s="181">
        <f t="shared" si="82"/>
        <v>758</v>
      </c>
      <c r="I544" s="176">
        <v>126.33329999999999</v>
      </c>
      <c r="J544" s="182">
        <f t="shared" si="83"/>
        <v>126.33333333333333</v>
      </c>
      <c r="K544" s="45">
        <f t="shared" si="87"/>
        <v>8</v>
      </c>
      <c r="L544" s="45">
        <f t="shared" si="87"/>
        <v>16</v>
      </c>
      <c r="M544" s="45">
        <f t="shared" si="87"/>
        <v>24</v>
      </c>
      <c r="N544" s="45">
        <f t="shared" si="87"/>
        <v>32</v>
      </c>
      <c r="O544" s="45">
        <f t="shared" si="87"/>
        <v>39</v>
      </c>
      <c r="P544" s="45">
        <f t="shared" si="87"/>
        <v>47</v>
      </c>
      <c r="Q544" s="45">
        <f t="shared" si="87"/>
        <v>55</v>
      </c>
      <c r="R544" s="45">
        <f t="shared" si="87"/>
        <v>63</v>
      </c>
      <c r="S544" s="45">
        <f t="shared" si="87"/>
        <v>71</v>
      </c>
      <c r="T544" s="45">
        <f t="shared" si="87"/>
        <v>79</v>
      </c>
      <c r="U544" s="45">
        <f t="shared" si="87"/>
        <v>87</v>
      </c>
      <c r="V544" s="45">
        <f t="shared" si="87"/>
        <v>95</v>
      </c>
      <c r="W544" s="45">
        <f t="shared" si="87"/>
        <v>103</v>
      </c>
      <c r="X544" s="45">
        <f t="shared" si="87"/>
        <v>111</v>
      </c>
      <c r="Y544" s="45">
        <f t="shared" si="87"/>
        <v>118</v>
      </c>
      <c r="Z544" s="45">
        <f t="shared" si="87"/>
        <v>126</v>
      </c>
      <c r="AA544" s="45">
        <f t="shared" si="86"/>
        <v>134</v>
      </c>
      <c r="AB544" s="45">
        <f t="shared" si="86"/>
        <v>142</v>
      </c>
      <c r="AC544" s="45">
        <f t="shared" si="86"/>
        <v>150</v>
      </c>
      <c r="AD544" s="45">
        <f t="shared" si="86"/>
        <v>158</v>
      </c>
      <c r="AE544" s="45">
        <f t="shared" si="86"/>
        <v>166</v>
      </c>
      <c r="AF544" s="45">
        <f t="shared" si="86"/>
        <v>174</v>
      </c>
      <c r="AG544" s="45">
        <f t="shared" si="86"/>
        <v>182</v>
      </c>
      <c r="AH544" s="45">
        <f t="shared" si="86"/>
        <v>190</v>
      </c>
      <c r="AI544" s="45">
        <f t="shared" si="86"/>
        <v>197</v>
      </c>
      <c r="AJ544" s="45">
        <f t="shared" si="86"/>
        <v>205</v>
      </c>
      <c r="AK544" s="45">
        <f t="shared" si="86"/>
        <v>213</v>
      </c>
      <c r="AL544" s="45">
        <f t="shared" si="86"/>
        <v>221</v>
      </c>
      <c r="AM544" s="45">
        <f t="shared" si="86"/>
        <v>229</v>
      </c>
      <c r="AN544" s="45">
        <f t="shared" si="86"/>
        <v>237</v>
      </c>
    </row>
    <row r="545" spans="1:40" x14ac:dyDescent="0.25">
      <c r="A545" s="68" t="s">
        <v>95</v>
      </c>
      <c r="B545" s="184">
        <v>50130</v>
      </c>
      <c r="C545" s="68">
        <v>10</v>
      </c>
      <c r="D545" s="1">
        <v>1092</v>
      </c>
      <c r="E545" s="1">
        <v>403</v>
      </c>
      <c r="F545" s="1">
        <v>0</v>
      </c>
      <c r="G545" s="1">
        <v>1495</v>
      </c>
      <c r="H545" s="181">
        <f t="shared" si="82"/>
        <v>1495</v>
      </c>
      <c r="I545" s="176">
        <v>149.5</v>
      </c>
      <c r="J545" s="182">
        <f t="shared" si="83"/>
        <v>149.5</v>
      </c>
      <c r="K545" s="45">
        <f t="shared" si="87"/>
        <v>9</v>
      </c>
      <c r="L545" s="45">
        <f t="shared" si="87"/>
        <v>19</v>
      </c>
      <c r="M545" s="45">
        <f t="shared" si="87"/>
        <v>28</v>
      </c>
      <c r="N545" s="45">
        <f t="shared" si="87"/>
        <v>37</v>
      </c>
      <c r="O545" s="45">
        <f t="shared" si="87"/>
        <v>47</v>
      </c>
      <c r="P545" s="45">
        <f t="shared" si="87"/>
        <v>56</v>
      </c>
      <c r="Q545" s="45">
        <f t="shared" si="87"/>
        <v>65</v>
      </c>
      <c r="R545" s="45">
        <f t="shared" si="87"/>
        <v>75</v>
      </c>
      <c r="S545" s="45">
        <f t="shared" si="87"/>
        <v>84</v>
      </c>
      <c r="T545" s="45">
        <f t="shared" si="87"/>
        <v>93</v>
      </c>
      <c r="U545" s="45">
        <f t="shared" si="87"/>
        <v>103</v>
      </c>
      <c r="V545" s="45">
        <f t="shared" si="87"/>
        <v>112</v>
      </c>
      <c r="W545" s="45">
        <f t="shared" si="87"/>
        <v>121</v>
      </c>
      <c r="X545" s="45">
        <f t="shared" si="87"/>
        <v>131</v>
      </c>
      <c r="Y545" s="45">
        <f t="shared" si="87"/>
        <v>140</v>
      </c>
      <c r="Z545" s="45">
        <f t="shared" si="87"/>
        <v>150</v>
      </c>
      <c r="AA545" s="45">
        <f t="shared" si="86"/>
        <v>159</v>
      </c>
      <c r="AB545" s="45">
        <f t="shared" si="86"/>
        <v>168</v>
      </c>
      <c r="AC545" s="45">
        <f t="shared" si="86"/>
        <v>178</v>
      </c>
      <c r="AD545" s="45">
        <f t="shared" si="86"/>
        <v>187</v>
      </c>
      <c r="AE545" s="45">
        <f t="shared" si="86"/>
        <v>196</v>
      </c>
      <c r="AF545" s="45">
        <f t="shared" si="86"/>
        <v>206</v>
      </c>
      <c r="AG545" s="45">
        <f t="shared" si="86"/>
        <v>215</v>
      </c>
      <c r="AH545" s="45">
        <f t="shared" si="86"/>
        <v>224</v>
      </c>
      <c r="AI545" s="45">
        <f t="shared" si="86"/>
        <v>234</v>
      </c>
      <c r="AJ545" s="45">
        <f t="shared" si="86"/>
        <v>243</v>
      </c>
      <c r="AK545" s="45">
        <f t="shared" si="86"/>
        <v>252</v>
      </c>
      <c r="AL545" s="45">
        <f t="shared" si="86"/>
        <v>262</v>
      </c>
      <c r="AM545" s="45">
        <f t="shared" si="86"/>
        <v>271</v>
      </c>
      <c r="AN545" s="45">
        <f t="shared" si="86"/>
        <v>280</v>
      </c>
    </row>
    <row r="546" spans="1:40" x14ac:dyDescent="0.25">
      <c r="A546" s="68" t="s">
        <v>95</v>
      </c>
      <c r="B546" s="184">
        <v>50604</v>
      </c>
      <c r="C546" s="68">
        <v>2</v>
      </c>
      <c r="D546" s="1">
        <v>216</v>
      </c>
      <c r="E546" s="1">
        <v>11</v>
      </c>
      <c r="F546" s="1">
        <v>0</v>
      </c>
      <c r="G546" s="1">
        <v>227</v>
      </c>
      <c r="H546" s="181">
        <f t="shared" si="82"/>
        <v>227</v>
      </c>
      <c r="I546" s="176">
        <v>113.5</v>
      </c>
      <c r="J546" s="182">
        <f t="shared" si="83"/>
        <v>113.5</v>
      </c>
      <c r="K546" s="45">
        <f t="shared" si="87"/>
        <v>7</v>
      </c>
      <c r="L546" s="45">
        <f t="shared" si="87"/>
        <v>14</v>
      </c>
      <c r="M546" s="45">
        <f t="shared" si="87"/>
        <v>21</v>
      </c>
      <c r="N546" s="45">
        <f t="shared" si="87"/>
        <v>28</v>
      </c>
      <c r="O546" s="45">
        <f t="shared" si="87"/>
        <v>35</v>
      </c>
      <c r="P546" s="45">
        <f t="shared" si="87"/>
        <v>43</v>
      </c>
      <c r="Q546" s="45">
        <f t="shared" si="87"/>
        <v>50</v>
      </c>
      <c r="R546" s="45">
        <f t="shared" si="87"/>
        <v>57</v>
      </c>
      <c r="S546" s="45">
        <f t="shared" si="87"/>
        <v>64</v>
      </c>
      <c r="T546" s="45">
        <f t="shared" si="87"/>
        <v>71</v>
      </c>
      <c r="U546" s="45">
        <f t="shared" si="87"/>
        <v>78</v>
      </c>
      <c r="V546" s="45">
        <f t="shared" si="87"/>
        <v>85</v>
      </c>
      <c r="W546" s="45">
        <f t="shared" si="87"/>
        <v>92</v>
      </c>
      <c r="X546" s="45">
        <f t="shared" si="87"/>
        <v>99</v>
      </c>
      <c r="Y546" s="45">
        <f t="shared" si="87"/>
        <v>106</v>
      </c>
      <c r="Z546" s="45">
        <f t="shared" si="87"/>
        <v>114</v>
      </c>
      <c r="AA546" s="45">
        <f t="shared" si="86"/>
        <v>121</v>
      </c>
      <c r="AB546" s="45">
        <f t="shared" si="86"/>
        <v>128</v>
      </c>
      <c r="AC546" s="45">
        <f t="shared" si="86"/>
        <v>135</v>
      </c>
      <c r="AD546" s="45">
        <f t="shared" si="86"/>
        <v>142</v>
      </c>
      <c r="AE546" s="45">
        <f t="shared" si="86"/>
        <v>149</v>
      </c>
      <c r="AF546" s="45">
        <f t="shared" si="86"/>
        <v>156</v>
      </c>
      <c r="AG546" s="45">
        <f t="shared" si="86"/>
        <v>163</v>
      </c>
      <c r="AH546" s="45">
        <f t="shared" si="86"/>
        <v>170</v>
      </c>
      <c r="AI546" s="45">
        <f t="shared" si="86"/>
        <v>177</v>
      </c>
      <c r="AJ546" s="45">
        <f t="shared" si="86"/>
        <v>184</v>
      </c>
      <c r="AK546" s="45">
        <f t="shared" si="86"/>
        <v>192</v>
      </c>
      <c r="AL546" s="45">
        <f t="shared" si="86"/>
        <v>199</v>
      </c>
      <c r="AM546" s="45">
        <f t="shared" si="86"/>
        <v>206</v>
      </c>
      <c r="AN546" s="45">
        <f t="shared" si="86"/>
        <v>213</v>
      </c>
    </row>
    <row r="547" spans="1:40" x14ac:dyDescent="0.25">
      <c r="A547" s="68" t="s">
        <v>95</v>
      </c>
      <c r="B547" s="184">
        <v>50810</v>
      </c>
      <c r="C547" s="68">
        <v>2</v>
      </c>
      <c r="D547" s="1">
        <v>0</v>
      </c>
      <c r="E547" s="1">
        <v>59</v>
      </c>
      <c r="F547" s="1">
        <v>5</v>
      </c>
      <c r="G547" s="1">
        <v>64</v>
      </c>
      <c r="H547" s="181">
        <f t="shared" si="82"/>
        <v>59</v>
      </c>
      <c r="I547" s="176">
        <v>32</v>
      </c>
      <c r="J547" s="182">
        <f t="shared" si="83"/>
        <v>29.5</v>
      </c>
      <c r="K547" s="45">
        <f t="shared" si="87"/>
        <v>2</v>
      </c>
      <c r="L547" s="45">
        <f t="shared" si="87"/>
        <v>4</v>
      </c>
      <c r="M547" s="45">
        <f t="shared" si="87"/>
        <v>6</v>
      </c>
      <c r="N547" s="45">
        <f t="shared" si="87"/>
        <v>7</v>
      </c>
      <c r="O547" s="45">
        <f t="shared" si="87"/>
        <v>9</v>
      </c>
      <c r="P547" s="45">
        <f t="shared" si="87"/>
        <v>11</v>
      </c>
      <c r="Q547" s="45">
        <f t="shared" si="87"/>
        <v>13</v>
      </c>
      <c r="R547" s="45">
        <f t="shared" si="87"/>
        <v>15</v>
      </c>
      <c r="S547" s="45">
        <f t="shared" si="87"/>
        <v>17</v>
      </c>
      <c r="T547" s="45">
        <f t="shared" si="87"/>
        <v>18</v>
      </c>
      <c r="U547" s="45">
        <f t="shared" si="87"/>
        <v>20</v>
      </c>
      <c r="V547" s="45">
        <f t="shared" si="87"/>
        <v>22</v>
      </c>
      <c r="W547" s="45">
        <f t="shared" si="87"/>
        <v>24</v>
      </c>
      <c r="X547" s="45">
        <f t="shared" si="87"/>
        <v>26</v>
      </c>
      <c r="Y547" s="45">
        <f t="shared" si="87"/>
        <v>28</v>
      </c>
      <c r="Z547" s="45">
        <f t="shared" si="87"/>
        <v>30</v>
      </c>
      <c r="AA547" s="45">
        <f t="shared" si="86"/>
        <v>31</v>
      </c>
      <c r="AB547" s="45">
        <f t="shared" si="86"/>
        <v>33</v>
      </c>
      <c r="AC547" s="45">
        <f t="shared" si="86"/>
        <v>35</v>
      </c>
      <c r="AD547" s="45">
        <f t="shared" si="86"/>
        <v>37</v>
      </c>
      <c r="AE547" s="45">
        <f t="shared" si="86"/>
        <v>39</v>
      </c>
      <c r="AF547" s="45">
        <f t="shared" si="86"/>
        <v>41</v>
      </c>
      <c r="AG547" s="45">
        <f t="shared" si="86"/>
        <v>42</v>
      </c>
      <c r="AH547" s="45">
        <f t="shared" si="86"/>
        <v>44</v>
      </c>
      <c r="AI547" s="45">
        <f t="shared" si="86"/>
        <v>46</v>
      </c>
      <c r="AJ547" s="45">
        <f t="shared" si="86"/>
        <v>48</v>
      </c>
      <c r="AK547" s="45">
        <f t="shared" si="86"/>
        <v>50</v>
      </c>
      <c r="AL547" s="45">
        <f t="shared" si="86"/>
        <v>52</v>
      </c>
      <c r="AM547" s="45">
        <f t="shared" si="86"/>
        <v>53</v>
      </c>
      <c r="AN547" s="45">
        <f t="shared" si="86"/>
        <v>55</v>
      </c>
    </row>
    <row r="548" spans="1:40" x14ac:dyDescent="0.25">
      <c r="A548" s="68" t="s">
        <v>95</v>
      </c>
      <c r="B548" s="184">
        <v>90471</v>
      </c>
      <c r="C548" s="68">
        <v>2</v>
      </c>
      <c r="D548" s="1">
        <v>480</v>
      </c>
      <c r="E548" s="1">
        <v>168</v>
      </c>
      <c r="F548" s="1">
        <v>20</v>
      </c>
      <c r="G548" s="1">
        <v>668</v>
      </c>
      <c r="H548" s="181">
        <f t="shared" si="82"/>
        <v>648</v>
      </c>
      <c r="I548" s="176">
        <v>334</v>
      </c>
      <c r="J548" s="182">
        <f t="shared" si="83"/>
        <v>324</v>
      </c>
      <c r="K548" s="45">
        <f t="shared" si="87"/>
        <v>20</v>
      </c>
      <c r="L548" s="45">
        <f t="shared" si="87"/>
        <v>41</v>
      </c>
      <c r="M548" s="45">
        <f t="shared" si="87"/>
        <v>61</v>
      </c>
      <c r="N548" s="45">
        <f t="shared" si="87"/>
        <v>81</v>
      </c>
      <c r="O548" s="45">
        <f t="shared" si="87"/>
        <v>101</v>
      </c>
      <c r="P548" s="45">
        <f t="shared" si="87"/>
        <v>122</v>
      </c>
      <c r="Q548" s="45">
        <f t="shared" si="87"/>
        <v>142</v>
      </c>
      <c r="R548" s="45">
        <f t="shared" si="87"/>
        <v>162</v>
      </c>
      <c r="S548" s="45">
        <f t="shared" si="87"/>
        <v>182</v>
      </c>
      <c r="T548" s="45">
        <f t="shared" si="87"/>
        <v>203</v>
      </c>
      <c r="U548" s="45">
        <f t="shared" si="87"/>
        <v>223</v>
      </c>
      <c r="V548" s="45">
        <f t="shared" si="87"/>
        <v>243</v>
      </c>
      <c r="W548" s="45">
        <f t="shared" si="87"/>
        <v>263</v>
      </c>
      <c r="X548" s="45">
        <f t="shared" si="87"/>
        <v>284</v>
      </c>
      <c r="Y548" s="45">
        <f t="shared" si="87"/>
        <v>304</v>
      </c>
      <c r="Z548" s="45">
        <f t="shared" si="87"/>
        <v>324</v>
      </c>
      <c r="AA548" s="45">
        <f t="shared" si="86"/>
        <v>344</v>
      </c>
      <c r="AB548" s="45">
        <f t="shared" si="86"/>
        <v>365</v>
      </c>
      <c r="AC548" s="45">
        <f t="shared" si="86"/>
        <v>385</v>
      </c>
      <c r="AD548" s="45">
        <f t="shared" si="86"/>
        <v>405</v>
      </c>
      <c r="AE548" s="45">
        <f t="shared" si="86"/>
        <v>425</v>
      </c>
      <c r="AF548" s="45">
        <f t="shared" si="86"/>
        <v>446</v>
      </c>
      <c r="AG548" s="45">
        <f t="shared" si="86"/>
        <v>466</v>
      </c>
      <c r="AH548" s="45">
        <f t="shared" si="86"/>
        <v>486</v>
      </c>
      <c r="AI548" s="45">
        <f t="shared" si="86"/>
        <v>506</v>
      </c>
      <c r="AJ548" s="45">
        <f t="shared" si="86"/>
        <v>527</v>
      </c>
      <c r="AK548" s="45">
        <f t="shared" si="86"/>
        <v>547</v>
      </c>
      <c r="AL548" s="45">
        <f t="shared" si="86"/>
        <v>567</v>
      </c>
      <c r="AM548" s="45">
        <f t="shared" si="86"/>
        <v>587</v>
      </c>
      <c r="AN548" s="45">
        <f t="shared" si="86"/>
        <v>608</v>
      </c>
    </row>
    <row r="549" spans="1:40" x14ac:dyDescent="0.25">
      <c r="A549" s="68" t="s">
        <v>93</v>
      </c>
      <c r="B549" s="184">
        <v>40041</v>
      </c>
      <c r="C549" s="68">
        <v>4</v>
      </c>
      <c r="D549" s="1">
        <v>372</v>
      </c>
      <c r="E549" s="1">
        <v>67</v>
      </c>
      <c r="F549" s="1">
        <v>0</v>
      </c>
      <c r="G549" s="1">
        <v>439</v>
      </c>
      <c r="H549" s="181">
        <f t="shared" si="82"/>
        <v>439</v>
      </c>
      <c r="I549" s="176">
        <v>109.75</v>
      </c>
      <c r="J549" s="182">
        <f t="shared" si="83"/>
        <v>109.75</v>
      </c>
      <c r="K549" s="45">
        <f t="shared" si="87"/>
        <v>7</v>
      </c>
      <c r="L549" s="45">
        <f t="shared" si="87"/>
        <v>14</v>
      </c>
      <c r="M549" s="45">
        <f t="shared" si="87"/>
        <v>21</v>
      </c>
      <c r="N549" s="45">
        <f t="shared" si="87"/>
        <v>27</v>
      </c>
      <c r="O549" s="45">
        <f t="shared" si="87"/>
        <v>34</v>
      </c>
      <c r="P549" s="45">
        <f t="shared" si="87"/>
        <v>41</v>
      </c>
      <c r="Q549" s="45">
        <f t="shared" si="87"/>
        <v>48</v>
      </c>
      <c r="R549" s="45">
        <f t="shared" si="87"/>
        <v>55</v>
      </c>
      <c r="S549" s="45">
        <f t="shared" si="87"/>
        <v>62</v>
      </c>
      <c r="T549" s="45">
        <f t="shared" si="87"/>
        <v>69</v>
      </c>
      <c r="U549" s="45">
        <f t="shared" si="87"/>
        <v>75</v>
      </c>
      <c r="V549" s="45">
        <f t="shared" si="87"/>
        <v>82</v>
      </c>
      <c r="W549" s="45">
        <f t="shared" si="87"/>
        <v>89</v>
      </c>
      <c r="X549" s="45">
        <f t="shared" si="87"/>
        <v>96</v>
      </c>
      <c r="Y549" s="45">
        <f t="shared" si="87"/>
        <v>103</v>
      </c>
      <c r="Z549" s="45">
        <f t="shared" si="87"/>
        <v>110</v>
      </c>
      <c r="AA549" s="45">
        <f t="shared" si="86"/>
        <v>117</v>
      </c>
      <c r="AB549" s="45">
        <f t="shared" si="86"/>
        <v>123</v>
      </c>
      <c r="AC549" s="45">
        <f t="shared" si="86"/>
        <v>130</v>
      </c>
      <c r="AD549" s="45">
        <f t="shared" si="86"/>
        <v>137</v>
      </c>
      <c r="AE549" s="45">
        <f t="shared" si="86"/>
        <v>144</v>
      </c>
      <c r="AF549" s="45">
        <f t="shared" si="86"/>
        <v>151</v>
      </c>
      <c r="AG549" s="45">
        <f t="shared" si="86"/>
        <v>158</v>
      </c>
      <c r="AH549" s="45">
        <f t="shared" si="86"/>
        <v>165</v>
      </c>
      <c r="AI549" s="45">
        <f t="shared" si="86"/>
        <v>171</v>
      </c>
      <c r="AJ549" s="45">
        <f t="shared" si="86"/>
        <v>178</v>
      </c>
      <c r="AK549" s="45">
        <f t="shared" si="86"/>
        <v>185</v>
      </c>
      <c r="AL549" s="45">
        <f t="shared" si="86"/>
        <v>192</v>
      </c>
      <c r="AM549" s="45">
        <f t="shared" si="86"/>
        <v>199</v>
      </c>
      <c r="AN549" s="45">
        <f t="shared" si="86"/>
        <v>206</v>
      </c>
    </row>
    <row r="550" spans="1:40" x14ac:dyDescent="0.25">
      <c r="A550" s="68" t="s">
        <v>93</v>
      </c>
      <c r="B550" s="184">
        <v>40043</v>
      </c>
      <c r="C550" s="68">
        <v>0</v>
      </c>
      <c r="D550" s="1">
        <v>0</v>
      </c>
      <c r="E550" s="1">
        <v>0</v>
      </c>
      <c r="F550" s="1">
        <v>0</v>
      </c>
      <c r="G550" s="1">
        <v>0</v>
      </c>
      <c r="H550" s="181">
        <f t="shared" si="82"/>
        <v>0</v>
      </c>
      <c r="I550" s="176">
        <v>0</v>
      </c>
      <c r="J550" s="182">
        <f t="shared" si="83"/>
        <v>0</v>
      </c>
      <c r="K550" s="45">
        <f t="shared" si="87"/>
        <v>0</v>
      </c>
      <c r="L550" s="45">
        <f t="shared" si="87"/>
        <v>0</v>
      </c>
      <c r="M550" s="45">
        <f t="shared" si="87"/>
        <v>0</v>
      </c>
      <c r="N550" s="45">
        <f t="shared" si="87"/>
        <v>0</v>
      </c>
      <c r="O550" s="45">
        <f t="shared" si="87"/>
        <v>0</v>
      </c>
      <c r="P550" s="45">
        <f t="shared" si="87"/>
        <v>0</v>
      </c>
      <c r="Q550" s="45">
        <f t="shared" si="87"/>
        <v>0</v>
      </c>
      <c r="R550" s="45">
        <f t="shared" si="87"/>
        <v>0</v>
      </c>
      <c r="S550" s="45">
        <f t="shared" si="87"/>
        <v>0</v>
      </c>
      <c r="T550" s="45">
        <f t="shared" si="87"/>
        <v>0</v>
      </c>
      <c r="U550" s="45">
        <f t="shared" si="87"/>
        <v>0</v>
      </c>
      <c r="V550" s="45">
        <f t="shared" si="87"/>
        <v>0</v>
      </c>
      <c r="W550" s="45">
        <f t="shared" si="87"/>
        <v>0</v>
      </c>
      <c r="X550" s="45">
        <f t="shared" si="87"/>
        <v>0</v>
      </c>
      <c r="Y550" s="45">
        <f t="shared" si="87"/>
        <v>0</v>
      </c>
      <c r="Z550" s="45">
        <f t="shared" ref="Z550:AN565" si="88">IF($G550&gt;0,ROUND($J550*Z$3/12*0.75,0),0)</f>
        <v>0</v>
      </c>
      <c r="AA550" s="45">
        <f t="shared" si="88"/>
        <v>0</v>
      </c>
      <c r="AB550" s="45">
        <f t="shared" si="88"/>
        <v>0</v>
      </c>
      <c r="AC550" s="45">
        <f t="shared" si="88"/>
        <v>0</v>
      </c>
      <c r="AD550" s="45">
        <f t="shared" si="88"/>
        <v>0</v>
      </c>
      <c r="AE550" s="45">
        <f t="shared" si="88"/>
        <v>0</v>
      </c>
      <c r="AF550" s="45">
        <f t="shared" si="88"/>
        <v>0</v>
      </c>
      <c r="AG550" s="45">
        <f t="shared" si="88"/>
        <v>0</v>
      </c>
      <c r="AH550" s="45">
        <f t="shared" si="88"/>
        <v>0</v>
      </c>
      <c r="AI550" s="45">
        <f t="shared" si="88"/>
        <v>0</v>
      </c>
      <c r="AJ550" s="45">
        <f t="shared" si="88"/>
        <v>0</v>
      </c>
      <c r="AK550" s="45">
        <f t="shared" si="88"/>
        <v>0</v>
      </c>
      <c r="AL550" s="45">
        <f t="shared" si="88"/>
        <v>0</v>
      </c>
      <c r="AM550" s="45">
        <f t="shared" si="88"/>
        <v>0</v>
      </c>
      <c r="AN550" s="45">
        <f t="shared" si="88"/>
        <v>0</v>
      </c>
    </row>
    <row r="551" spans="1:40" x14ac:dyDescent="0.25">
      <c r="A551" s="68" t="s">
        <v>93</v>
      </c>
      <c r="B551" s="184">
        <v>40080</v>
      </c>
      <c r="C551" s="68">
        <v>6</v>
      </c>
      <c r="D551" s="1">
        <v>768</v>
      </c>
      <c r="E551" s="1">
        <v>661</v>
      </c>
      <c r="F551" s="1">
        <v>25</v>
      </c>
      <c r="G551" s="1">
        <v>1454</v>
      </c>
      <c r="H551" s="181">
        <f t="shared" si="82"/>
        <v>1429</v>
      </c>
      <c r="I551" s="176">
        <v>242.33330000000001</v>
      </c>
      <c r="J551" s="182">
        <f t="shared" si="83"/>
        <v>238.16666666666666</v>
      </c>
      <c r="K551" s="45">
        <f t="shared" ref="K551:Z566" si="89">IF($G551&gt;0,ROUND($J551*K$3/12*0.75,0),0)</f>
        <v>15</v>
      </c>
      <c r="L551" s="45">
        <f t="shared" si="89"/>
        <v>30</v>
      </c>
      <c r="M551" s="45">
        <f t="shared" si="89"/>
        <v>45</v>
      </c>
      <c r="N551" s="45">
        <f t="shared" si="89"/>
        <v>60</v>
      </c>
      <c r="O551" s="45">
        <f t="shared" si="89"/>
        <v>74</v>
      </c>
      <c r="P551" s="45">
        <f t="shared" si="89"/>
        <v>89</v>
      </c>
      <c r="Q551" s="45">
        <f t="shared" si="89"/>
        <v>104</v>
      </c>
      <c r="R551" s="45">
        <f t="shared" si="89"/>
        <v>119</v>
      </c>
      <c r="S551" s="45">
        <f t="shared" si="89"/>
        <v>134</v>
      </c>
      <c r="T551" s="45">
        <f t="shared" si="89"/>
        <v>149</v>
      </c>
      <c r="U551" s="45">
        <f t="shared" si="89"/>
        <v>164</v>
      </c>
      <c r="V551" s="45">
        <f t="shared" si="89"/>
        <v>179</v>
      </c>
      <c r="W551" s="45">
        <f t="shared" si="89"/>
        <v>194</v>
      </c>
      <c r="X551" s="45">
        <f t="shared" si="89"/>
        <v>208</v>
      </c>
      <c r="Y551" s="45">
        <f t="shared" si="89"/>
        <v>223</v>
      </c>
      <c r="Z551" s="45">
        <f t="shared" si="89"/>
        <v>238</v>
      </c>
      <c r="AA551" s="45">
        <f t="shared" si="88"/>
        <v>253</v>
      </c>
      <c r="AB551" s="45">
        <f t="shared" si="88"/>
        <v>268</v>
      </c>
      <c r="AC551" s="45">
        <f t="shared" si="88"/>
        <v>283</v>
      </c>
      <c r="AD551" s="45">
        <f t="shared" si="88"/>
        <v>298</v>
      </c>
      <c r="AE551" s="45">
        <f t="shared" si="88"/>
        <v>313</v>
      </c>
      <c r="AF551" s="45">
        <f t="shared" si="88"/>
        <v>327</v>
      </c>
      <c r="AG551" s="45">
        <f t="shared" si="88"/>
        <v>342</v>
      </c>
      <c r="AH551" s="45">
        <f t="shared" si="88"/>
        <v>357</v>
      </c>
      <c r="AI551" s="45">
        <f t="shared" si="88"/>
        <v>372</v>
      </c>
      <c r="AJ551" s="45">
        <f t="shared" si="88"/>
        <v>387</v>
      </c>
      <c r="AK551" s="45">
        <f t="shared" si="88"/>
        <v>402</v>
      </c>
      <c r="AL551" s="45">
        <f t="shared" si="88"/>
        <v>417</v>
      </c>
      <c r="AM551" s="45">
        <f t="shared" si="88"/>
        <v>432</v>
      </c>
      <c r="AN551" s="45">
        <f t="shared" si="88"/>
        <v>447</v>
      </c>
    </row>
    <row r="552" spans="1:40" x14ac:dyDescent="0.25">
      <c r="A552" s="68" t="s">
        <v>93</v>
      </c>
      <c r="B552" s="184">
        <v>40081</v>
      </c>
      <c r="C552" s="68">
        <v>5</v>
      </c>
      <c r="D552" s="1">
        <v>588</v>
      </c>
      <c r="E552" s="1">
        <v>601</v>
      </c>
      <c r="F552" s="1">
        <v>0</v>
      </c>
      <c r="G552" s="1">
        <v>1189</v>
      </c>
      <c r="H552" s="181">
        <f t="shared" si="82"/>
        <v>1189</v>
      </c>
      <c r="I552" s="176">
        <v>237.8</v>
      </c>
      <c r="J552" s="182">
        <f t="shared" si="83"/>
        <v>237.8</v>
      </c>
      <c r="K552" s="45">
        <f t="shared" si="89"/>
        <v>15</v>
      </c>
      <c r="L552" s="45">
        <f t="shared" si="89"/>
        <v>30</v>
      </c>
      <c r="M552" s="45">
        <f t="shared" si="89"/>
        <v>45</v>
      </c>
      <c r="N552" s="45">
        <f t="shared" si="89"/>
        <v>59</v>
      </c>
      <c r="O552" s="45">
        <f t="shared" si="89"/>
        <v>74</v>
      </c>
      <c r="P552" s="45">
        <f t="shared" si="89"/>
        <v>89</v>
      </c>
      <c r="Q552" s="45">
        <f t="shared" si="89"/>
        <v>104</v>
      </c>
      <c r="R552" s="45">
        <f t="shared" si="89"/>
        <v>119</v>
      </c>
      <c r="S552" s="45">
        <f t="shared" si="89"/>
        <v>134</v>
      </c>
      <c r="T552" s="45">
        <f t="shared" si="89"/>
        <v>149</v>
      </c>
      <c r="U552" s="45">
        <f t="shared" si="89"/>
        <v>163</v>
      </c>
      <c r="V552" s="45">
        <f t="shared" si="89"/>
        <v>178</v>
      </c>
      <c r="W552" s="45">
        <f t="shared" si="89"/>
        <v>193</v>
      </c>
      <c r="X552" s="45">
        <f t="shared" si="89"/>
        <v>208</v>
      </c>
      <c r="Y552" s="45">
        <f t="shared" si="89"/>
        <v>223</v>
      </c>
      <c r="Z552" s="45">
        <f t="shared" si="89"/>
        <v>238</v>
      </c>
      <c r="AA552" s="45">
        <f t="shared" si="88"/>
        <v>253</v>
      </c>
      <c r="AB552" s="45">
        <f t="shared" si="88"/>
        <v>268</v>
      </c>
      <c r="AC552" s="45">
        <f t="shared" si="88"/>
        <v>282</v>
      </c>
      <c r="AD552" s="45">
        <f t="shared" si="88"/>
        <v>297</v>
      </c>
      <c r="AE552" s="45">
        <f t="shared" si="88"/>
        <v>312</v>
      </c>
      <c r="AF552" s="45">
        <f t="shared" si="88"/>
        <v>327</v>
      </c>
      <c r="AG552" s="45">
        <f t="shared" si="88"/>
        <v>342</v>
      </c>
      <c r="AH552" s="45">
        <f t="shared" si="88"/>
        <v>357</v>
      </c>
      <c r="AI552" s="45">
        <f t="shared" si="88"/>
        <v>372</v>
      </c>
      <c r="AJ552" s="45">
        <f t="shared" si="88"/>
        <v>386</v>
      </c>
      <c r="AK552" s="45">
        <f t="shared" si="88"/>
        <v>401</v>
      </c>
      <c r="AL552" s="45">
        <f t="shared" si="88"/>
        <v>416</v>
      </c>
      <c r="AM552" s="45">
        <f t="shared" si="88"/>
        <v>431</v>
      </c>
      <c r="AN552" s="45">
        <f t="shared" si="88"/>
        <v>446</v>
      </c>
    </row>
    <row r="553" spans="1:40" x14ac:dyDescent="0.25">
      <c r="A553" s="68" t="s">
        <v>93</v>
      </c>
      <c r="B553" s="184">
        <v>40085</v>
      </c>
      <c r="C553" s="68">
        <v>5</v>
      </c>
      <c r="D553" s="1">
        <v>600</v>
      </c>
      <c r="E553" s="1">
        <v>-53</v>
      </c>
      <c r="F553" s="1">
        <v>0</v>
      </c>
      <c r="G553" s="1">
        <v>547</v>
      </c>
      <c r="H553" s="181">
        <f t="shared" si="82"/>
        <v>547</v>
      </c>
      <c r="I553" s="176">
        <v>109.4</v>
      </c>
      <c r="J553" s="182">
        <f t="shared" si="83"/>
        <v>109.4</v>
      </c>
      <c r="K553" s="45">
        <f t="shared" si="89"/>
        <v>7</v>
      </c>
      <c r="L553" s="45">
        <f t="shared" si="89"/>
        <v>14</v>
      </c>
      <c r="M553" s="45">
        <f t="shared" si="89"/>
        <v>21</v>
      </c>
      <c r="N553" s="45">
        <f t="shared" si="89"/>
        <v>27</v>
      </c>
      <c r="O553" s="45">
        <f t="shared" si="89"/>
        <v>34</v>
      </c>
      <c r="P553" s="45">
        <f t="shared" si="89"/>
        <v>41</v>
      </c>
      <c r="Q553" s="45">
        <f t="shared" si="89"/>
        <v>48</v>
      </c>
      <c r="R553" s="45">
        <f t="shared" si="89"/>
        <v>55</v>
      </c>
      <c r="S553" s="45">
        <f t="shared" si="89"/>
        <v>62</v>
      </c>
      <c r="T553" s="45">
        <f t="shared" si="89"/>
        <v>68</v>
      </c>
      <c r="U553" s="45">
        <f t="shared" si="89"/>
        <v>75</v>
      </c>
      <c r="V553" s="45">
        <f t="shared" si="89"/>
        <v>82</v>
      </c>
      <c r="W553" s="45">
        <f t="shared" si="89"/>
        <v>89</v>
      </c>
      <c r="X553" s="45">
        <f t="shared" si="89"/>
        <v>96</v>
      </c>
      <c r="Y553" s="45">
        <f t="shared" si="89"/>
        <v>103</v>
      </c>
      <c r="Z553" s="45">
        <f t="shared" si="89"/>
        <v>109</v>
      </c>
      <c r="AA553" s="45">
        <f t="shared" si="88"/>
        <v>116</v>
      </c>
      <c r="AB553" s="45">
        <f t="shared" si="88"/>
        <v>123</v>
      </c>
      <c r="AC553" s="45">
        <f t="shared" si="88"/>
        <v>130</v>
      </c>
      <c r="AD553" s="45">
        <f t="shared" si="88"/>
        <v>137</v>
      </c>
      <c r="AE553" s="45">
        <f t="shared" si="88"/>
        <v>144</v>
      </c>
      <c r="AF553" s="45">
        <f t="shared" si="88"/>
        <v>150</v>
      </c>
      <c r="AG553" s="45">
        <f t="shared" si="88"/>
        <v>157</v>
      </c>
      <c r="AH553" s="45">
        <f t="shared" si="88"/>
        <v>164</v>
      </c>
      <c r="AI553" s="45">
        <f t="shared" si="88"/>
        <v>171</v>
      </c>
      <c r="AJ553" s="45">
        <f t="shared" si="88"/>
        <v>178</v>
      </c>
      <c r="AK553" s="45">
        <f t="shared" si="88"/>
        <v>185</v>
      </c>
      <c r="AL553" s="45">
        <f t="shared" si="88"/>
        <v>191</v>
      </c>
      <c r="AM553" s="45">
        <f t="shared" si="88"/>
        <v>198</v>
      </c>
      <c r="AN553" s="45">
        <f t="shared" si="88"/>
        <v>205</v>
      </c>
    </row>
    <row r="554" spans="1:40" x14ac:dyDescent="0.25">
      <c r="A554" s="68" t="s">
        <v>93</v>
      </c>
      <c r="B554" s="184">
        <v>40226</v>
      </c>
      <c r="C554" s="68">
        <v>5</v>
      </c>
      <c r="D554" s="1">
        <v>720</v>
      </c>
      <c r="E554" s="1">
        <v>105</v>
      </c>
      <c r="F554" s="1">
        <v>0</v>
      </c>
      <c r="G554" s="1">
        <v>825</v>
      </c>
      <c r="H554" s="181">
        <f t="shared" si="82"/>
        <v>825</v>
      </c>
      <c r="I554" s="176">
        <v>165</v>
      </c>
      <c r="J554" s="182">
        <f t="shared" si="83"/>
        <v>165</v>
      </c>
      <c r="K554" s="45">
        <f t="shared" si="89"/>
        <v>10</v>
      </c>
      <c r="L554" s="45">
        <f t="shared" si="89"/>
        <v>21</v>
      </c>
      <c r="M554" s="45">
        <f t="shared" si="89"/>
        <v>31</v>
      </c>
      <c r="N554" s="45">
        <f t="shared" si="89"/>
        <v>41</v>
      </c>
      <c r="O554" s="45">
        <f t="shared" si="89"/>
        <v>52</v>
      </c>
      <c r="P554" s="45">
        <f t="shared" si="89"/>
        <v>62</v>
      </c>
      <c r="Q554" s="45">
        <f t="shared" si="89"/>
        <v>72</v>
      </c>
      <c r="R554" s="45">
        <f t="shared" si="89"/>
        <v>83</v>
      </c>
      <c r="S554" s="45">
        <f t="shared" si="89"/>
        <v>93</v>
      </c>
      <c r="T554" s="45">
        <f t="shared" si="89"/>
        <v>103</v>
      </c>
      <c r="U554" s="45">
        <f t="shared" si="89"/>
        <v>113</v>
      </c>
      <c r="V554" s="45">
        <f t="shared" si="89"/>
        <v>124</v>
      </c>
      <c r="W554" s="45">
        <f t="shared" si="89"/>
        <v>134</v>
      </c>
      <c r="X554" s="45">
        <f t="shared" si="89"/>
        <v>144</v>
      </c>
      <c r="Y554" s="45">
        <f t="shared" si="89"/>
        <v>155</v>
      </c>
      <c r="Z554" s="45">
        <f t="shared" si="89"/>
        <v>165</v>
      </c>
      <c r="AA554" s="45">
        <f t="shared" si="88"/>
        <v>175</v>
      </c>
      <c r="AB554" s="45">
        <f t="shared" si="88"/>
        <v>186</v>
      </c>
      <c r="AC554" s="45">
        <f t="shared" si="88"/>
        <v>196</v>
      </c>
      <c r="AD554" s="45">
        <f t="shared" si="88"/>
        <v>206</v>
      </c>
      <c r="AE554" s="45">
        <f t="shared" si="88"/>
        <v>217</v>
      </c>
      <c r="AF554" s="45">
        <f t="shared" si="88"/>
        <v>227</v>
      </c>
      <c r="AG554" s="45">
        <f t="shared" si="88"/>
        <v>237</v>
      </c>
      <c r="AH554" s="45">
        <f t="shared" si="88"/>
        <v>248</v>
      </c>
      <c r="AI554" s="45">
        <f t="shared" si="88"/>
        <v>258</v>
      </c>
      <c r="AJ554" s="45">
        <f t="shared" si="88"/>
        <v>268</v>
      </c>
      <c r="AK554" s="45">
        <f t="shared" si="88"/>
        <v>278</v>
      </c>
      <c r="AL554" s="45">
        <f t="shared" si="88"/>
        <v>289</v>
      </c>
      <c r="AM554" s="45">
        <f t="shared" si="88"/>
        <v>299</v>
      </c>
      <c r="AN554" s="45">
        <f t="shared" si="88"/>
        <v>309</v>
      </c>
    </row>
    <row r="555" spans="1:40" x14ac:dyDescent="0.25">
      <c r="A555" s="68" t="s">
        <v>93</v>
      </c>
      <c r="B555" s="184">
        <v>40604</v>
      </c>
      <c r="C555" s="68">
        <v>4</v>
      </c>
      <c r="D555" s="1">
        <v>660</v>
      </c>
      <c r="E555" s="1">
        <v>171</v>
      </c>
      <c r="F555" s="1">
        <v>0</v>
      </c>
      <c r="G555" s="1">
        <v>831</v>
      </c>
      <c r="H555" s="181">
        <f t="shared" si="82"/>
        <v>831</v>
      </c>
      <c r="I555" s="176">
        <v>207.75</v>
      </c>
      <c r="J555" s="182">
        <f t="shared" si="83"/>
        <v>207.75</v>
      </c>
      <c r="K555" s="45">
        <f t="shared" si="89"/>
        <v>13</v>
      </c>
      <c r="L555" s="45">
        <f t="shared" si="89"/>
        <v>26</v>
      </c>
      <c r="M555" s="45">
        <f t="shared" si="89"/>
        <v>39</v>
      </c>
      <c r="N555" s="45">
        <f t="shared" si="89"/>
        <v>52</v>
      </c>
      <c r="O555" s="45">
        <f t="shared" si="89"/>
        <v>65</v>
      </c>
      <c r="P555" s="45">
        <f t="shared" si="89"/>
        <v>78</v>
      </c>
      <c r="Q555" s="45">
        <f t="shared" si="89"/>
        <v>91</v>
      </c>
      <c r="R555" s="45">
        <f t="shared" si="89"/>
        <v>104</v>
      </c>
      <c r="S555" s="45">
        <f t="shared" si="89"/>
        <v>117</v>
      </c>
      <c r="T555" s="45">
        <f t="shared" si="89"/>
        <v>130</v>
      </c>
      <c r="U555" s="45">
        <f t="shared" si="89"/>
        <v>143</v>
      </c>
      <c r="V555" s="45">
        <f t="shared" si="89"/>
        <v>156</v>
      </c>
      <c r="W555" s="45">
        <f t="shared" si="89"/>
        <v>169</v>
      </c>
      <c r="X555" s="45">
        <f t="shared" si="89"/>
        <v>182</v>
      </c>
      <c r="Y555" s="45">
        <f t="shared" si="89"/>
        <v>195</v>
      </c>
      <c r="Z555" s="45">
        <f t="shared" si="89"/>
        <v>208</v>
      </c>
      <c r="AA555" s="45">
        <f t="shared" si="88"/>
        <v>221</v>
      </c>
      <c r="AB555" s="45">
        <f t="shared" si="88"/>
        <v>234</v>
      </c>
      <c r="AC555" s="45">
        <f t="shared" si="88"/>
        <v>247</v>
      </c>
      <c r="AD555" s="45">
        <f t="shared" si="88"/>
        <v>260</v>
      </c>
      <c r="AE555" s="45">
        <f t="shared" si="88"/>
        <v>273</v>
      </c>
      <c r="AF555" s="45">
        <f t="shared" si="88"/>
        <v>286</v>
      </c>
      <c r="AG555" s="45">
        <f t="shared" si="88"/>
        <v>299</v>
      </c>
      <c r="AH555" s="45">
        <f t="shared" si="88"/>
        <v>312</v>
      </c>
      <c r="AI555" s="45">
        <f t="shared" si="88"/>
        <v>325</v>
      </c>
      <c r="AJ555" s="45">
        <f t="shared" si="88"/>
        <v>338</v>
      </c>
      <c r="AK555" s="45">
        <f t="shared" si="88"/>
        <v>351</v>
      </c>
      <c r="AL555" s="45">
        <f t="shared" si="88"/>
        <v>364</v>
      </c>
      <c r="AM555" s="45">
        <f t="shared" si="88"/>
        <v>377</v>
      </c>
      <c r="AN555" s="45">
        <f t="shared" si="88"/>
        <v>390</v>
      </c>
    </row>
    <row r="556" spans="1:40" x14ac:dyDescent="0.25">
      <c r="A556" s="68" t="s">
        <v>93</v>
      </c>
      <c r="B556" s="184">
        <v>40614</v>
      </c>
      <c r="C556" s="68">
        <v>8</v>
      </c>
      <c r="D556" s="1">
        <v>1920</v>
      </c>
      <c r="E556" s="1">
        <v>1527</v>
      </c>
      <c r="F556" s="1">
        <v>6</v>
      </c>
      <c r="G556" s="1">
        <v>3453</v>
      </c>
      <c r="H556" s="181">
        <f t="shared" si="82"/>
        <v>3447</v>
      </c>
      <c r="I556" s="176">
        <v>431.625</v>
      </c>
      <c r="J556" s="182">
        <f t="shared" si="83"/>
        <v>430.875</v>
      </c>
      <c r="K556" s="45">
        <f t="shared" si="89"/>
        <v>27</v>
      </c>
      <c r="L556" s="45">
        <f t="shared" si="89"/>
        <v>54</v>
      </c>
      <c r="M556" s="45">
        <f t="shared" si="89"/>
        <v>81</v>
      </c>
      <c r="N556" s="45">
        <f t="shared" si="89"/>
        <v>108</v>
      </c>
      <c r="O556" s="45">
        <f t="shared" si="89"/>
        <v>135</v>
      </c>
      <c r="P556" s="45">
        <f t="shared" si="89"/>
        <v>162</v>
      </c>
      <c r="Q556" s="45">
        <f t="shared" si="89"/>
        <v>189</v>
      </c>
      <c r="R556" s="45">
        <f t="shared" si="89"/>
        <v>215</v>
      </c>
      <c r="S556" s="45">
        <f t="shared" si="89"/>
        <v>242</v>
      </c>
      <c r="T556" s="45">
        <f t="shared" si="89"/>
        <v>269</v>
      </c>
      <c r="U556" s="45">
        <f t="shared" si="89"/>
        <v>296</v>
      </c>
      <c r="V556" s="45">
        <f t="shared" si="89"/>
        <v>323</v>
      </c>
      <c r="W556" s="45">
        <f t="shared" si="89"/>
        <v>350</v>
      </c>
      <c r="X556" s="45">
        <f t="shared" si="89"/>
        <v>377</v>
      </c>
      <c r="Y556" s="45">
        <f t="shared" si="89"/>
        <v>404</v>
      </c>
      <c r="Z556" s="45">
        <f t="shared" si="89"/>
        <v>431</v>
      </c>
      <c r="AA556" s="45">
        <f t="shared" si="88"/>
        <v>458</v>
      </c>
      <c r="AB556" s="45">
        <f t="shared" si="88"/>
        <v>485</v>
      </c>
      <c r="AC556" s="45">
        <f t="shared" si="88"/>
        <v>512</v>
      </c>
      <c r="AD556" s="45">
        <f t="shared" si="88"/>
        <v>539</v>
      </c>
      <c r="AE556" s="45">
        <f t="shared" si="88"/>
        <v>566</v>
      </c>
      <c r="AF556" s="45">
        <f t="shared" si="88"/>
        <v>592</v>
      </c>
      <c r="AG556" s="45">
        <f t="shared" si="88"/>
        <v>619</v>
      </c>
      <c r="AH556" s="45">
        <f t="shared" si="88"/>
        <v>646</v>
      </c>
      <c r="AI556" s="45">
        <f t="shared" si="88"/>
        <v>673</v>
      </c>
      <c r="AJ556" s="45">
        <f t="shared" si="88"/>
        <v>700</v>
      </c>
      <c r="AK556" s="45">
        <f t="shared" si="88"/>
        <v>727</v>
      </c>
      <c r="AL556" s="45">
        <f t="shared" si="88"/>
        <v>754</v>
      </c>
      <c r="AM556" s="45">
        <f t="shared" si="88"/>
        <v>781</v>
      </c>
      <c r="AN556" s="45">
        <f t="shared" si="88"/>
        <v>808</v>
      </c>
    </row>
    <row r="557" spans="1:40" x14ac:dyDescent="0.25">
      <c r="A557" s="68" t="s">
        <v>93</v>
      </c>
      <c r="B557" s="184">
        <v>65608</v>
      </c>
      <c r="C557" s="68">
        <v>7</v>
      </c>
      <c r="D557" s="1">
        <v>708</v>
      </c>
      <c r="E557" s="1">
        <v>331</v>
      </c>
      <c r="F557" s="1">
        <v>0</v>
      </c>
      <c r="G557" s="1">
        <v>1039</v>
      </c>
      <c r="H557" s="181">
        <f t="shared" si="82"/>
        <v>1039</v>
      </c>
      <c r="I557" s="176">
        <v>148.42859999999999</v>
      </c>
      <c r="J557" s="182">
        <f t="shared" si="83"/>
        <v>148.42857142857142</v>
      </c>
      <c r="K557" s="45">
        <f t="shared" si="89"/>
        <v>9</v>
      </c>
      <c r="L557" s="45">
        <f t="shared" si="89"/>
        <v>19</v>
      </c>
      <c r="M557" s="45">
        <f t="shared" si="89"/>
        <v>28</v>
      </c>
      <c r="N557" s="45">
        <f t="shared" si="89"/>
        <v>37</v>
      </c>
      <c r="O557" s="45">
        <f t="shared" si="89"/>
        <v>46</v>
      </c>
      <c r="P557" s="45">
        <f t="shared" si="89"/>
        <v>56</v>
      </c>
      <c r="Q557" s="45">
        <f t="shared" si="89"/>
        <v>65</v>
      </c>
      <c r="R557" s="45">
        <f t="shared" si="89"/>
        <v>74</v>
      </c>
      <c r="S557" s="45">
        <f t="shared" si="89"/>
        <v>83</v>
      </c>
      <c r="T557" s="45">
        <f t="shared" si="89"/>
        <v>93</v>
      </c>
      <c r="U557" s="45">
        <f t="shared" si="89"/>
        <v>102</v>
      </c>
      <c r="V557" s="45">
        <f t="shared" si="89"/>
        <v>111</v>
      </c>
      <c r="W557" s="45">
        <f t="shared" si="89"/>
        <v>121</v>
      </c>
      <c r="X557" s="45">
        <f t="shared" si="89"/>
        <v>130</v>
      </c>
      <c r="Y557" s="45">
        <f t="shared" si="89"/>
        <v>139</v>
      </c>
      <c r="Z557" s="45">
        <f t="shared" si="89"/>
        <v>148</v>
      </c>
      <c r="AA557" s="45">
        <f t="shared" si="88"/>
        <v>158</v>
      </c>
      <c r="AB557" s="45">
        <f t="shared" si="88"/>
        <v>167</v>
      </c>
      <c r="AC557" s="45">
        <f t="shared" si="88"/>
        <v>176</v>
      </c>
      <c r="AD557" s="45">
        <f t="shared" si="88"/>
        <v>186</v>
      </c>
      <c r="AE557" s="45">
        <f t="shared" si="88"/>
        <v>195</v>
      </c>
      <c r="AF557" s="45">
        <f t="shared" si="88"/>
        <v>204</v>
      </c>
      <c r="AG557" s="45">
        <f t="shared" si="88"/>
        <v>213</v>
      </c>
      <c r="AH557" s="45">
        <f t="shared" si="88"/>
        <v>223</v>
      </c>
      <c r="AI557" s="45">
        <f t="shared" si="88"/>
        <v>232</v>
      </c>
      <c r="AJ557" s="45">
        <f t="shared" si="88"/>
        <v>241</v>
      </c>
      <c r="AK557" s="45">
        <f t="shared" si="88"/>
        <v>250</v>
      </c>
      <c r="AL557" s="45">
        <f t="shared" si="88"/>
        <v>260</v>
      </c>
      <c r="AM557" s="45">
        <f t="shared" si="88"/>
        <v>269</v>
      </c>
      <c r="AN557" s="45">
        <f t="shared" si="88"/>
        <v>278</v>
      </c>
    </row>
    <row r="558" spans="1:40" x14ac:dyDescent="0.25">
      <c r="A558" s="68" t="s">
        <v>93</v>
      </c>
      <c r="B558" s="184">
        <v>65612</v>
      </c>
      <c r="C558" s="68">
        <v>3</v>
      </c>
      <c r="D558" s="1">
        <v>0</v>
      </c>
      <c r="E558" s="1">
        <v>366</v>
      </c>
      <c r="F558" s="1">
        <v>0</v>
      </c>
      <c r="G558" s="1">
        <v>366</v>
      </c>
      <c r="H558" s="181">
        <f t="shared" si="82"/>
        <v>366</v>
      </c>
      <c r="I558" s="176">
        <v>122</v>
      </c>
      <c r="J558" s="182">
        <f t="shared" si="83"/>
        <v>122</v>
      </c>
      <c r="K558" s="45">
        <f t="shared" si="89"/>
        <v>8</v>
      </c>
      <c r="L558" s="45">
        <f t="shared" si="89"/>
        <v>15</v>
      </c>
      <c r="M558" s="45">
        <f t="shared" si="89"/>
        <v>23</v>
      </c>
      <c r="N558" s="45">
        <f t="shared" si="89"/>
        <v>31</v>
      </c>
      <c r="O558" s="45">
        <f t="shared" si="89"/>
        <v>38</v>
      </c>
      <c r="P558" s="45">
        <f t="shared" si="89"/>
        <v>46</v>
      </c>
      <c r="Q558" s="45">
        <f t="shared" si="89"/>
        <v>53</v>
      </c>
      <c r="R558" s="45">
        <f t="shared" si="89"/>
        <v>61</v>
      </c>
      <c r="S558" s="45">
        <f t="shared" si="89"/>
        <v>69</v>
      </c>
      <c r="T558" s="45">
        <f t="shared" si="89"/>
        <v>76</v>
      </c>
      <c r="U558" s="45">
        <f t="shared" si="89"/>
        <v>84</v>
      </c>
      <c r="V558" s="45">
        <f t="shared" si="89"/>
        <v>92</v>
      </c>
      <c r="W558" s="45">
        <f t="shared" si="89"/>
        <v>99</v>
      </c>
      <c r="X558" s="45">
        <f t="shared" si="89"/>
        <v>107</v>
      </c>
      <c r="Y558" s="45">
        <f t="shared" si="89"/>
        <v>114</v>
      </c>
      <c r="Z558" s="45">
        <f t="shared" si="89"/>
        <v>122</v>
      </c>
      <c r="AA558" s="45">
        <f t="shared" si="88"/>
        <v>130</v>
      </c>
      <c r="AB558" s="45">
        <f t="shared" si="88"/>
        <v>137</v>
      </c>
      <c r="AC558" s="45">
        <f t="shared" si="88"/>
        <v>145</v>
      </c>
      <c r="AD558" s="45">
        <f t="shared" si="88"/>
        <v>153</v>
      </c>
      <c r="AE558" s="45">
        <f t="shared" si="88"/>
        <v>160</v>
      </c>
      <c r="AF558" s="45">
        <f t="shared" si="88"/>
        <v>168</v>
      </c>
      <c r="AG558" s="45">
        <f t="shared" si="88"/>
        <v>175</v>
      </c>
      <c r="AH558" s="45">
        <f t="shared" si="88"/>
        <v>183</v>
      </c>
      <c r="AI558" s="45">
        <f t="shared" si="88"/>
        <v>191</v>
      </c>
      <c r="AJ558" s="45">
        <f t="shared" si="88"/>
        <v>198</v>
      </c>
      <c r="AK558" s="45">
        <f t="shared" si="88"/>
        <v>206</v>
      </c>
      <c r="AL558" s="45">
        <f t="shared" si="88"/>
        <v>214</v>
      </c>
      <c r="AM558" s="45">
        <f t="shared" si="88"/>
        <v>221</v>
      </c>
      <c r="AN558" s="45">
        <f t="shared" si="88"/>
        <v>229</v>
      </c>
    </row>
    <row r="559" spans="1:40" x14ac:dyDescent="0.25">
      <c r="A559" s="68" t="s">
        <v>93</v>
      </c>
      <c r="B559" s="184">
        <v>72237</v>
      </c>
      <c r="C559" s="68">
        <v>15</v>
      </c>
      <c r="D559" s="1">
        <v>2988</v>
      </c>
      <c r="E559" s="1">
        <v>1460</v>
      </c>
      <c r="F559" s="1">
        <v>21</v>
      </c>
      <c r="G559" s="1">
        <v>4469</v>
      </c>
      <c r="H559" s="181">
        <f t="shared" si="82"/>
        <v>4448</v>
      </c>
      <c r="I559" s="176">
        <v>297.93329999999997</v>
      </c>
      <c r="J559" s="182">
        <f t="shared" si="83"/>
        <v>296.53333333333336</v>
      </c>
      <c r="K559" s="45">
        <f t="shared" si="89"/>
        <v>19</v>
      </c>
      <c r="L559" s="45">
        <f t="shared" si="89"/>
        <v>37</v>
      </c>
      <c r="M559" s="45">
        <f t="shared" si="89"/>
        <v>56</v>
      </c>
      <c r="N559" s="45">
        <f t="shared" si="89"/>
        <v>74</v>
      </c>
      <c r="O559" s="45">
        <f t="shared" si="89"/>
        <v>93</v>
      </c>
      <c r="P559" s="45">
        <f t="shared" si="89"/>
        <v>111</v>
      </c>
      <c r="Q559" s="45">
        <f t="shared" si="89"/>
        <v>130</v>
      </c>
      <c r="R559" s="45">
        <f t="shared" si="89"/>
        <v>148</v>
      </c>
      <c r="S559" s="45">
        <f t="shared" si="89"/>
        <v>167</v>
      </c>
      <c r="T559" s="45">
        <f t="shared" si="89"/>
        <v>185</v>
      </c>
      <c r="U559" s="45">
        <f t="shared" si="89"/>
        <v>204</v>
      </c>
      <c r="V559" s="45">
        <f t="shared" si="89"/>
        <v>222</v>
      </c>
      <c r="W559" s="45">
        <f t="shared" si="89"/>
        <v>241</v>
      </c>
      <c r="X559" s="45">
        <f t="shared" si="89"/>
        <v>259</v>
      </c>
      <c r="Y559" s="45">
        <f t="shared" si="89"/>
        <v>278</v>
      </c>
      <c r="Z559" s="45">
        <f t="shared" si="89"/>
        <v>297</v>
      </c>
      <c r="AA559" s="45">
        <f t="shared" si="88"/>
        <v>315</v>
      </c>
      <c r="AB559" s="45">
        <f t="shared" si="88"/>
        <v>334</v>
      </c>
      <c r="AC559" s="45">
        <f t="shared" si="88"/>
        <v>352</v>
      </c>
      <c r="AD559" s="45">
        <f t="shared" si="88"/>
        <v>371</v>
      </c>
      <c r="AE559" s="45">
        <f t="shared" si="88"/>
        <v>389</v>
      </c>
      <c r="AF559" s="45">
        <f t="shared" si="88"/>
        <v>408</v>
      </c>
      <c r="AG559" s="45">
        <f t="shared" si="88"/>
        <v>426</v>
      </c>
      <c r="AH559" s="45">
        <f t="shared" si="88"/>
        <v>445</v>
      </c>
      <c r="AI559" s="45">
        <f t="shared" si="88"/>
        <v>463</v>
      </c>
      <c r="AJ559" s="45">
        <f t="shared" si="88"/>
        <v>482</v>
      </c>
      <c r="AK559" s="45">
        <f t="shared" si="88"/>
        <v>500</v>
      </c>
      <c r="AL559" s="45">
        <f t="shared" si="88"/>
        <v>519</v>
      </c>
      <c r="AM559" s="45">
        <f t="shared" si="88"/>
        <v>537</v>
      </c>
      <c r="AN559" s="45">
        <f t="shared" si="88"/>
        <v>556</v>
      </c>
    </row>
    <row r="560" spans="1:40" x14ac:dyDescent="0.25">
      <c r="A560" s="68" t="s">
        <v>93</v>
      </c>
      <c r="B560" s="184">
        <v>73103</v>
      </c>
      <c r="C560" s="68">
        <v>12</v>
      </c>
      <c r="D560" s="1">
        <v>1272</v>
      </c>
      <c r="E560" s="1">
        <v>1091</v>
      </c>
      <c r="F560" s="1">
        <v>16</v>
      </c>
      <c r="G560" s="1">
        <v>2379</v>
      </c>
      <c r="H560" s="181">
        <f t="shared" si="82"/>
        <v>2363</v>
      </c>
      <c r="I560" s="176">
        <v>198.25</v>
      </c>
      <c r="J560" s="182">
        <f t="shared" si="83"/>
        <v>196.91666666666666</v>
      </c>
      <c r="K560" s="45">
        <f t="shared" si="89"/>
        <v>12</v>
      </c>
      <c r="L560" s="45">
        <f t="shared" si="89"/>
        <v>25</v>
      </c>
      <c r="M560" s="45">
        <f t="shared" si="89"/>
        <v>37</v>
      </c>
      <c r="N560" s="45">
        <f t="shared" si="89"/>
        <v>49</v>
      </c>
      <c r="O560" s="45">
        <f t="shared" si="89"/>
        <v>62</v>
      </c>
      <c r="P560" s="45">
        <f t="shared" si="89"/>
        <v>74</v>
      </c>
      <c r="Q560" s="45">
        <f t="shared" si="89"/>
        <v>86</v>
      </c>
      <c r="R560" s="45">
        <f t="shared" si="89"/>
        <v>98</v>
      </c>
      <c r="S560" s="45">
        <f t="shared" si="89"/>
        <v>111</v>
      </c>
      <c r="T560" s="45">
        <f t="shared" si="89"/>
        <v>123</v>
      </c>
      <c r="U560" s="45">
        <f t="shared" si="89"/>
        <v>135</v>
      </c>
      <c r="V560" s="45">
        <f t="shared" si="89"/>
        <v>148</v>
      </c>
      <c r="W560" s="45">
        <f t="shared" si="89"/>
        <v>160</v>
      </c>
      <c r="X560" s="45">
        <f t="shared" si="89"/>
        <v>172</v>
      </c>
      <c r="Y560" s="45">
        <f t="shared" si="89"/>
        <v>185</v>
      </c>
      <c r="Z560" s="45">
        <f t="shared" si="89"/>
        <v>197</v>
      </c>
      <c r="AA560" s="45">
        <f t="shared" si="88"/>
        <v>209</v>
      </c>
      <c r="AB560" s="45">
        <f t="shared" si="88"/>
        <v>222</v>
      </c>
      <c r="AC560" s="45">
        <f t="shared" si="88"/>
        <v>234</v>
      </c>
      <c r="AD560" s="45">
        <f t="shared" si="88"/>
        <v>246</v>
      </c>
      <c r="AE560" s="45">
        <f t="shared" si="88"/>
        <v>258</v>
      </c>
      <c r="AF560" s="45">
        <f t="shared" si="88"/>
        <v>271</v>
      </c>
      <c r="AG560" s="45">
        <f t="shared" si="88"/>
        <v>283</v>
      </c>
      <c r="AH560" s="45">
        <f t="shared" si="88"/>
        <v>295</v>
      </c>
      <c r="AI560" s="45">
        <f t="shared" si="88"/>
        <v>308</v>
      </c>
      <c r="AJ560" s="45">
        <f t="shared" si="88"/>
        <v>320</v>
      </c>
      <c r="AK560" s="45">
        <f t="shared" si="88"/>
        <v>332</v>
      </c>
      <c r="AL560" s="45">
        <f t="shared" si="88"/>
        <v>345</v>
      </c>
      <c r="AM560" s="45">
        <f t="shared" si="88"/>
        <v>357</v>
      </c>
      <c r="AN560" s="45">
        <f t="shared" si="88"/>
        <v>369</v>
      </c>
    </row>
    <row r="561" spans="1:40" x14ac:dyDescent="0.25">
      <c r="A561" s="68" t="s">
        <v>93</v>
      </c>
      <c r="B561" s="184">
        <v>73109</v>
      </c>
      <c r="C561" s="68">
        <v>12</v>
      </c>
      <c r="D561" s="1">
        <v>0</v>
      </c>
      <c r="E561" s="1">
        <v>1487</v>
      </c>
      <c r="F561" s="1">
        <v>1</v>
      </c>
      <c r="G561" s="1">
        <v>1488</v>
      </c>
      <c r="H561" s="181">
        <f t="shared" si="82"/>
        <v>1487</v>
      </c>
      <c r="I561" s="176">
        <v>124</v>
      </c>
      <c r="J561" s="182">
        <f t="shared" si="83"/>
        <v>123.91666666666667</v>
      </c>
      <c r="K561" s="45">
        <f t="shared" si="89"/>
        <v>8</v>
      </c>
      <c r="L561" s="45">
        <f t="shared" si="89"/>
        <v>15</v>
      </c>
      <c r="M561" s="45">
        <f t="shared" si="89"/>
        <v>23</v>
      </c>
      <c r="N561" s="45">
        <f t="shared" si="89"/>
        <v>31</v>
      </c>
      <c r="O561" s="45">
        <f t="shared" si="89"/>
        <v>39</v>
      </c>
      <c r="P561" s="45">
        <f t="shared" si="89"/>
        <v>46</v>
      </c>
      <c r="Q561" s="45">
        <f t="shared" si="89"/>
        <v>54</v>
      </c>
      <c r="R561" s="45">
        <f t="shared" si="89"/>
        <v>62</v>
      </c>
      <c r="S561" s="45">
        <f t="shared" si="89"/>
        <v>70</v>
      </c>
      <c r="T561" s="45">
        <f t="shared" si="89"/>
        <v>77</v>
      </c>
      <c r="U561" s="45">
        <f t="shared" si="89"/>
        <v>85</v>
      </c>
      <c r="V561" s="45">
        <f t="shared" si="89"/>
        <v>93</v>
      </c>
      <c r="W561" s="45">
        <f t="shared" si="89"/>
        <v>101</v>
      </c>
      <c r="X561" s="45">
        <f t="shared" si="89"/>
        <v>108</v>
      </c>
      <c r="Y561" s="45">
        <f t="shared" si="89"/>
        <v>116</v>
      </c>
      <c r="Z561" s="45">
        <f t="shared" si="89"/>
        <v>124</v>
      </c>
      <c r="AA561" s="45">
        <f t="shared" si="88"/>
        <v>132</v>
      </c>
      <c r="AB561" s="45">
        <f t="shared" si="88"/>
        <v>139</v>
      </c>
      <c r="AC561" s="45">
        <f t="shared" si="88"/>
        <v>147</v>
      </c>
      <c r="AD561" s="45">
        <f t="shared" si="88"/>
        <v>155</v>
      </c>
      <c r="AE561" s="45">
        <f t="shared" si="88"/>
        <v>163</v>
      </c>
      <c r="AF561" s="45">
        <f t="shared" si="88"/>
        <v>170</v>
      </c>
      <c r="AG561" s="45">
        <f t="shared" si="88"/>
        <v>178</v>
      </c>
      <c r="AH561" s="45">
        <f t="shared" si="88"/>
        <v>186</v>
      </c>
      <c r="AI561" s="45">
        <f t="shared" si="88"/>
        <v>194</v>
      </c>
      <c r="AJ561" s="45">
        <f t="shared" si="88"/>
        <v>201</v>
      </c>
      <c r="AK561" s="45">
        <f t="shared" si="88"/>
        <v>209</v>
      </c>
      <c r="AL561" s="45">
        <f t="shared" si="88"/>
        <v>217</v>
      </c>
      <c r="AM561" s="45">
        <f t="shared" si="88"/>
        <v>225</v>
      </c>
      <c r="AN561" s="45">
        <f t="shared" si="88"/>
        <v>232</v>
      </c>
    </row>
    <row r="562" spans="1:40" x14ac:dyDescent="0.25">
      <c r="A562" s="68" t="s">
        <v>93</v>
      </c>
      <c r="B562" s="184">
        <v>73111</v>
      </c>
      <c r="C562" s="68">
        <v>22</v>
      </c>
      <c r="D562" s="1">
        <v>3420</v>
      </c>
      <c r="E562" s="1">
        <v>1311</v>
      </c>
      <c r="F562" s="1">
        <v>33</v>
      </c>
      <c r="G562" s="1">
        <v>4764</v>
      </c>
      <c r="H562" s="181">
        <f t="shared" si="82"/>
        <v>4731</v>
      </c>
      <c r="I562" s="176">
        <v>216.5455</v>
      </c>
      <c r="J562" s="182">
        <f t="shared" si="83"/>
        <v>215.04545454545453</v>
      </c>
      <c r="K562" s="45">
        <f t="shared" si="89"/>
        <v>13</v>
      </c>
      <c r="L562" s="45">
        <f t="shared" si="89"/>
        <v>27</v>
      </c>
      <c r="M562" s="45">
        <f t="shared" si="89"/>
        <v>40</v>
      </c>
      <c r="N562" s="45">
        <f t="shared" si="89"/>
        <v>54</v>
      </c>
      <c r="O562" s="45">
        <f t="shared" si="89"/>
        <v>67</v>
      </c>
      <c r="P562" s="45">
        <f t="shared" si="89"/>
        <v>81</v>
      </c>
      <c r="Q562" s="45">
        <f t="shared" si="89"/>
        <v>94</v>
      </c>
      <c r="R562" s="45">
        <f t="shared" si="89"/>
        <v>108</v>
      </c>
      <c r="S562" s="45">
        <f t="shared" si="89"/>
        <v>121</v>
      </c>
      <c r="T562" s="45">
        <f t="shared" si="89"/>
        <v>134</v>
      </c>
      <c r="U562" s="45">
        <f t="shared" si="89"/>
        <v>148</v>
      </c>
      <c r="V562" s="45">
        <f t="shared" si="89"/>
        <v>161</v>
      </c>
      <c r="W562" s="45">
        <f t="shared" si="89"/>
        <v>175</v>
      </c>
      <c r="X562" s="45">
        <f t="shared" si="89"/>
        <v>188</v>
      </c>
      <c r="Y562" s="45">
        <f t="shared" si="89"/>
        <v>202</v>
      </c>
      <c r="Z562" s="45">
        <f t="shared" si="89"/>
        <v>215</v>
      </c>
      <c r="AA562" s="45">
        <f t="shared" si="88"/>
        <v>228</v>
      </c>
      <c r="AB562" s="45">
        <f t="shared" si="88"/>
        <v>242</v>
      </c>
      <c r="AC562" s="45">
        <f t="shared" si="88"/>
        <v>255</v>
      </c>
      <c r="AD562" s="45">
        <f t="shared" si="88"/>
        <v>269</v>
      </c>
      <c r="AE562" s="45">
        <f t="shared" si="88"/>
        <v>282</v>
      </c>
      <c r="AF562" s="45">
        <f t="shared" si="88"/>
        <v>296</v>
      </c>
      <c r="AG562" s="45">
        <f t="shared" si="88"/>
        <v>309</v>
      </c>
      <c r="AH562" s="45">
        <f t="shared" si="88"/>
        <v>323</v>
      </c>
      <c r="AI562" s="45">
        <f t="shared" si="88"/>
        <v>336</v>
      </c>
      <c r="AJ562" s="45">
        <f t="shared" si="88"/>
        <v>349</v>
      </c>
      <c r="AK562" s="45">
        <f t="shared" si="88"/>
        <v>363</v>
      </c>
      <c r="AL562" s="45">
        <f t="shared" si="88"/>
        <v>376</v>
      </c>
      <c r="AM562" s="45">
        <f t="shared" si="88"/>
        <v>390</v>
      </c>
      <c r="AN562" s="45">
        <f t="shared" si="88"/>
        <v>403</v>
      </c>
    </row>
    <row r="563" spans="1:40" x14ac:dyDescent="0.25">
      <c r="A563" s="68" t="s">
        <v>93</v>
      </c>
      <c r="B563" s="184">
        <v>76321</v>
      </c>
      <c r="C563" s="68">
        <v>9</v>
      </c>
      <c r="D563" s="1">
        <v>1176</v>
      </c>
      <c r="E563" s="1">
        <v>47</v>
      </c>
      <c r="F563" s="1">
        <v>18</v>
      </c>
      <c r="G563" s="1">
        <v>1241</v>
      </c>
      <c r="H563" s="181">
        <f t="shared" si="82"/>
        <v>1223</v>
      </c>
      <c r="I563" s="176">
        <v>137.88890000000001</v>
      </c>
      <c r="J563" s="182">
        <f t="shared" si="83"/>
        <v>135.88888888888889</v>
      </c>
      <c r="K563" s="45">
        <f t="shared" si="89"/>
        <v>8</v>
      </c>
      <c r="L563" s="45">
        <f t="shared" si="89"/>
        <v>17</v>
      </c>
      <c r="M563" s="45">
        <f t="shared" si="89"/>
        <v>25</v>
      </c>
      <c r="N563" s="45">
        <f t="shared" si="89"/>
        <v>34</v>
      </c>
      <c r="O563" s="45">
        <f t="shared" si="89"/>
        <v>42</v>
      </c>
      <c r="P563" s="45">
        <f t="shared" si="89"/>
        <v>51</v>
      </c>
      <c r="Q563" s="45">
        <f t="shared" si="89"/>
        <v>59</v>
      </c>
      <c r="R563" s="45">
        <f t="shared" si="89"/>
        <v>68</v>
      </c>
      <c r="S563" s="45">
        <f t="shared" si="89"/>
        <v>76</v>
      </c>
      <c r="T563" s="45">
        <f t="shared" si="89"/>
        <v>85</v>
      </c>
      <c r="U563" s="45">
        <f t="shared" si="89"/>
        <v>93</v>
      </c>
      <c r="V563" s="45">
        <f t="shared" si="89"/>
        <v>102</v>
      </c>
      <c r="W563" s="45">
        <f t="shared" si="89"/>
        <v>110</v>
      </c>
      <c r="X563" s="45">
        <f t="shared" si="89"/>
        <v>119</v>
      </c>
      <c r="Y563" s="45">
        <f t="shared" si="89"/>
        <v>127</v>
      </c>
      <c r="Z563" s="45">
        <f t="shared" si="89"/>
        <v>136</v>
      </c>
      <c r="AA563" s="45">
        <f t="shared" si="88"/>
        <v>144</v>
      </c>
      <c r="AB563" s="45">
        <f t="shared" si="88"/>
        <v>153</v>
      </c>
      <c r="AC563" s="45">
        <f t="shared" si="88"/>
        <v>161</v>
      </c>
      <c r="AD563" s="45">
        <f t="shared" si="88"/>
        <v>170</v>
      </c>
      <c r="AE563" s="45">
        <f t="shared" si="88"/>
        <v>178</v>
      </c>
      <c r="AF563" s="45">
        <f t="shared" si="88"/>
        <v>187</v>
      </c>
      <c r="AG563" s="45">
        <f t="shared" si="88"/>
        <v>195</v>
      </c>
      <c r="AH563" s="45">
        <f t="shared" si="88"/>
        <v>204</v>
      </c>
      <c r="AI563" s="45">
        <f t="shared" si="88"/>
        <v>212</v>
      </c>
      <c r="AJ563" s="45">
        <f t="shared" si="88"/>
        <v>221</v>
      </c>
      <c r="AK563" s="45">
        <f t="shared" si="88"/>
        <v>229</v>
      </c>
      <c r="AL563" s="45">
        <f t="shared" si="88"/>
        <v>238</v>
      </c>
      <c r="AM563" s="45">
        <f t="shared" si="88"/>
        <v>246</v>
      </c>
      <c r="AN563" s="45">
        <f t="shared" si="88"/>
        <v>255</v>
      </c>
    </row>
    <row r="564" spans="1:40" x14ac:dyDescent="0.25">
      <c r="A564" s="68" t="s">
        <v>93</v>
      </c>
      <c r="B564" s="184">
        <v>76322</v>
      </c>
      <c r="C564" s="68">
        <v>0</v>
      </c>
      <c r="D564" s="1">
        <v>0</v>
      </c>
      <c r="E564" s="1">
        <v>0</v>
      </c>
      <c r="F564" s="1">
        <v>0</v>
      </c>
      <c r="G564" s="1">
        <v>0</v>
      </c>
      <c r="H564" s="181">
        <f t="shared" si="82"/>
        <v>0</v>
      </c>
      <c r="I564" s="176">
        <v>0</v>
      </c>
      <c r="J564" s="182">
        <f t="shared" si="83"/>
        <v>0</v>
      </c>
      <c r="K564" s="45">
        <f t="shared" si="89"/>
        <v>0</v>
      </c>
      <c r="L564" s="45">
        <f t="shared" si="89"/>
        <v>0</v>
      </c>
      <c r="M564" s="45">
        <f t="shared" si="89"/>
        <v>0</v>
      </c>
      <c r="N564" s="45">
        <f t="shared" si="89"/>
        <v>0</v>
      </c>
      <c r="O564" s="45">
        <f t="shared" si="89"/>
        <v>0</v>
      </c>
      <c r="P564" s="45">
        <f t="shared" si="89"/>
        <v>0</v>
      </c>
      <c r="Q564" s="45">
        <f t="shared" si="89"/>
        <v>0</v>
      </c>
      <c r="R564" s="45">
        <f t="shared" si="89"/>
        <v>0</v>
      </c>
      <c r="S564" s="45">
        <f t="shared" si="89"/>
        <v>0</v>
      </c>
      <c r="T564" s="45">
        <f t="shared" si="89"/>
        <v>0</v>
      </c>
      <c r="U564" s="45">
        <f t="shared" si="89"/>
        <v>0</v>
      </c>
      <c r="V564" s="45">
        <f t="shared" si="89"/>
        <v>0</v>
      </c>
      <c r="W564" s="45">
        <f t="shared" si="89"/>
        <v>0</v>
      </c>
      <c r="X564" s="45">
        <f t="shared" si="89"/>
        <v>0</v>
      </c>
      <c r="Y564" s="45">
        <f t="shared" si="89"/>
        <v>0</v>
      </c>
      <c r="Z564" s="45">
        <f t="shared" si="89"/>
        <v>0</v>
      </c>
      <c r="AA564" s="45">
        <f t="shared" si="88"/>
        <v>0</v>
      </c>
      <c r="AB564" s="45">
        <f t="shared" si="88"/>
        <v>0</v>
      </c>
      <c r="AC564" s="45">
        <f t="shared" si="88"/>
        <v>0</v>
      </c>
      <c r="AD564" s="45">
        <f t="shared" si="88"/>
        <v>0</v>
      </c>
      <c r="AE564" s="45">
        <f t="shared" si="88"/>
        <v>0</v>
      </c>
      <c r="AF564" s="45">
        <f t="shared" si="88"/>
        <v>0</v>
      </c>
      <c r="AG564" s="45">
        <f t="shared" si="88"/>
        <v>0</v>
      </c>
      <c r="AH564" s="45">
        <f t="shared" si="88"/>
        <v>0</v>
      </c>
      <c r="AI564" s="45">
        <f t="shared" si="88"/>
        <v>0</v>
      </c>
      <c r="AJ564" s="45">
        <f t="shared" si="88"/>
        <v>0</v>
      </c>
      <c r="AK564" s="45">
        <f t="shared" si="88"/>
        <v>0</v>
      </c>
      <c r="AL564" s="45">
        <f t="shared" si="88"/>
        <v>0</v>
      </c>
      <c r="AM564" s="45">
        <f t="shared" si="88"/>
        <v>0</v>
      </c>
      <c r="AN564" s="45">
        <f t="shared" si="88"/>
        <v>0</v>
      </c>
    </row>
    <row r="565" spans="1:40" x14ac:dyDescent="0.25">
      <c r="A565" s="68" t="s">
        <v>93</v>
      </c>
      <c r="B565" s="184">
        <v>76335</v>
      </c>
      <c r="C565" s="68">
        <v>6</v>
      </c>
      <c r="D565" s="1">
        <v>744</v>
      </c>
      <c r="E565" s="1">
        <v>932</v>
      </c>
      <c r="F565" s="1">
        <v>7</v>
      </c>
      <c r="G565" s="1">
        <v>1683</v>
      </c>
      <c r="H565" s="181">
        <f t="shared" si="82"/>
        <v>1676</v>
      </c>
      <c r="I565" s="176">
        <v>280.5</v>
      </c>
      <c r="J565" s="182">
        <f t="shared" si="83"/>
        <v>279.33333333333331</v>
      </c>
      <c r="K565" s="45">
        <f t="shared" si="89"/>
        <v>17</v>
      </c>
      <c r="L565" s="45">
        <f t="shared" si="89"/>
        <v>35</v>
      </c>
      <c r="M565" s="45">
        <f t="shared" si="89"/>
        <v>52</v>
      </c>
      <c r="N565" s="45">
        <f t="shared" si="89"/>
        <v>70</v>
      </c>
      <c r="O565" s="45">
        <f t="shared" si="89"/>
        <v>87</v>
      </c>
      <c r="P565" s="45">
        <f t="shared" si="89"/>
        <v>105</v>
      </c>
      <c r="Q565" s="45">
        <f t="shared" si="89"/>
        <v>122</v>
      </c>
      <c r="R565" s="45">
        <f t="shared" si="89"/>
        <v>140</v>
      </c>
      <c r="S565" s="45">
        <f t="shared" si="89"/>
        <v>157</v>
      </c>
      <c r="T565" s="45">
        <f t="shared" si="89"/>
        <v>175</v>
      </c>
      <c r="U565" s="45">
        <f t="shared" si="89"/>
        <v>192</v>
      </c>
      <c r="V565" s="45">
        <f t="shared" si="89"/>
        <v>210</v>
      </c>
      <c r="W565" s="45">
        <f t="shared" si="89"/>
        <v>227</v>
      </c>
      <c r="X565" s="45">
        <f t="shared" si="89"/>
        <v>244</v>
      </c>
      <c r="Y565" s="45">
        <f t="shared" si="89"/>
        <v>262</v>
      </c>
      <c r="Z565" s="45">
        <f t="shared" si="89"/>
        <v>279</v>
      </c>
      <c r="AA565" s="45">
        <f t="shared" si="88"/>
        <v>297</v>
      </c>
      <c r="AB565" s="45">
        <f t="shared" si="88"/>
        <v>314</v>
      </c>
      <c r="AC565" s="45">
        <f t="shared" si="88"/>
        <v>332</v>
      </c>
      <c r="AD565" s="45">
        <f t="shared" si="88"/>
        <v>349</v>
      </c>
      <c r="AE565" s="45">
        <f t="shared" si="88"/>
        <v>367</v>
      </c>
      <c r="AF565" s="45">
        <f t="shared" si="88"/>
        <v>384</v>
      </c>
      <c r="AG565" s="45">
        <f t="shared" si="88"/>
        <v>402</v>
      </c>
      <c r="AH565" s="45">
        <f t="shared" si="88"/>
        <v>419</v>
      </c>
      <c r="AI565" s="45">
        <f t="shared" si="88"/>
        <v>436</v>
      </c>
      <c r="AJ565" s="45">
        <f t="shared" si="88"/>
        <v>454</v>
      </c>
      <c r="AK565" s="45">
        <f t="shared" si="88"/>
        <v>471</v>
      </c>
      <c r="AL565" s="45">
        <f t="shared" si="88"/>
        <v>489</v>
      </c>
      <c r="AM565" s="45">
        <f t="shared" si="88"/>
        <v>506</v>
      </c>
      <c r="AN565" s="45">
        <f t="shared" si="88"/>
        <v>524</v>
      </c>
    </row>
    <row r="566" spans="1:40" x14ac:dyDescent="0.25">
      <c r="A566" s="68" t="s">
        <v>93</v>
      </c>
      <c r="B566" s="184">
        <v>77104</v>
      </c>
      <c r="C566" s="68">
        <v>11</v>
      </c>
      <c r="D566" s="1">
        <v>1236</v>
      </c>
      <c r="E566" s="1">
        <v>1000</v>
      </c>
      <c r="F566" s="1">
        <v>3</v>
      </c>
      <c r="G566" s="1">
        <v>2239</v>
      </c>
      <c r="H566" s="181">
        <f t="shared" si="82"/>
        <v>2236</v>
      </c>
      <c r="I566" s="176">
        <v>203.5455</v>
      </c>
      <c r="J566" s="182">
        <f t="shared" si="83"/>
        <v>203.27272727272728</v>
      </c>
      <c r="K566" s="45">
        <f t="shared" si="89"/>
        <v>13</v>
      </c>
      <c r="L566" s="45">
        <f t="shared" si="89"/>
        <v>25</v>
      </c>
      <c r="M566" s="45">
        <f t="shared" si="89"/>
        <v>38</v>
      </c>
      <c r="N566" s="45">
        <f t="shared" si="89"/>
        <v>51</v>
      </c>
      <c r="O566" s="45">
        <f t="shared" si="89"/>
        <v>64</v>
      </c>
      <c r="P566" s="45">
        <f t="shared" si="89"/>
        <v>76</v>
      </c>
      <c r="Q566" s="45">
        <f t="shared" si="89"/>
        <v>89</v>
      </c>
      <c r="R566" s="45">
        <f t="shared" si="89"/>
        <v>102</v>
      </c>
      <c r="S566" s="45">
        <f t="shared" si="89"/>
        <v>114</v>
      </c>
      <c r="T566" s="45">
        <f t="shared" si="89"/>
        <v>127</v>
      </c>
      <c r="U566" s="45">
        <f t="shared" si="89"/>
        <v>140</v>
      </c>
      <c r="V566" s="45">
        <f t="shared" si="89"/>
        <v>152</v>
      </c>
      <c r="W566" s="45">
        <f t="shared" si="89"/>
        <v>165</v>
      </c>
      <c r="X566" s="45">
        <f t="shared" si="89"/>
        <v>178</v>
      </c>
      <c r="Y566" s="45">
        <f t="shared" si="89"/>
        <v>191</v>
      </c>
      <c r="Z566" s="45">
        <f t="shared" ref="Z566:AN581" si="90">IF($G566&gt;0,ROUND($J566*Z$3/12*0.75,0),0)</f>
        <v>203</v>
      </c>
      <c r="AA566" s="45">
        <f t="shared" si="90"/>
        <v>216</v>
      </c>
      <c r="AB566" s="45">
        <f t="shared" si="90"/>
        <v>229</v>
      </c>
      <c r="AC566" s="45">
        <f t="shared" si="90"/>
        <v>241</v>
      </c>
      <c r="AD566" s="45">
        <f t="shared" si="90"/>
        <v>254</v>
      </c>
      <c r="AE566" s="45">
        <f t="shared" si="90"/>
        <v>267</v>
      </c>
      <c r="AF566" s="45">
        <f t="shared" si="90"/>
        <v>280</v>
      </c>
      <c r="AG566" s="45">
        <f t="shared" si="90"/>
        <v>292</v>
      </c>
      <c r="AH566" s="45">
        <f t="shared" si="90"/>
        <v>305</v>
      </c>
      <c r="AI566" s="45">
        <f t="shared" si="90"/>
        <v>318</v>
      </c>
      <c r="AJ566" s="45">
        <f t="shared" si="90"/>
        <v>330</v>
      </c>
      <c r="AK566" s="45">
        <f t="shared" si="90"/>
        <v>343</v>
      </c>
      <c r="AL566" s="45">
        <f t="shared" si="90"/>
        <v>356</v>
      </c>
      <c r="AM566" s="45">
        <f t="shared" si="90"/>
        <v>368</v>
      </c>
      <c r="AN566" s="45">
        <f t="shared" si="90"/>
        <v>381</v>
      </c>
    </row>
    <row r="567" spans="1:40" x14ac:dyDescent="0.25">
      <c r="A567" s="68" t="s">
        <v>93</v>
      </c>
      <c r="B567" s="184">
        <v>77110</v>
      </c>
      <c r="C567" s="68">
        <v>4</v>
      </c>
      <c r="D567" s="1">
        <v>984</v>
      </c>
      <c r="E567" s="1">
        <v>744</v>
      </c>
      <c r="F567" s="1">
        <v>5</v>
      </c>
      <c r="G567" s="1">
        <v>1733</v>
      </c>
      <c r="H567" s="181">
        <f t="shared" si="82"/>
        <v>1728</v>
      </c>
      <c r="I567" s="176">
        <v>433.25</v>
      </c>
      <c r="J567" s="182">
        <f t="shared" si="83"/>
        <v>432</v>
      </c>
      <c r="K567" s="45">
        <f t="shared" ref="K567:Z582" si="91">IF($G567&gt;0,ROUND($J567*K$3/12*0.75,0),0)</f>
        <v>27</v>
      </c>
      <c r="L567" s="45">
        <f t="shared" si="91"/>
        <v>54</v>
      </c>
      <c r="M567" s="45">
        <f t="shared" si="91"/>
        <v>81</v>
      </c>
      <c r="N567" s="45">
        <f t="shared" si="91"/>
        <v>108</v>
      </c>
      <c r="O567" s="45">
        <f t="shared" si="91"/>
        <v>135</v>
      </c>
      <c r="P567" s="45">
        <f t="shared" si="91"/>
        <v>162</v>
      </c>
      <c r="Q567" s="45">
        <f t="shared" si="91"/>
        <v>189</v>
      </c>
      <c r="R567" s="45">
        <f t="shared" si="91"/>
        <v>216</v>
      </c>
      <c r="S567" s="45">
        <f t="shared" si="91"/>
        <v>243</v>
      </c>
      <c r="T567" s="45">
        <f t="shared" si="91"/>
        <v>270</v>
      </c>
      <c r="U567" s="45">
        <f t="shared" si="91"/>
        <v>297</v>
      </c>
      <c r="V567" s="45">
        <f t="shared" si="91"/>
        <v>324</v>
      </c>
      <c r="W567" s="45">
        <f t="shared" si="91"/>
        <v>351</v>
      </c>
      <c r="X567" s="45">
        <f t="shared" si="91"/>
        <v>378</v>
      </c>
      <c r="Y567" s="45">
        <f t="shared" si="91"/>
        <v>405</v>
      </c>
      <c r="Z567" s="45">
        <f t="shared" si="91"/>
        <v>432</v>
      </c>
      <c r="AA567" s="45">
        <f t="shared" si="90"/>
        <v>459</v>
      </c>
      <c r="AB567" s="45">
        <f t="shared" si="90"/>
        <v>486</v>
      </c>
      <c r="AC567" s="45">
        <f t="shared" si="90"/>
        <v>513</v>
      </c>
      <c r="AD567" s="45">
        <f t="shared" si="90"/>
        <v>540</v>
      </c>
      <c r="AE567" s="45">
        <f t="shared" si="90"/>
        <v>567</v>
      </c>
      <c r="AF567" s="45">
        <f t="shared" si="90"/>
        <v>594</v>
      </c>
      <c r="AG567" s="45">
        <f t="shared" si="90"/>
        <v>621</v>
      </c>
      <c r="AH567" s="45">
        <f t="shared" si="90"/>
        <v>648</v>
      </c>
      <c r="AI567" s="45">
        <f t="shared" si="90"/>
        <v>675</v>
      </c>
      <c r="AJ567" s="45">
        <f t="shared" si="90"/>
        <v>702</v>
      </c>
      <c r="AK567" s="45">
        <f t="shared" si="90"/>
        <v>729</v>
      </c>
      <c r="AL567" s="45">
        <f t="shared" si="90"/>
        <v>756</v>
      </c>
      <c r="AM567" s="45">
        <f t="shared" si="90"/>
        <v>783</v>
      </c>
      <c r="AN567" s="45">
        <f t="shared" si="90"/>
        <v>810</v>
      </c>
    </row>
    <row r="568" spans="1:40" x14ac:dyDescent="0.25">
      <c r="A568" s="68" t="s">
        <v>93</v>
      </c>
      <c r="B568" s="184">
        <v>77111</v>
      </c>
      <c r="C568" s="68">
        <v>6</v>
      </c>
      <c r="D568" s="1">
        <v>612</v>
      </c>
      <c r="E568" s="1">
        <v>205</v>
      </c>
      <c r="F568" s="1">
        <v>3</v>
      </c>
      <c r="G568" s="1">
        <v>820</v>
      </c>
      <c r="H568" s="181">
        <f t="shared" si="82"/>
        <v>817</v>
      </c>
      <c r="I568" s="176">
        <v>136.66669999999999</v>
      </c>
      <c r="J568" s="182">
        <f t="shared" si="83"/>
        <v>136.16666666666666</v>
      </c>
      <c r="K568" s="45">
        <f t="shared" si="91"/>
        <v>9</v>
      </c>
      <c r="L568" s="45">
        <f t="shared" si="91"/>
        <v>17</v>
      </c>
      <c r="M568" s="45">
        <f t="shared" si="91"/>
        <v>26</v>
      </c>
      <c r="N568" s="45">
        <f t="shared" si="91"/>
        <v>34</v>
      </c>
      <c r="O568" s="45">
        <f t="shared" si="91"/>
        <v>43</v>
      </c>
      <c r="P568" s="45">
        <f t="shared" si="91"/>
        <v>51</v>
      </c>
      <c r="Q568" s="45">
        <f t="shared" si="91"/>
        <v>60</v>
      </c>
      <c r="R568" s="45">
        <f t="shared" si="91"/>
        <v>68</v>
      </c>
      <c r="S568" s="45">
        <f t="shared" si="91"/>
        <v>77</v>
      </c>
      <c r="T568" s="45">
        <f t="shared" si="91"/>
        <v>85</v>
      </c>
      <c r="U568" s="45">
        <f t="shared" si="91"/>
        <v>94</v>
      </c>
      <c r="V568" s="45">
        <f t="shared" si="91"/>
        <v>102</v>
      </c>
      <c r="W568" s="45">
        <f t="shared" si="91"/>
        <v>111</v>
      </c>
      <c r="X568" s="45">
        <f t="shared" si="91"/>
        <v>119</v>
      </c>
      <c r="Y568" s="45">
        <f t="shared" si="91"/>
        <v>128</v>
      </c>
      <c r="Z568" s="45">
        <f t="shared" si="91"/>
        <v>136</v>
      </c>
      <c r="AA568" s="45">
        <f t="shared" si="90"/>
        <v>145</v>
      </c>
      <c r="AB568" s="45">
        <f t="shared" si="90"/>
        <v>153</v>
      </c>
      <c r="AC568" s="45">
        <f t="shared" si="90"/>
        <v>162</v>
      </c>
      <c r="AD568" s="45">
        <f t="shared" si="90"/>
        <v>170</v>
      </c>
      <c r="AE568" s="45">
        <f t="shared" si="90"/>
        <v>179</v>
      </c>
      <c r="AF568" s="45">
        <f t="shared" si="90"/>
        <v>187</v>
      </c>
      <c r="AG568" s="45">
        <f t="shared" si="90"/>
        <v>196</v>
      </c>
      <c r="AH568" s="45">
        <f t="shared" si="90"/>
        <v>204</v>
      </c>
      <c r="AI568" s="45">
        <f t="shared" si="90"/>
        <v>213</v>
      </c>
      <c r="AJ568" s="45">
        <f t="shared" si="90"/>
        <v>221</v>
      </c>
      <c r="AK568" s="45">
        <f t="shared" si="90"/>
        <v>230</v>
      </c>
      <c r="AL568" s="45">
        <f t="shared" si="90"/>
        <v>238</v>
      </c>
      <c r="AM568" s="45">
        <f t="shared" si="90"/>
        <v>247</v>
      </c>
      <c r="AN568" s="45">
        <f t="shared" si="90"/>
        <v>255</v>
      </c>
    </row>
    <row r="569" spans="1:40" x14ac:dyDescent="0.25">
      <c r="A569" s="68" t="s">
        <v>93</v>
      </c>
      <c r="B569" s="184">
        <v>90464</v>
      </c>
      <c r="C569" s="68">
        <v>0</v>
      </c>
      <c r="D569" s="1">
        <v>0</v>
      </c>
      <c r="E569" s="1">
        <v>0</v>
      </c>
      <c r="F569" s="1">
        <v>0</v>
      </c>
      <c r="G569" s="1">
        <v>0</v>
      </c>
      <c r="H569" s="181">
        <f t="shared" si="82"/>
        <v>0</v>
      </c>
      <c r="I569" s="176">
        <v>0</v>
      </c>
      <c r="J569" s="182">
        <f t="shared" si="83"/>
        <v>0</v>
      </c>
      <c r="K569" s="45">
        <f t="shared" si="91"/>
        <v>0</v>
      </c>
      <c r="L569" s="45">
        <f t="shared" si="91"/>
        <v>0</v>
      </c>
      <c r="M569" s="45">
        <f t="shared" si="91"/>
        <v>0</v>
      </c>
      <c r="N569" s="45">
        <f t="shared" si="91"/>
        <v>0</v>
      </c>
      <c r="O569" s="45">
        <f t="shared" si="91"/>
        <v>0</v>
      </c>
      <c r="P569" s="45">
        <f t="shared" si="91"/>
        <v>0</v>
      </c>
      <c r="Q569" s="45">
        <f t="shared" si="91"/>
        <v>0</v>
      </c>
      <c r="R569" s="45">
        <f t="shared" si="91"/>
        <v>0</v>
      </c>
      <c r="S569" s="45">
        <f t="shared" si="91"/>
        <v>0</v>
      </c>
      <c r="T569" s="45">
        <f t="shared" si="91"/>
        <v>0</v>
      </c>
      <c r="U569" s="45">
        <f t="shared" si="91"/>
        <v>0</v>
      </c>
      <c r="V569" s="45">
        <f t="shared" si="91"/>
        <v>0</v>
      </c>
      <c r="W569" s="45">
        <f t="shared" si="91"/>
        <v>0</v>
      </c>
      <c r="X569" s="45">
        <f t="shared" si="91"/>
        <v>0</v>
      </c>
      <c r="Y569" s="45">
        <f t="shared" si="91"/>
        <v>0</v>
      </c>
      <c r="Z569" s="45">
        <f t="shared" si="91"/>
        <v>0</v>
      </c>
      <c r="AA569" s="45">
        <f t="shared" si="90"/>
        <v>0</v>
      </c>
      <c r="AB569" s="45">
        <f t="shared" si="90"/>
        <v>0</v>
      </c>
      <c r="AC569" s="45">
        <f t="shared" si="90"/>
        <v>0</v>
      </c>
      <c r="AD569" s="45">
        <f t="shared" si="90"/>
        <v>0</v>
      </c>
      <c r="AE569" s="45">
        <f t="shared" si="90"/>
        <v>0</v>
      </c>
      <c r="AF569" s="45">
        <f t="shared" si="90"/>
        <v>0</v>
      </c>
      <c r="AG569" s="45">
        <f t="shared" si="90"/>
        <v>0</v>
      </c>
      <c r="AH569" s="45">
        <f t="shared" si="90"/>
        <v>0</v>
      </c>
      <c r="AI569" s="45">
        <f t="shared" si="90"/>
        <v>0</v>
      </c>
      <c r="AJ569" s="45">
        <f t="shared" si="90"/>
        <v>0</v>
      </c>
      <c r="AK569" s="45">
        <f t="shared" si="90"/>
        <v>0</v>
      </c>
      <c r="AL569" s="45">
        <f t="shared" si="90"/>
        <v>0</v>
      </c>
      <c r="AM569" s="45">
        <f t="shared" si="90"/>
        <v>0</v>
      </c>
      <c r="AN569" s="45">
        <f t="shared" si="90"/>
        <v>0</v>
      </c>
    </row>
    <row r="570" spans="1:40" x14ac:dyDescent="0.25">
      <c r="A570" s="68" t="s">
        <v>189</v>
      </c>
      <c r="B570" s="184">
        <v>30078</v>
      </c>
      <c r="C570" s="68">
        <v>2</v>
      </c>
      <c r="D570" s="1">
        <v>516</v>
      </c>
      <c r="E570" s="1">
        <v>372</v>
      </c>
      <c r="F570" s="1">
        <v>0</v>
      </c>
      <c r="G570" s="1">
        <v>888</v>
      </c>
      <c r="H570" s="181">
        <f t="shared" si="82"/>
        <v>888</v>
      </c>
      <c r="I570" s="176">
        <v>444</v>
      </c>
      <c r="J570" s="182">
        <f t="shared" si="83"/>
        <v>444</v>
      </c>
      <c r="K570" s="45">
        <f t="shared" si="91"/>
        <v>28</v>
      </c>
      <c r="L570" s="45">
        <f t="shared" si="91"/>
        <v>56</v>
      </c>
      <c r="M570" s="45">
        <f t="shared" si="91"/>
        <v>83</v>
      </c>
      <c r="N570" s="45">
        <f t="shared" si="91"/>
        <v>111</v>
      </c>
      <c r="O570" s="45">
        <f t="shared" si="91"/>
        <v>139</v>
      </c>
      <c r="P570" s="45">
        <f t="shared" si="91"/>
        <v>167</v>
      </c>
      <c r="Q570" s="45">
        <f t="shared" si="91"/>
        <v>194</v>
      </c>
      <c r="R570" s="45">
        <f t="shared" si="91"/>
        <v>222</v>
      </c>
      <c r="S570" s="45">
        <f t="shared" si="91"/>
        <v>250</v>
      </c>
      <c r="T570" s="45">
        <f t="shared" si="91"/>
        <v>278</v>
      </c>
      <c r="U570" s="45">
        <f t="shared" si="91"/>
        <v>305</v>
      </c>
      <c r="V570" s="45">
        <f t="shared" si="91"/>
        <v>333</v>
      </c>
      <c r="W570" s="45">
        <f t="shared" si="91"/>
        <v>361</v>
      </c>
      <c r="X570" s="45">
        <f t="shared" si="91"/>
        <v>389</v>
      </c>
      <c r="Y570" s="45">
        <f t="shared" si="91"/>
        <v>416</v>
      </c>
      <c r="Z570" s="45">
        <f t="shared" si="91"/>
        <v>444</v>
      </c>
      <c r="AA570" s="45">
        <f t="shared" si="90"/>
        <v>472</v>
      </c>
      <c r="AB570" s="45">
        <f t="shared" si="90"/>
        <v>500</v>
      </c>
      <c r="AC570" s="45">
        <f t="shared" si="90"/>
        <v>527</v>
      </c>
      <c r="AD570" s="45">
        <f t="shared" si="90"/>
        <v>555</v>
      </c>
      <c r="AE570" s="45">
        <f t="shared" si="90"/>
        <v>583</v>
      </c>
      <c r="AF570" s="45">
        <f t="shared" si="90"/>
        <v>611</v>
      </c>
      <c r="AG570" s="45">
        <f t="shared" si="90"/>
        <v>638</v>
      </c>
      <c r="AH570" s="45">
        <f t="shared" si="90"/>
        <v>666</v>
      </c>
      <c r="AI570" s="45">
        <f t="shared" si="90"/>
        <v>694</v>
      </c>
      <c r="AJ570" s="45">
        <f t="shared" si="90"/>
        <v>722</v>
      </c>
      <c r="AK570" s="45">
        <f t="shared" si="90"/>
        <v>749</v>
      </c>
      <c r="AL570" s="45">
        <f t="shared" si="90"/>
        <v>777</v>
      </c>
      <c r="AM570" s="45">
        <f t="shared" si="90"/>
        <v>805</v>
      </c>
      <c r="AN570" s="45">
        <f t="shared" si="90"/>
        <v>833</v>
      </c>
    </row>
    <row r="571" spans="1:40" x14ac:dyDescent="0.25">
      <c r="A571" s="68" t="s">
        <v>189</v>
      </c>
      <c r="B571" s="184">
        <v>30854</v>
      </c>
      <c r="C571" s="68">
        <v>0</v>
      </c>
      <c r="D571" s="1">
        <v>0</v>
      </c>
      <c r="E571" s="1">
        <v>0</v>
      </c>
      <c r="F571" s="1">
        <v>0</v>
      </c>
      <c r="G571" s="1">
        <v>0</v>
      </c>
      <c r="H571" s="181">
        <f t="shared" si="82"/>
        <v>0</v>
      </c>
      <c r="I571" s="176">
        <v>0</v>
      </c>
      <c r="J571" s="182">
        <f t="shared" si="83"/>
        <v>0</v>
      </c>
      <c r="K571" s="45">
        <f t="shared" si="91"/>
        <v>0</v>
      </c>
      <c r="L571" s="45">
        <f t="shared" si="91"/>
        <v>0</v>
      </c>
      <c r="M571" s="45">
        <f t="shared" si="91"/>
        <v>0</v>
      </c>
      <c r="N571" s="45">
        <f t="shared" si="91"/>
        <v>0</v>
      </c>
      <c r="O571" s="45">
        <f t="shared" si="91"/>
        <v>0</v>
      </c>
      <c r="P571" s="45">
        <f t="shared" si="91"/>
        <v>0</v>
      </c>
      <c r="Q571" s="45">
        <f t="shared" si="91"/>
        <v>0</v>
      </c>
      <c r="R571" s="45">
        <f t="shared" si="91"/>
        <v>0</v>
      </c>
      <c r="S571" s="45">
        <f t="shared" si="91"/>
        <v>0</v>
      </c>
      <c r="T571" s="45">
        <f t="shared" si="91"/>
        <v>0</v>
      </c>
      <c r="U571" s="45">
        <f t="shared" si="91"/>
        <v>0</v>
      </c>
      <c r="V571" s="45">
        <f t="shared" si="91"/>
        <v>0</v>
      </c>
      <c r="W571" s="45">
        <f t="shared" si="91"/>
        <v>0</v>
      </c>
      <c r="X571" s="45">
        <f t="shared" si="91"/>
        <v>0</v>
      </c>
      <c r="Y571" s="45">
        <f t="shared" si="91"/>
        <v>0</v>
      </c>
      <c r="Z571" s="45">
        <f t="shared" si="91"/>
        <v>0</v>
      </c>
      <c r="AA571" s="45">
        <f t="shared" si="90"/>
        <v>0</v>
      </c>
      <c r="AB571" s="45">
        <f t="shared" si="90"/>
        <v>0</v>
      </c>
      <c r="AC571" s="45">
        <f t="shared" si="90"/>
        <v>0</v>
      </c>
      <c r="AD571" s="45">
        <f t="shared" si="90"/>
        <v>0</v>
      </c>
      <c r="AE571" s="45">
        <f t="shared" si="90"/>
        <v>0</v>
      </c>
      <c r="AF571" s="45">
        <f t="shared" si="90"/>
        <v>0</v>
      </c>
      <c r="AG571" s="45">
        <f t="shared" si="90"/>
        <v>0</v>
      </c>
      <c r="AH571" s="45">
        <f t="shared" si="90"/>
        <v>0</v>
      </c>
      <c r="AI571" s="45">
        <f t="shared" si="90"/>
        <v>0</v>
      </c>
      <c r="AJ571" s="45">
        <f t="shared" si="90"/>
        <v>0</v>
      </c>
      <c r="AK571" s="45">
        <f t="shared" si="90"/>
        <v>0</v>
      </c>
      <c r="AL571" s="45">
        <f t="shared" si="90"/>
        <v>0</v>
      </c>
      <c r="AM571" s="45">
        <f t="shared" si="90"/>
        <v>0</v>
      </c>
      <c r="AN571" s="45">
        <f t="shared" si="90"/>
        <v>0</v>
      </c>
    </row>
    <row r="572" spans="1:40" x14ac:dyDescent="0.25">
      <c r="A572" s="68" t="s">
        <v>91</v>
      </c>
      <c r="B572" s="184">
        <v>10020</v>
      </c>
      <c r="C572" s="68">
        <v>6</v>
      </c>
      <c r="D572" s="1">
        <v>2328</v>
      </c>
      <c r="E572" s="1">
        <v>-63</v>
      </c>
      <c r="F572" s="1">
        <v>0</v>
      </c>
      <c r="G572" s="1">
        <v>2265</v>
      </c>
      <c r="H572" s="181">
        <f t="shared" si="82"/>
        <v>2265</v>
      </c>
      <c r="I572" s="176">
        <v>377.5</v>
      </c>
      <c r="J572" s="182">
        <f t="shared" si="83"/>
        <v>377.5</v>
      </c>
      <c r="K572" s="45">
        <f t="shared" si="91"/>
        <v>24</v>
      </c>
      <c r="L572" s="45">
        <f t="shared" si="91"/>
        <v>47</v>
      </c>
      <c r="M572" s="45">
        <f t="shared" si="91"/>
        <v>71</v>
      </c>
      <c r="N572" s="45">
        <f t="shared" si="91"/>
        <v>94</v>
      </c>
      <c r="O572" s="45">
        <f t="shared" si="91"/>
        <v>118</v>
      </c>
      <c r="P572" s="45">
        <f t="shared" si="91"/>
        <v>142</v>
      </c>
      <c r="Q572" s="45">
        <f t="shared" si="91"/>
        <v>165</v>
      </c>
      <c r="R572" s="45">
        <f t="shared" si="91"/>
        <v>189</v>
      </c>
      <c r="S572" s="45">
        <f t="shared" si="91"/>
        <v>212</v>
      </c>
      <c r="T572" s="45">
        <f t="shared" si="91"/>
        <v>236</v>
      </c>
      <c r="U572" s="45">
        <f t="shared" si="91"/>
        <v>260</v>
      </c>
      <c r="V572" s="45">
        <f t="shared" si="91"/>
        <v>283</v>
      </c>
      <c r="W572" s="45">
        <f t="shared" si="91"/>
        <v>307</v>
      </c>
      <c r="X572" s="45">
        <f t="shared" si="91"/>
        <v>330</v>
      </c>
      <c r="Y572" s="45">
        <f t="shared" si="91"/>
        <v>354</v>
      </c>
      <c r="Z572" s="45">
        <f t="shared" si="91"/>
        <v>378</v>
      </c>
      <c r="AA572" s="45">
        <f t="shared" si="90"/>
        <v>401</v>
      </c>
      <c r="AB572" s="45">
        <f t="shared" si="90"/>
        <v>425</v>
      </c>
      <c r="AC572" s="45">
        <f t="shared" si="90"/>
        <v>448</v>
      </c>
      <c r="AD572" s="45">
        <f t="shared" si="90"/>
        <v>472</v>
      </c>
      <c r="AE572" s="45">
        <f t="shared" si="90"/>
        <v>495</v>
      </c>
      <c r="AF572" s="45">
        <f t="shared" si="90"/>
        <v>519</v>
      </c>
      <c r="AG572" s="45">
        <f t="shared" si="90"/>
        <v>543</v>
      </c>
      <c r="AH572" s="45">
        <f t="shared" si="90"/>
        <v>566</v>
      </c>
      <c r="AI572" s="45">
        <f t="shared" si="90"/>
        <v>590</v>
      </c>
      <c r="AJ572" s="45">
        <f t="shared" si="90"/>
        <v>613</v>
      </c>
      <c r="AK572" s="45">
        <f t="shared" si="90"/>
        <v>637</v>
      </c>
      <c r="AL572" s="45">
        <f t="shared" si="90"/>
        <v>661</v>
      </c>
      <c r="AM572" s="45">
        <f t="shared" si="90"/>
        <v>684</v>
      </c>
      <c r="AN572" s="45">
        <f t="shared" si="90"/>
        <v>708</v>
      </c>
    </row>
    <row r="573" spans="1:40" x14ac:dyDescent="0.25">
      <c r="A573" s="68" t="s">
        <v>91</v>
      </c>
      <c r="B573" s="184">
        <v>10028</v>
      </c>
      <c r="C573" s="68">
        <v>15</v>
      </c>
      <c r="D573" s="1">
        <v>3852</v>
      </c>
      <c r="E573" s="1">
        <v>1312</v>
      </c>
      <c r="F573" s="1">
        <v>63</v>
      </c>
      <c r="G573" s="1">
        <v>5227</v>
      </c>
      <c r="H573" s="181">
        <f t="shared" si="82"/>
        <v>5164</v>
      </c>
      <c r="I573" s="176">
        <v>348.4667</v>
      </c>
      <c r="J573" s="182">
        <f t="shared" si="83"/>
        <v>344.26666666666665</v>
      </c>
      <c r="K573" s="45">
        <f t="shared" si="91"/>
        <v>22</v>
      </c>
      <c r="L573" s="45">
        <f t="shared" si="91"/>
        <v>43</v>
      </c>
      <c r="M573" s="45">
        <f t="shared" si="91"/>
        <v>65</v>
      </c>
      <c r="N573" s="45">
        <f t="shared" si="91"/>
        <v>86</v>
      </c>
      <c r="O573" s="45">
        <f t="shared" si="91"/>
        <v>108</v>
      </c>
      <c r="P573" s="45">
        <f t="shared" si="91"/>
        <v>129</v>
      </c>
      <c r="Q573" s="45">
        <f t="shared" si="91"/>
        <v>151</v>
      </c>
      <c r="R573" s="45">
        <f t="shared" si="91"/>
        <v>172</v>
      </c>
      <c r="S573" s="45">
        <f t="shared" si="91"/>
        <v>194</v>
      </c>
      <c r="T573" s="45">
        <f t="shared" si="91"/>
        <v>215</v>
      </c>
      <c r="U573" s="45">
        <f t="shared" si="91"/>
        <v>237</v>
      </c>
      <c r="V573" s="45">
        <f t="shared" si="91"/>
        <v>258</v>
      </c>
      <c r="W573" s="45">
        <f t="shared" si="91"/>
        <v>280</v>
      </c>
      <c r="X573" s="45">
        <f t="shared" si="91"/>
        <v>301</v>
      </c>
      <c r="Y573" s="45">
        <f t="shared" si="91"/>
        <v>323</v>
      </c>
      <c r="Z573" s="45">
        <f t="shared" si="91"/>
        <v>344</v>
      </c>
      <c r="AA573" s="45">
        <f t="shared" si="90"/>
        <v>366</v>
      </c>
      <c r="AB573" s="45">
        <f t="shared" si="90"/>
        <v>387</v>
      </c>
      <c r="AC573" s="45">
        <f t="shared" si="90"/>
        <v>409</v>
      </c>
      <c r="AD573" s="45">
        <f t="shared" si="90"/>
        <v>430</v>
      </c>
      <c r="AE573" s="45">
        <f t="shared" si="90"/>
        <v>452</v>
      </c>
      <c r="AF573" s="45">
        <f t="shared" si="90"/>
        <v>473</v>
      </c>
      <c r="AG573" s="45">
        <f t="shared" si="90"/>
        <v>495</v>
      </c>
      <c r="AH573" s="45">
        <f t="shared" si="90"/>
        <v>516</v>
      </c>
      <c r="AI573" s="45">
        <f t="shared" si="90"/>
        <v>538</v>
      </c>
      <c r="AJ573" s="45">
        <f t="shared" si="90"/>
        <v>559</v>
      </c>
      <c r="AK573" s="45">
        <f t="shared" si="90"/>
        <v>581</v>
      </c>
      <c r="AL573" s="45">
        <f t="shared" si="90"/>
        <v>602</v>
      </c>
      <c r="AM573" s="45">
        <f t="shared" si="90"/>
        <v>624</v>
      </c>
      <c r="AN573" s="45">
        <f t="shared" si="90"/>
        <v>646</v>
      </c>
    </row>
    <row r="574" spans="1:40" x14ac:dyDescent="0.25">
      <c r="A574" s="68" t="s">
        <v>91</v>
      </c>
      <c r="B574" s="184">
        <v>10053</v>
      </c>
      <c r="C574" s="68">
        <v>6</v>
      </c>
      <c r="D574" s="1">
        <v>1200</v>
      </c>
      <c r="E574" s="1">
        <v>1421</v>
      </c>
      <c r="F574" s="1">
        <v>12</v>
      </c>
      <c r="G574" s="1">
        <v>2633</v>
      </c>
      <c r="H574" s="181">
        <f t="shared" si="82"/>
        <v>2621</v>
      </c>
      <c r="I574" s="176">
        <v>438.83330000000001</v>
      </c>
      <c r="J574" s="182">
        <f t="shared" si="83"/>
        <v>436.83333333333331</v>
      </c>
      <c r="K574" s="45">
        <f t="shared" si="91"/>
        <v>27</v>
      </c>
      <c r="L574" s="45">
        <f t="shared" si="91"/>
        <v>55</v>
      </c>
      <c r="M574" s="45">
        <f t="shared" si="91"/>
        <v>82</v>
      </c>
      <c r="N574" s="45">
        <f t="shared" si="91"/>
        <v>109</v>
      </c>
      <c r="O574" s="45">
        <f t="shared" si="91"/>
        <v>137</v>
      </c>
      <c r="P574" s="45">
        <f t="shared" si="91"/>
        <v>164</v>
      </c>
      <c r="Q574" s="45">
        <f t="shared" si="91"/>
        <v>191</v>
      </c>
      <c r="R574" s="45">
        <f t="shared" si="91"/>
        <v>218</v>
      </c>
      <c r="S574" s="45">
        <f t="shared" si="91"/>
        <v>246</v>
      </c>
      <c r="T574" s="45">
        <f t="shared" si="91"/>
        <v>273</v>
      </c>
      <c r="U574" s="45">
        <f t="shared" si="91"/>
        <v>300</v>
      </c>
      <c r="V574" s="45">
        <f t="shared" si="91"/>
        <v>328</v>
      </c>
      <c r="W574" s="45">
        <f t="shared" si="91"/>
        <v>355</v>
      </c>
      <c r="X574" s="45">
        <f t="shared" si="91"/>
        <v>382</v>
      </c>
      <c r="Y574" s="45">
        <f t="shared" si="91"/>
        <v>410</v>
      </c>
      <c r="Z574" s="45">
        <f t="shared" si="91"/>
        <v>437</v>
      </c>
      <c r="AA574" s="45">
        <f t="shared" si="90"/>
        <v>464</v>
      </c>
      <c r="AB574" s="45">
        <f t="shared" si="90"/>
        <v>491</v>
      </c>
      <c r="AC574" s="45">
        <f t="shared" si="90"/>
        <v>519</v>
      </c>
      <c r="AD574" s="45">
        <f t="shared" si="90"/>
        <v>546</v>
      </c>
      <c r="AE574" s="45">
        <f t="shared" si="90"/>
        <v>573</v>
      </c>
      <c r="AF574" s="45">
        <f t="shared" si="90"/>
        <v>601</v>
      </c>
      <c r="AG574" s="45">
        <f t="shared" si="90"/>
        <v>628</v>
      </c>
      <c r="AH574" s="45">
        <f t="shared" si="90"/>
        <v>655</v>
      </c>
      <c r="AI574" s="45">
        <f t="shared" si="90"/>
        <v>683</v>
      </c>
      <c r="AJ574" s="45">
        <f t="shared" si="90"/>
        <v>710</v>
      </c>
      <c r="AK574" s="45">
        <f t="shared" si="90"/>
        <v>737</v>
      </c>
      <c r="AL574" s="45">
        <f t="shared" si="90"/>
        <v>764</v>
      </c>
      <c r="AM574" s="45">
        <f t="shared" si="90"/>
        <v>792</v>
      </c>
      <c r="AN574" s="45">
        <f t="shared" si="90"/>
        <v>819</v>
      </c>
    </row>
    <row r="575" spans="1:40" x14ac:dyDescent="0.25">
      <c r="A575" s="68" t="s">
        <v>91</v>
      </c>
      <c r="B575" s="184">
        <v>10059</v>
      </c>
      <c r="C575" s="68">
        <v>10</v>
      </c>
      <c r="D575" s="1">
        <v>0</v>
      </c>
      <c r="E575" s="1">
        <v>4201</v>
      </c>
      <c r="F575" s="1">
        <v>35</v>
      </c>
      <c r="G575" s="1">
        <v>4236</v>
      </c>
      <c r="H575" s="181">
        <f t="shared" si="82"/>
        <v>4201</v>
      </c>
      <c r="I575" s="176">
        <v>423.6</v>
      </c>
      <c r="J575" s="182">
        <f t="shared" si="83"/>
        <v>420.1</v>
      </c>
      <c r="K575" s="45">
        <f t="shared" si="91"/>
        <v>26</v>
      </c>
      <c r="L575" s="45">
        <f t="shared" si="91"/>
        <v>53</v>
      </c>
      <c r="M575" s="45">
        <f t="shared" si="91"/>
        <v>79</v>
      </c>
      <c r="N575" s="45">
        <f t="shared" si="91"/>
        <v>105</v>
      </c>
      <c r="O575" s="45">
        <f t="shared" si="91"/>
        <v>131</v>
      </c>
      <c r="P575" s="45">
        <f t="shared" si="91"/>
        <v>158</v>
      </c>
      <c r="Q575" s="45">
        <f t="shared" si="91"/>
        <v>184</v>
      </c>
      <c r="R575" s="45">
        <f t="shared" si="91"/>
        <v>210</v>
      </c>
      <c r="S575" s="45">
        <f t="shared" si="91"/>
        <v>236</v>
      </c>
      <c r="T575" s="45">
        <f t="shared" si="91"/>
        <v>263</v>
      </c>
      <c r="U575" s="45">
        <f t="shared" si="91"/>
        <v>289</v>
      </c>
      <c r="V575" s="45">
        <f t="shared" si="91"/>
        <v>315</v>
      </c>
      <c r="W575" s="45">
        <f t="shared" si="91"/>
        <v>341</v>
      </c>
      <c r="X575" s="45">
        <f t="shared" si="91"/>
        <v>368</v>
      </c>
      <c r="Y575" s="45">
        <f t="shared" si="91"/>
        <v>394</v>
      </c>
      <c r="Z575" s="45">
        <f t="shared" si="91"/>
        <v>420</v>
      </c>
      <c r="AA575" s="45">
        <f t="shared" si="90"/>
        <v>446</v>
      </c>
      <c r="AB575" s="45">
        <f t="shared" si="90"/>
        <v>473</v>
      </c>
      <c r="AC575" s="45">
        <f t="shared" si="90"/>
        <v>499</v>
      </c>
      <c r="AD575" s="45">
        <f t="shared" si="90"/>
        <v>525</v>
      </c>
      <c r="AE575" s="45">
        <f t="shared" si="90"/>
        <v>551</v>
      </c>
      <c r="AF575" s="45">
        <f t="shared" si="90"/>
        <v>578</v>
      </c>
      <c r="AG575" s="45">
        <f t="shared" si="90"/>
        <v>604</v>
      </c>
      <c r="AH575" s="45">
        <f t="shared" si="90"/>
        <v>630</v>
      </c>
      <c r="AI575" s="45">
        <f t="shared" si="90"/>
        <v>656</v>
      </c>
      <c r="AJ575" s="45">
        <f t="shared" si="90"/>
        <v>683</v>
      </c>
      <c r="AK575" s="45">
        <f t="shared" si="90"/>
        <v>709</v>
      </c>
      <c r="AL575" s="45">
        <f t="shared" si="90"/>
        <v>735</v>
      </c>
      <c r="AM575" s="45">
        <f t="shared" si="90"/>
        <v>761</v>
      </c>
      <c r="AN575" s="45">
        <f t="shared" si="90"/>
        <v>788</v>
      </c>
    </row>
    <row r="576" spans="1:40" x14ac:dyDescent="0.25">
      <c r="A576" s="68" t="s">
        <v>91</v>
      </c>
      <c r="B576" s="184">
        <v>10063</v>
      </c>
      <c r="C576" s="68">
        <v>9</v>
      </c>
      <c r="D576" s="1">
        <v>1068</v>
      </c>
      <c r="E576" s="1">
        <v>-111</v>
      </c>
      <c r="F576" s="1">
        <v>3</v>
      </c>
      <c r="G576" s="1">
        <v>960</v>
      </c>
      <c r="H576" s="181">
        <f t="shared" si="82"/>
        <v>957</v>
      </c>
      <c r="I576" s="176">
        <v>106.66670000000001</v>
      </c>
      <c r="J576" s="182">
        <f t="shared" si="83"/>
        <v>106.33333333333333</v>
      </c>
      <c r="K576" s="45">
        <f t="shared" si="91"/>
        <v>7</v>
      </c>
      <c r="L576" s="45">
        <f t="shared" si="91"/>
        <v>13</v>
      </c>
      <c r="M576" s="45">
        <f t="shared" si="91"/>
        <v>20</v>
      </c>
      <c r="N576" s="45">
        <f t="shared" si="91"/>
        <v>27</v>
      </c>
      <c r="O576" s="45">
        <f t="shared" si="91"/>
        <v>33</v>
      </c>
      <c r="P576" s="45">
        <f t="shared" si="91"/>
        <v>40</v>
      </c>
      <c r="Q576" s="45">
        <f t="shared" si="91"/>
        <v>47</v>
      </c>
      <c r="R576" s="45">
        <f t="shared" si="91"/>
        <v>53</v>
      </c>
      <c r="S576" s="45">
        <f t="shared" si="91"/>
        <v>60</v>
      </c>
      <c r="T576" s="45">
        <f t="shared" si="91"/>
        <v>66</v>
      </c>
      <c r="U576" s="45">
        <f t="shared" si="91"/>
        <v>73</v>
      </c>
      <c r="V576" s="45">
        <f t="shared" si="91"/>
        <v>80</v>
      </c>
      <c r="W576" s="45">
        <f t="shared" si="91"/>
        <v>86</v>
      </c>
      <c r="X576" s="45">
        <f t="shared" si="91"/>
        <v>93</v>
      </c>
      <c r="Y576" s="45">
        <f t="shared" si="91"/>
        <v>100</v>
      </c>
      <c r="Z576" s="45">
        <f t="shared" si="91"/>
        <v>106</v>
      </c>
      <c r="AA576" s="45">
        <f t="shared" si="90"/>
        <v>113</v>
      </c>
      <c r="AB576" s="45">
        <f t="shared" si="90"/>
        <v>120</v>
      </c>
      <c r="AC576" s="45">
        <f t="shared" si="90"/>
        <v>126</v>
      </c>
      <c r="AD576" s="45">
        <f t="shared" si="90"/>
        <v>133</v>
      </c>
      <c r="AE576" s="45">
        <f t="shared" si="90"/>
        <v>140</v>
      </c>
      <c r="AF576" s="45">
        <f t="shared" si="90"/>
        <v>146</v>
      </c>
      <c r="AG576" s="45">
        <f t="shared" si="90"/>
        <v>153</v>
      </c>
      <c r="AH576" s="45">
        <f t="shared" si="90"/>
        <v>160</v>
      </c>
      <c r="AI576" s="45">
        <f t="shared" si="90"/>
        <v>166</v>
      </c>
      <c r="AJ576" s="45">
        <f t="shared" si="90"/>
        <v>173</v>
      </c>
      <c r="AK576" s="45">
        <f t="shared" si="90"/>
        <v>179</v>
      </c>
      <c r="AL576" s="45">
        <f t="shared" si="90"/>
        <v>186</v>
      </c>
      <c r="AM576" s="45">
        <f t="shared" si="90"/>
        <v>193</v>
      </c>
      <c r="AN576" s="45">
        <f t="shared" si="90"/>
        <v>199</v>
      </c>
    </row>
    <row r="577" spans="1:40" x14ac:dyDescent="0.25">
      <c r="A577" s="68" t="s">
        <v>91</v>
      </c>
      <c r="B577" s="184">
        <v>10075</v>
      </c>
      <c r="C577" s="68">
        <v>1</v>
      </c>
      <c r="D577" s="1">
        <v>144</v>
      </c>
      <c r="E577" s="1">
        <v>142</v>
      </c>
      <c r="F577" s="1">
        <v>0</v>
      </c>
      <c r="G577" s="1">
        <v>286</v>
      </c>
      <c r="H577" s="181">
        <f t="shared" si="82"/>
        <v>286</v>
      </c>
      <c r="I577" s="176">
        <v>286</v>
      </c>
      <c r="J577" s="182">
        <f t="shared" si="83"/>
        <v>286</v>
      </c>
      <c r="K577" s="45">
        <f t="shared" si="91"/>
        <v>18</v>
      </c>
      <c r="L577" s="45">
        <f t="shared" si="91"/>
        <v>36</v>
      </c>
      <c r="M577" s="45">
        <f t="shared" si="91"/>
        <v>54</v>
      </c>
      <c r="N577" s="45">
        <f t="shared" si="91"/>
        <v>72</v>
      </c>
      <c r="O577" s="45">
        <f t="shared" si="91"/>
        <v>89</v>
      </c>
      <c r="P577" s="45">
        <f t="shared" si="91"/>
        <v>107</v>
      </c>
      <c r="Q577" s="45">
        <f t="shared" si="91"/>
        <v>125</v>
      </c>
      <c r="R577" s="45">
        <f t="shared" si="91"/>
        <v>143</v>
      </c>
      <c r="S577" s="45">
        <f t="shared" si="91"/>
        <v>161</v>
      </c>
      <c r="T577" s="45">
        <f t="shared" si="91"/>
        <v>179</v>
      </c>
      <c r="U577" s="45">
        <f t="shared" si="91"/>
        <v>197</v>
      </c>
      <c r="V577" s="45">
        <f t="shared" si="91"/>
        <v>215</v>
      </c>
      <c r="W577" s="45">
        <f t="shared" si="91"/>
        <v>232</v>
      </c>
      <c r="X577" s="45">
        <f t="shared" si="91"/>
        <v>250</v>
      </c>
      <c r="Y577" s="45">
        <f t="shared" si="91"/>
        <v>268</v>
      </c>
      <c r="Z577" s="45">
        <f t="shared" si="91"/>
        <v>286</v>
      </c>
      <c r="AA577" s="45">
        <f t="shared" si="90"/>
        <v>304</v>
      </c>
      <c r="AB577" s="45">
        <f t="shared" si="90"/>
        <v>322</v>
      </c>
      <c r="AC577" s="45">
        <f t="shared" si="90"/>
        <v>340</v>
      </c>
      <c r="AD577" s="45">
        <f t="shared" si="90"/>
        <v>358</v>
      </c>
      <c r="AE577" s="45">
        <f t="shared" si="90"/>
        <v>375</v>
      </c>
      <c r="AF577" s="45">
        <f t="shared" si="90"/>
        <v>393</v>
      </c>
      <c r="AG577" s="45">
        <f t="shared" si="90"/>
        <v>411</v>
      </c>
      <c r="AH577" s="45">
        <f t="shared" si="90"/>
        <v>429</v>
      </c>
      <c r="AI577" s="45">
        <f t="shared" si="90"/>
        <v>447</v>
      </c>
      <c r="AJ577" s="45">
        <f t="shared" si="90"/>
        <v>465</v>
      </c>
      <c r="AK577" s="45">
        <f t="shared" si="90"/>
        <v>483</v>
      </c>
      <c r="AL577" s="45">
        <f t="shared" si="90"/>
        <v>501</v>
      </c>
      <c r="AM577" s="45">
        <f t="shared" si="90"/>
        <v>518</v>
      </c>
      <c r="AN577" s="45">
        <f t="shared" si="90"/>
        <v>536</v>
      </c>
    </row>
    <row r="578" spans="1:40" x14ac:dyDescent="0.25">
      <c r="A578" s="68" t="s">
        <v>91</v>
      </c>
      <c r="B578" s="184">
        <v>10132</v>
      </c>
      <c r="C578" s="68">
        <v>0</v>
      </c>
      <c r="D578" s="1">
        <v>0</v>
      </c>
      <c r="E578" s="1">
        <v>0</v>
      </c>
      <c r="F578" s="1">
        <v>0</v>
      </c>
      <c r="G578" s="1">
        <v>0</v>
      </c>
      <c r="H578" s="181">
        <f t="shared" si="82"/>
        <v>0</v>
      </c>
      <c r="I578" s="176">
        <v>0</v>
      </c>
      <c r="J578" s="182">
        <f t="shared" si="83"/>
        <v>0</v>
      </c>
      <c r="K578" s="45">
        <f t="shared" si="91"/>
        <v>0</v>
      </c>
      <c r="L578" s="45">
        <f t="shared" si="91"/>
        <v>0</v>
      </c>
      <c r="M578" s="45">
        <f t="shared" si="91"/>
        <v>0</v>
      </c>
      <c r="N578" s="45">
        <f t="shared" si="91"/>
        <v>0</v>
      </c>
      <c r="O578" s="45">
        <f t="shared" si="91"/>
        <v>0</v>
      </c>
      <c r="P578" s="45">
        <f t="shared" si="91"/>
        <v>0</v>
      </c>
      <c r="Q578" s="45">
        <f t="shared" si="91"/>
        <v>0</v>
      </c>
      <c r="R578" s="45">
        <f t="shared" si="91"/>
        <v>0</v>
      </c>
      <c r="S578" s="45">
        <f t="shared" si="91"/>
        <v>0</v>
      </c>
      <c r="T578" s="45">
        <f t="shared" si="91"/>
        <v>0</v>
      </c>
      <c r="U578" s="45">
        <f t="shared" si="91"/>
        <v>0</v>
      </c>
      <c r="V578" s="45">
        <f t="shared" si="91"/>
        <v>0</v>
      </c>
      <c r="W578" s="45">
        <f t="shared" si="91"/>
        <v>0</v>
      </c>
      <c r="X578" s="45">
        <f t="shared" si="91"/>
        <v>0</v>
      </c>
      <c r="Y578" s="45">
        <f t="shared" si="91"/>
        <v>0</v>
      </c>
      <c r="Z578" s="45">
        <f t="shared" si="91"/>
        <v>0</v>
      </c>
      <c r="AA578" s="45">
        <f t="shared" si="90"/>
        <v>0</v>
      </c>
      <c r="AB578" s="45">
        <f t="shared" si="90"/>
        <v>0</v>
      </c>
      <c r="AC578" s="45">
        <f t="shared" si="90"/>
        <v>0</v>
      </c>
      <c r="AD578" s="45">
        <f t="shared" si="90"/>
        <v>0</v>
      </c>
      <c r="AE578" s="45">
        <f t="shared" si="90"/>
        <v>0</v>
      </c>
      <c r="AF578" s="45">
        <f t="shared" si="90"/>
        <v>0</v>
      </c>
      <c r="AG578" s="45">
        <f t="shared" si="90"/>
        <v>0</v>
      </c>
      <c r="AH578" s="45">
        <f t="shared" si="90"/>
        <v>0</v>
      </c>
      <c r="AI578" s="45">
        <f t="shared" si="90"/>
        <v>0</v>
      </c>
      <c r="AJ578" s="45">
        <f t="shared" si="90"/>
        <v>0</v>
      </c>
      <c r="AK578" s="45">
        <f t="shared" si="90"/>
        <v>0</v>
      </c>
      <c r="AL578" s="45">
        <f t="shared" si="90"/>
        <v>0</v>
      </c>
      <c r="AM578" s="45">
        <f t="shared" si="90"/>
        <v>0</v>
      </c>
      <c r="AN578" s="45">
        <f t="shared" si="90"/>
        <v>0</v>
      </c>
    </row>
    <row r="579" spans="1:40" x14ac:dyDescent="0.25">
      <c r="A579" s="68" t="s">
        <v>91</v>
      </c>
      <c r="B579" s="184">
        <v>10157</v>
      </c>
      <c r="C579" s="68">
        <v>7</v>
      </c>
      <c r="D579" s="1">
        <v>1908</v>
      </c>
      <c r="E579" s="1">
        <v>561</v>
      </c>
      <c r="F579" s="1">
        <v>65</v>
      </c>
      <c r="G579" s="1">
        <v>2534</v>
      </c>
      <c r="H579" s="181">
        <f t="shared" si="82"/>
        <v>2469</v>
      </c>
      <c r="I579" s="176">
        <v>362</v>
      </c>
      <c r="J579" s="182">
        <f t="shared" si="83"/>
        <v>352.71428571428572</v>
      </c>
      <c r="K579" s="45">
        <f t="shared" si="91"/>
        <v>22</v>
      </c>
      <c r="L579" s="45">
        <f t="shared" si="91"/>
        <v>44</v>
      </c>
      <c r="M579" s="45">
        <f t="shared" si="91"/>
        <v>66</v>
      </c>
      <c r="N579" s="45">
        <f t="shared" si="91"/>
        <v>88</v>
      </c>
      <c r="O579" s="45">
        <f t="shared" si="91"/>
        <v>110</v>
      </c>
      <c r="P579" s="45">
        <f t="shared" si="91"/>
        <v>132</v>
      </c>
      <c r="Q579" s="45">
        <f t="shared" si="91"/>
        <v>154</v>
      </c>
      <c r="R579" s="45">
        <f t="shared" si="91"/>
        <v>176</v>
      </c>
      <c r="S579" s="45">
        <f t="shared" si="91"/>
        <v>198</v>
      </c>
      <c r="T579" s="45">
        <f t="shared" si="91"/>
        <v>220</v>
      </c>
      <c r="U579" s="45">
        <f t="shared" si="91"/>
        <v>242</v>
      </c>
      <c r="V579" s="45">
        <f t="shared" si="91"/>
        <v>265</v>
      </c>
      <c r="W579" s="45">
        <f t="shared" si="91"/>
        <v>287</v>
      </c>
      <c r="X579" s="45">
        <f t="shared" si="91"/>
        <v>309</v>
      </c>
      <c r="Y579" s="45">
        <f t="shared" si="91"/>
        <v>331</v>
      </c>
      <c r="Z579" s="45">
        <f t="shared" si="91"/>
        <v>353</v>
      </c>
      <c r="AA579" s="45">
        <f t="shared" si="90"/>
        <v>375</v>
      </c>
      <c r="AB579" s="45">
        <f t="shared" si="90"/>
        <v>397</v>
      </c>
      <c r="AC579" s="45">
        <f t="shared" si="90"/>
        <v>419</v>
      </c>
      <c r="AD579" s="45">
        <f t="shared" si="90"/>
        <v>441</v>
      </c>
      <c r="AE579" s="45">
        <f t="shared" si="90"/>
        <v>463</v>
      </c>
      <c r="AF579" s="45">
        <f t="shared" si="90"/>
        <v>485</v>
      </c>
      <c r="AG579" s="45">
        <f t="shared" si="90"/>
        <v>507</v>
      </c>
      <c r="AH579" s="45">
        <f t="shared" si="90"/>
        <v>529</v>
      </c>
      <c r="AI579" s="45">
        <f t="shared" si="90"/>
        <v>551</v>
      </c>
      <c r="AJ579" s="45">
        <f t="shared" si="90"/>
        <v>573</v>
      </c>
      <c r="AK579" s="45">
        <f t="shared" si="90"/>
        <v>595</v>
      </c>
      <c r="AL579" s="45">
        <f t="shared" si="90"/>
        <v>617</v>
      </c>
      <c r="AM579" s="45">
        <f t="shared" si="90"/>
        <v>639</v>
      </c>
      <c r="AN579" s="45">
        <f t="shared" si="90"/>
        <v>661</v>
      </c>
    </row>
    <row r="580" spans="1:40" x14ac:dyDescent="0.25">
      <c r="A580" s="68" t="s">
        <v>91</v>
      </c>
      <c r="B580" s="184">
        <v>10166</v>
      </c>
      <c r="C580" s="68">
        <v>0</v>
      </c>
      <c r="D580" s="1">
        <v>0</v>
      </c>
      <c r="E580" s="1">
        <v>0</v>
      </c>
      <c r="F580" s="1">
        <v>0</v>
      </c>
      <c r="G580" s="1">
        <v>0</v>
      </c>
      <c r="H580" s="181">
        <f t="shared" si="82"/>
        <v>0</v>
      </c>
      <c r="I580" s="176">
        <v>0</v>
      </c>
      <c r="J580" s="182">
        <f t="shared" si="83"/>
        <v>0</v>
      </c>
      <c r="K580" s="45">
        <f t="shared" si="91"/>
        <v>0</v>
      </c>
      <c r="L580" s="45">
        <f t="shared" si="91"/>
        <v>0</v>
      </c>
      <c r="M580" s="45">
        <f t="shared" si="91"/>
        <v>0</v>
      </c>
      <c r="N580" s="45">
        <f t="shared" si="91"/>
        <v>0</v>
      </c>
      <c r="O580" s="45">
        <f t="shared" si="91"/>
        <v>0</v>
      </c>
      <c r="P580" s="45">
        <f t="shared" si="91"/>
        <v>0</v>
      </c>
      <c r="Q580" s="45">
        <f t="shared" si="91"/>
        <v>0</v>
      </c>
      <c r="R580" s="45">
        <f t="shared" si="91"/>
        <v>0</v>
      </c>
      <c r="S580" s="45">
        <f t="shared" si="91"/>
        <v>0</v>
      </c>
      <c r="T580" s="45">
        <f t="shared" si="91"/>
        <v>0</v>
      </c>
      <c r="U580" s="45">
        <f t="shared" si="91"/>
        <v>0</v>
      </c>
      <c r="V580" s="45">
        <f t="shared" si="91"/>
        <v>0</v>
      </c>
      <c r="W580" s="45">
        <f t="shared" si="91"/>
        <v>0</v>
      </c>
      <c r="X580" s="45">
        <f t="shared" si="91"/>
        <v>0</v>
      </c>
      <c r="Y580" s="45">
        <f t="shared" si="91"/>
        <v>0</v>
      </c>
      <c r="Z580" s="45">
        <f t="shared" si="91"/>
        <v>0</v>
      </c>
      <c r="AA580" s="45">
        <f t="shared" si="90"/>
        <v>0</v>
      </c>
      <c r="AB580" s="45">
        <f t="shared" si="90"/>
        <v>0</v>
      </c>
      <c r="AC580" s="45">
        <f t="shared" si="90"/>
        <v>0</v>
      </c>
      <c r="AD580" s="45">
        <f t="shared" si="90"/>
        <v>0</v>
      </c>
      <c r="AE580" s="45">
        <f t="shared" si="90"/>
        <v>0</v>
      </c>
      <c r="AF580" s="45">
        <f t="shared" si="90"/>
        <v>0</v>
      </c>
      <c r="AG580" s="45">
        <f t="shared" si="90"/>
        <v>0</v>
      </c>
      <c r="AH580" s="45">
        <f t="shared" si="90"/>
        <v>0</v>
      </c>
      <c r="AI580" s="45">
        <f t="shared" si="90"/>
        <v>0</v>
      </c>
      <c r="AJ580" s="45">
        <f t="shared" si="90"/>
        <v>0</v>
      </c>
      <c r="AK580" s="45">
        <f t="shared" si="90"/>
        <v>0</v>
      </c>
      <c r="AL580" s="45">
        <f t="shared" si="90"/>
        <v>0</v>
      </c>
      <c r="AM580" s="45">
        <f t="shared" si="90"/>
        <v>0</v>
      </c>
      <c r="AN580" s="45">
        <f t="shared" si="90"/>
        <v>0</v>
      </c>
    </row>
    <row r="581" spans="1:40" x14ac:dyDescent="0.25">
      <c r="A581" s="68" t="s">
        <v>91</v>
      </c>
      <c r="B581" s="184">
        <v>10174</v>
      </c>
      <c r="C581" s="68">
        <v>8</v>
      </c>
      <c r="D581" s="1">
        <v>1368</v>
      </c>
      <c r="E581" s="1">
        <v>79</v>
      </c>
      <c r="F581" s="1">
        <v>14</v>
      </c>
      <c r="G581" s="1">
        <v>1461</v>
      </c>
      <c r="H581" s="181">
        <f t="shared" ref="H581:H644" si="92">G581-F581</f>
        <v>1447</v>
      </c>
      <c r="I581" s="176">
        <v>182.625</v>
      </c>
      <c r="J581" s="182">
        <f t="shared" ref="J581:J644" si="93">IFERROR(H581/C581,0)</f>
        <v>180.875</v>
      </c>
      <c r="K581" s="45">
        <f t="shared" si="91"/>
        <v>11</v>
      </c>
      <c r="L581" s="45">
        <f t="shared" si="91"/>
        <v>23</v>
      </c>
      <c r="M581" s="45">
        <f t="shared" si="91"/>
        <v>34</v>
      </c>
      <c r="N581" s="45">
        <f t="shared" si="91"/>
        <v>45</v>
      </c>
      <c r="O581" s="45">
        <f t="shared" si="91"/>
        <v>57</v>
      </c>
      <c r="P581" s="45">
        <f t="shared" si="91"/>
        <v>68</v>
      </c>
      <c r="Q581" s="45">
        <f t="shared" si="91"/>
        <v>79</v>
      </c>
      <c r="R581" s="45">
        <f t="shared" si="91"/>
        <v>90</v>
      </c>
      <c r="S581" s="45">
        <f t="shared" si="91"/>
        <v>102</v>
      </c>
      <c r="T581" s="45">
        <f t="shared" si="91"/>
        <v>113</v>
      </c>
      <c r="U581" s="45">
        <f t="shared" si="91"/>
        <v>124</v>
      </c>
      <c r="V581" s="45">
        <f t="shared" si="91"/>
        <v>136</v>
      </c>
      <c r="W581" s="45">
        <f t="shared" si="91"/>
        <v>147</v>
      </c>
      <c r="X581" s="45">
        <f t="shared" si="91"/>
        <v>158</v>
      </c>
      <c r="Y581" s="45">
        <f t="shared" si="91"/>
        <v>170</v>
      </c>
      <c r="Z581" s="45">
        <f t="shared" si="91"/>
        <v>181</v>
      </c>
      <c r="AA581" s="45">
        <f t="shared" si="90"/>
        <v>192</v>
      </c>
      <c r="AB581" s="45">
        <f t="shared" si="90"/>
        <v>203</v>
      </c>
      <c r="AC581" s="45">
        <f t="shared" si="90"/>
        <v>215</v>
      </c>
      <c r="AD581" s="45">
        <f t="shared" si="90"/>
        <v>226</v>
      </c>
      <c r="AE581" s="45">
        <f t="shared" si="90"/>
        <v>237</v>
      </c>
      <c r="AF581" s="45">
        <f t="shared" si="90"/>
        <v>249</v>
      </c>
      <c r="AG581" s="45">
        <f t="shared" si="90"/>
        <v>260</v>
      </c>
      <c r="AH581" s="45">
        <f t="shared" si="90"/>
        <v>271</v>
      </c>
      <c r="AI581" s="45">
        <f t="shared" si="90"/>
        <v>283</v>
      </c>
      <c r="AJ581" s="45">
        <f t="shared" si="90"/>
        <v>294</v>
      </c>
      <c r="AK581" s="45">
        <f t="shared" si="90"/>
        <v>305</v>
      </c>
      <c r="AL581" s="45">
        <f t="shared" si="90"/>
        <v>317</v>
      </c>
      <c r="AM581" s="45">
        <f t="shared" si="90"/>
        <v>328</v>
      </c>
      <c r="AN581" s="45">
        <f t="shared" si="90"/>
        <v>339</v>
      </c>
    </row>
    <row r="582" spans="1:40" x14ac:dyDescent="0.25">
      <c r="A582" s="68" t="s">
        <v>91</v>
      </c>
      <c r="B582" s="184">
        <v>10180</v>
      </c>
      <c r="C582" s="68">
        <v>8</v>
      </c>
      <c r="D582" s="1">
        <v>1980</v>
      </c>
      <c r="E582" s="1">
        <v>60</v>
      </c>
      <c r="F582" s="1">
        <v>12</v>
      </c>
      <c r="G582" s="1">
        <v>2052</v>
      </c>
      <c r="H582" s="181">
        <f t="shared" si="92"/>
        <v>2040</v>
      </c>
      <c r="I582" s="176">
        <v>256.5</v>
      </c>
      <c r="J582" s="182">
        <f t="shared" si="93"/>
        <v>255</v>
      </c>
      <c r="K582" s="45">
        <f t="shared" si="91"/>
        <v>16</v>
      </c>
      <c r="L582" s="45">
        <f t="shared" si="91"/>
        <v>32</v>
      </c>
      <c r="M582" s="45">
        <f t="shared" si="91"/>
        <v>48</v>
      </c>
      <c r="N582" s="45">
        <f t="shared" si="91"/>
        <v>64</v>
      </c>
      <c r="O582" s="45">
        <f t="shared" si="91"/>
        <v>80</v>
      </c>
      <c r="P582" s="45">
        <f t="shared" si="91"/>
        <v>96</v>
      </c>
      <c r="Q582" s="45">
        <f t="shared" si="91"/>
        <v>112</v>
      </c>
      <c r="R582" s="45">
        <f t="shared" si="91"/>
        <v>128</v>
      </c>
      <c r="S582" s="45">
        <f t="shared" si="91"/>
        <v>143</v>
      </c>
      <c r="T582" s="45">
        <f t="shared" si="91"/>
        <v>159</v>
      </c>
      <c r="U582" s="45">
        <f t="shared" si="91"/>
        <v>175</v>
      </c>
      <c r="V582" s="45">
        <f t="shared" si="91"/>
        <v>191</v>
      </c>
      <c r="W582" s="45">
        <f t="shared" si="91"/>
        <v>207</v>
      </c>
      <c r="X582" s="45">
        <f t="shared" si="91"/>
        <v>223</v>
      </c>
      <c r="Y582" s="45">
        <f t="shared" si="91"/>
        <v>239</v>
      </c>
      <c r="Z582" s="45">
        <f t="shared" ref="Z582:AN597" si="94">IF($G582&gt;0,ROUND($J582*Z$3/12*0.75,0),0)</f>
        <v>255</v>
      </c>
      <c r="AA582" s="45">
        <f t="shared" si="94"/>
        <v>271</v>
      </c>
      <c r="AB582" s="45">
        <f t="shared" si="94"/>
        <v>287</v>
      </c>
      <c r="AC582" s="45">
        <f t="shared" si="94"/>
        <v>303</v>
      </c>
      <c r="AD582" s="45">
        <f t="shared" si="94"/>
        <v>319</v>
      </c>
      <c r="AE582" s="45">
        <f t="shared" si="94"/>
        <v>335</v>
      </c>
      <c r="AF582" s="45">
        <f t="shared" si="94"/>
        <v>351</v>
      </c>
      <c r="AG582" s="45">
        <f t="shared" si="94"/>
        <v>367</v>
      </c>
      <c r="AH582" s="45">
        <f t="shared" si="94"/>
        <v>383</v>
      </c>
      <c r="AI582" s="45">
        <f t="shared" si="94"/>
        <v>398</v>
      </c>
      <c r="AJ582" s="45">
        <f t="shared" si="94"/>
        <v>414</v>
      </c>
      <c r="AK582" s="45">
        <f t="shared" si="94"/>
        <v>430</v>
      </c>
      <c r="AL582" s="45">
        <f t="shared" si="94"/>
        <v>446</v>
      </c>
      <c r="AM582" s="45">
        <f t="shared" si="94"/>
        <v>462</v>
      </c>
      <c r="AN582" s="45">
        <f t="shared" si="94"/>
        <v>478</v>
      </c>
    </row>
    <row r="583" spans="1:40" x14ac:dyDescent="0.25">
      <c r="A583" s="68" t="s">
        <v>91</v>
      </c>
      <c r="B583" s="184">
        <v>10195</v>
      </c>
      <c r="C583" s="68">
        <v>1</v>
      </c>
      <c r="D583" s="1">
        <v>0</v>
      </c>
      <c r="E583" s="1">
        <v>0</v>
      </c>
      <c r="F583" s="1">
        <v>2</v>
      </c>
      <c r="G583" s="1">
        <v>2</v>
      </c>
      <c r="H583" s="181">
        <f t="shared" si="92"/>
        <v>0</v>
      </c>
      <c r="I583" s="176">
        <v>2</v>
      </c>
      <c r="J583" s="182">
        <f t="shared" si="93"/>
        <v>0</v>
      </c>
      <c r="K583" s="45">
        <f t="shared" ref="K583:Z598" si="95">IF($G583&gt;0,ROUND($J583*K$3/12*0.75,0),0)</f>
        <v>0</v>
      </c>
      <c r="L583" s="45">
        <f t="shared" si="95"/>
        <v>0</v>
      </c>
      <c r="M583" s="45">
        <f t="shared" si="95"/>
        <v>0</v>
      </c>
      <c r="N583" s="45">
        <f t="shared" si="95"/>
        <v>0</v>
      </c>
      <c r="O583" s="45">
        <f t="shared" si="95"/>
        <v>0</v>
      </c>
      <c r="P583" s="45">
        <f t="shared" si="95"/>
        <v>0</v>
      </c>
      <c r="Q583" s="45">
        <f t="shared" si="95"/>
        <v>0</v>
      </c>
      <c r="R583" s="45">
        <f t="shared" si="95"/>
        <v>0</v>
      </c>
      <c r="S583" s="45">
        <f t="shared" si="95"/>
        <v>0</v>
      </c>
      <c r="T583" s="45">
        <f t="shared" si="95"/>
        <v>0</v>
      </c>
      <c r="U583" s="45">
        <f t="shared" si="95"/>
        <v>0</v>
      </c>
      <c r="V583" s="45">
        <f t="shared" si="95"/>
        <v>0</v>
      </c>
      <c r="W583" s="45">
        <f t="shared" si="95"/>
        <v>0</v>
      </c>
      <c r="X583" s="45">
        <f t="shared" si="95"/>
        <v>0</v>
      </c>
      <c r="Y583" s="45">
        <f t="shared" si="95"/>
        <v>0</v>
      </c>
      <c r="Z583" s="45">
        <f t="shared" si="95"/>
        <v>0</v>
      </c>
      <c r="AA583" s="45">
        <f t="shared" si="94"/>
        <v>0</v>
      </c>
      <c r="AB583" s="45">
        <f t="shared" si="94"/>
        <v>0</v>
      </c>
      <c r="AC583" s="45">
        <f t="shared" si="94"/>
        <v>0</v>
      </c>
      <c r="AD583" s="45">
        <f t="shared" si="94"/>
        <v>0</v>
      </c>
      <c r="AE583" s="45">
        <f t="shared" si="94"/>
        <v>0</v>
      </c>
      <c r="AF583" s="45">
        <f t="shared" si="94"/>
        <v>0</v>
      </c>
      <c r="AG583" s="45">
        <f t="shared" si="94"/>
        <v>0</v>
      </c>
      <c r="AH583" s="45">
        <f t="shared" si="94"/>
        <v>0</v>
      </c>
      <c r="AI583" s="45">
        <f t="shared" si="94"/>
        <v>0</v>
      </c>
      <c r="AJ583" s="45">
        <f t="shared" si="94"/>
        <v>0</v>
      </c>
      <c r="AK583" s="45">
        <f t="shared" si="94"/>
        <v>0</v>
      </c>
      <c r="AL583" s="45">
        <f t="shared" si="94"/>
        <v>0</v>
      </c>
      <c r="AM583" s="45">
        <f t="shared" si="94"/>
        <v>0</v>
      </c>
      <c r="AN583" s="45">
        <f t="shared" si="94"/>
        <v>0</v>
      </c>
    </row>
    <row r="584" spans="1:40" x14ac:dyDescent="0.25">
      <c r="A584" s="68" t="s">
        <v>91</v>
      </c>
      <c r="B584" s="184">
        <v>10202</v>
      </c>
      <c r="C584" s="68">
        <v>10</v>
      </c>
      <c r="D584" s="1">
        <v>2928</v>
      </c>
      <c r="E584" s="1">
        <v>23</v>
      </c>
      <c r="F584" s="1">
        <v>2</v>
      </c>
      <c r="G584" s="1">
        <v>2953</v>
      </c>
      <c r="H584" s="181">
        <f t="shared" si="92"/>
        <v>2951</v>
      </c>
      <c r="I584" s="176">
        <v>295.3</v>
      </c>
      <c r="J584" s="182">
        <f t="shared" si="93"/>
        <v>295.10000000000002</v>
      </c>
      <c r="K584" s="45">
        <f t="shared" si="95"/>
        <v>18</v>
      </c>
      <c r="L584" s="45">
        <f t="shared" si="95"/>
        <v>37</v>
      </c>
      <c r="M584" s="45">
        <f t="shared" si="95"/>
        <v>55</v>
      </c>
      <c r="N584" s="45">
        <f t="shared" si="95"/>
        <v>74</v>
      </c>
      <c r="O584" s="45">
        <f t="shared" si="95"/>
        <v>92</v>
      </c>
      <c r="P584" s="45">
        <f t="shared" si="95"/>
        <v>111</v>
      </c>
      <c r="Q584" s="45">
        <f t="shared" si="95"/>
        <v>129</v>
      </c>
      <c r="R584" s="45">
        <f t="shared" si="95"/>
        <v>148</v>
      </c>
      <c r="S584" s="45">
        <f t="shared" si="95"/>
        <v>166</v>
      </c>
      <c r="T584" s="45">
        <f t="shared" si="95"/>
        <v>184</v>
      </c>
      <c r="U584" s="45">
        <f t="shared" si="95"/>
        <v>203</v>
      </c>
      <c r="V584" s="45">
        <f t="shared" si="95"/>
        <v>221</v>
      </c>
      <c r="W584" s="45">
        <f t="shared" si="95"/>
        <v>240</v>
      </c>
      <c r="X584" s="45">
        <f t="shared" si="95"/>
        <v>258</v>
      </c>
      <c r="Y584" s="45">
        <f t="shared" si="95"/>
        <v>277</v>
      </c>
      <c r="Z584" s="45">
        <f t="shared" si="95"/>
        <v>295</v>
      </c>
      <c r="AA584" s="45">
        <f t="shared" si="94"/>
        <v>314</v>
      </c>
      <c r="AB584" s="45">
        <f t="shared" si="94"/>
        <v>332</v>
      </c>
      <c r="AC584" s="45">
        <f t="shared" si="94"/>
        <v>350</v>
      </c>
      <c r="AD584" s="45">
        <f t="shared" si="94"/>
        <v>369</v>
      </c>
      <c r="AE584" s="45">
        <f t="shared" si="94"/>
        <v>387</v>
      </c>
      <c r="AF584" s="45">
        <f t="shared" si="94"/>
        <v>406</v>
      </c>
      <c r="AG584" s="45">
        <f t="shared" si="94"/>
        <v>424</v>
      </c>
      <c r="AH584" s="45">
        <f t="shared" si="94"/>
        <v>443</v>
      </c>
      <c r="AI584" s="45">
        <f t="shared" si="94"/>
        <v>461</v>
      </c>
      <c r="AJ584" s="45">
        <f t="shared" si="94"/>
        <v>480</v>
      </c>
      <c r="AK584" s="45">
        <f t="shared" si="94"/>
        <v>498</v>
      </c>
      <c r="AL584" s="45">
        <f t="shared" si="94"/>
        <v>516</v>
      </c>
      <c r="AM584" s="45">
        <f t="shared" si="94"/>
        <v>535</v>
      </c>
      <c r="AN584" s="45">
        <f t="shared" si="94"/>
        <v>553</v>
      </c>
    </row>
    <row r="585" spans="1:40" x14ac:dyDescent="0.25">
      <c r="A585" s="68" t="s">
        <v>91</v>
      </c>
      <c r="B585" s="184">
        <v>10235</v>
      </c>
      <c r="C585" s="68">
        <v>11</v>
      </c>
      <c r="D585" s="1">
        <v>2544</v>
      </c>
      <c r="E585" s="1">
        <v>2047</v>
      </c>
      <c r="F585" s="1">
        <v>69</v>
      </c>
      <c r="G585" s="1">
        <v>4660</v>
      </c>
      <c r="H585" s="181">
        <f t="shared" si="92"/>
        <v>4591</v>
      </c>
      <c r="I585" s="176">
        <v>423.63639999999998</v>
      </c>
      <c r="J585" s="182">
        <f t="shared" si="93"/>
        <v>417.36363636363637</v>
      </c>
      <c r="K585" s="45">
        <f t="shared" si="95"/>
        <v>26</v>
      </c>
      <c r="L585" s="45">
        <f t="shared" si="95"/>
        <v>52</v>
      </c>
      <c r="M585" s="45">
        <f t="shared" si="95"/>
        <v>78</v>
      </c>
      <c r="N585" s="45">
        <f t="shared" si="95"/>
        <v>104</v>
      </c>
      <c r="O585" s="45">
        <f t="shared" si="95"/>
        <v>130</v>
      </c>
      <c r="P585" s="45">
        <f t="shared" si="95"/>
        <v>157</v>
      </c>
      <c r="Q585" s="45">
        <f t="shared" si="95"/>
        <v>183</v>
      </c>
      <c r="R585" s="45">
        <f t="shared" si="95"/>
        <v>209</v>
      </c>
      <c r="S585" s="45">
        <f t="shared" si="95"/>
        <v>235</v>
      </c>
      <c r="T585" s="45">
        <f t="shared" si="95"/>
        <v>261</v>
      </c>
      <c r="U585" s="45">
        <f t="shared" si="95"/>
        <v>287</v>
      </c>
      <c r="V585" s="45">
        <f t="shared" si="95"/>
        <v>313</v>
      </c>
      <c r="W585" s="45">
        <f t="shared" si="95"/>
        <v>339</v>
      </c>
      <c r="X585" s="45">
        <f t="shared" si="95"/>
        <v>365</v>
      </c>
      <c r="Y585" s="45">
        <f t="shared" si="95"/>
        <v>391</v>
      </c>
      <c r="Z585" s="45">
        <f t="shared" si="95"/>
        <v>417</v>
      </c>
      <c r="AA585" s="45">
        <f t="shared" si="94"/>
        <v>443</v>
      </c>
      <c r="AB585" s="45">
        <f t="shared" si="94"/>
        <v>470</v>
      </c>
      <c r="AC585" s="45">
        <f t="shared" si="94"/>
        <v>496</v>
      </c>
      <c r="AD585" s="45">
        <f t="shared" si="94"/>
        <v>522</v>
      </c>
      <c r="AE585" s="45">
        <f t="shared" si="94"/>
        <v>548</v>
      </c>
      <c r="AF585" s="45">
        <f t="shared" si="94"/>
        <v>574</v>
      </c>
      <c r="AG585" s="45">
        <f t="shared" si="94"/>
        <v>600</v>
      </c>
      <c r="AH585" s="45">
        <f t="shared" si="94"/>
        <v>626</v>
      </c>
      <c r="AI585" s="45">
        <f t="shared" si="94"/>
        <v>652</v>
      </c>
      <c r="AJ585" s="45">
        <f t="shared" si="94"/>
        <v>678</v>
      </c>
      <c r="AK585" s="45">
        <f t="shared" si="94"/>
        <v>704</v>
      </c>
      <c r="AL585" s="45">
        <f t="shared" si="94"/>
        <v>730</v>
      </c>
      <c r="AM585" s="45">
        <f t="shared" si="94"/>
        <v>756</v>
      </c>
      <c r="AN585" s="45">
        <f t="shared" si="94"/>
        <v>783</v>
      </c>
    </row>
    <row r="586" spans="1:40" x14ac:dyDescent="0.25">
      <c r="A586" s="68" t="s">
        <v>91</v>
      </c>
      <c r="B586" s="184">
        <v>10244</v>
      </c>
      <c r="C586" s="68">
        <v>0</v>
      </c>
      <c r="D586" s="1">
        <v>96</v>
      </c>
      <c r="E586" s="1">
        <v>-96</v>
      </c>
      <c r="F586" s="1">
        <v>0</v>
      </c>
      <c r="G586" s="1">
        <v>0</v>
      </c>
      <c r="H586" s="181">
        <f t="shared" si="92"/>
        <v>0</v>
      </c>
      <c r="I586" s="176">
        <v>0</v>
      </c>
      <c r="J586" s="182">
        <f t="shared" si="93"/>
        <v>0</v>
      </c>
      <c r="K586" s="45">
        <f t="shared" si="95"/>
        <v>0</v>
      </c>
      <c r="L586" s="45">
        <f t="shared" si="95"/>
        <v>0</v>
      </c>
      <c r="M586" s="45">
        <f t="shared" si="95"/>
        <v>0</v>
      </c>
      <c r="N586" s="45">
        <f t="shared" si="95"/>
        <v>0</v>
      </c>
      <c r="O586" s="45">
        <f t="shared" si="95"/>
        <v>0</v>
      </c>
      <c r="P586" s="45">
        <f t="shared" si="95"/>
        <v>0</v>
      </c>
      <c r="Q586" s="45">
        <f t="shared" si="95"/>
        <v>0</v>
      </c>
      <c r="R586" s="45">
        <f t="shared" si="95"/>
        <v>0</v>
      </c>
      <c r="S586" s="45">
        <f t="shared" si="95"/>
        <v>0</v>
      </c>
      <c r="T586" s="45">
        <f t="shared" si="95"/>
        <v>0</v>
      </c>
      <c r="U586" s="45">
        <f t="shared" si="95"/>
        <v>0</v>
      </c>
      <c r="V586" s="45">
        <f t="shared" si="95"/>
        <v>0</v>
      </c>
      <c r="W586" s="45">
        <f t="shared" si="95"/>
        <v>0</v>
      </c>
      <c r="X586" s="45">
        <f t="shared" si="95"/>
        <v>0</v>
      </c>
      <c r="Y586" s="45">
        <f t="shared" si="95"/>
        <v>0</v>
      </c>
      <c r="Z586" s="45">
        <f t="shared" si="95"/>
        <v>0</v>
      </c>
      <c r="AA586" s="45">
        <f t="shared" si="94"/>
        <v>0</v>
      </c>
      <c r="AB586" s="45">
        <f t="shared" si="94"/>
        <v>0</v>
      </c>
      <c r="AC586" s="45">
        <f t="shared" si="94"/>
        <v>0</v>
      </c>
      <c r="AD586" s="45">
        <f t="shared" si="94"/>
        <v>0</v>
      </c>
      <c r="AE586" s="45">
        <f t="shared" si="94"/>
        <v>0</v>
      </c>
      <c r="AF586" s="45">
        <f t="shared" si="94"/>
        <v>0</v>
      </c>
      <c r="AG586" s="45">
        <f t="shared" si="94"/>
        <v>0</v>
      </c>
      <c r="AH586" s="45">
        <f t="shared" si="94"/>
        <v>0</v>
      </c>
      <c r="AI586" s="45">
        <f t="shared" si="94"/>
        <v>0</v>
      </c>
      <c r="AJ586" s="45">
        <f t="shared" si="94"/>
        <v>0</v>
      </c>
      <c r="AK586" s="45">
        <f t="shared" si="94"/>
        <v>0</v>
      </c>
      <c r="AL586" s="45">
        <f t="shared" si="94"/>
        <v>0</v>
      </c>
      <c r="AM586" s="45">
        <f t="shared" si="94"/>
        <v>0</v>
      </c>
      <c r="AN586" s="45">
        <f t="shared" si="94"/>
        <v>0</v>
      </c>
    </row>
    <row r="587" spans="1:40" x14ac:dyDescent="0.25">
      <c r="A587" s="68" t="s">
        <v>91</v>
      </c>
      <c r="B587" s="184">
        <v>10266</v>
      </c>
      <c r="C587" s="68">
        <v>0</v>
      </c>
      <c r="D587" s="1">
        <v>0</v>
      </c>
      <c r="E587" s="1">
        <v>0</v>
      </c>
      <c r="F587" s="1">
        <v>0</v>
      </c>
      <c r="G587" s="1">
        <v>0</v>
      </c>
      <c r="H587" s="181">
        <f t="shared" si="92"/>
        <v>0</v>
      </c>
      <c r="I587" s="176">
        <v>0</v>
      </c>
      <c r="J587" s="182">
        <f t="shared" si="93"/>
        <v>0</v>
      </c>
      <c r="K587" s="45">
        <f t="shared" si="95"/>
        <v>0</v>
      </c>
      <c r="L587" s="45">
        <f t="shared" si="95"/>
        <v>0</v>
      </c>
      <c r="M587" s="45">
        <f t="shared" si="95"/>
        <v>0</v>
      </c>
      <c r="N587" s="45">
        <f t="shared" si="95"/>
        <v>0</v>
      </c>
      <c r="O587" s="45">
        <f t="shared" si="95"/>
        <v>0</v>
      </c>
      <c r="P587" s="45">
        <f t="shared" si="95"/>
        <v>0</v>
      </c>
      <c r="Q587" s="45">
        <f t="shared" si="95"/>
        <v>0</v>
      </c>
      <c r="R587" s="45">
        <f t="shared" si="95"/>
        <v>0</v>
      </c>
      <c r="S587" s="45">
        <f t="shared" si="95"/>
        <v>0</v>
      </c>
      <c r="T587" s="45">
        <f t="shared" si="95"/>
        <v>0</v>
      </c>
      <c r="U587" s="45">
        <f t="shared" si="95"/>
        <v>0</v>
      </c>
      <c r="V587" s="45">
        <f t="shared" si="95"/>
        <v>0</v>
      </c>
      <c r="W587" s="45">
        <f t="shared" si="95"/>
        <v>0</v>
      </c>
      <c r="X587" s="45">
        <f t="shared" si="95"/>
        <v>0</v>
      </c>
      <c r="Y587" s="45">
        <f t="shared" si="95"/>
        <v>0</v>
      </c>
      <c r="Z587" s="45">
        <f t="shared" si="95"/>
        <v>0</v>
      </c>
      <c r="AA587" s="45">
        <f t="shared" si="94"/>
        <v>0</v>
      </c>
      <c r="AB587" s="45">
        <f t="shared" si="94"/>
        <v>0</v>
      </c>
      <c r="AC587" s="45">
        <f t="shared" si="94"/>
        <v>0</v>
      </c>
      <c r="AD587" s="45">
        <f t="shared" si="94"/>
        <v>0</v>
      </c>
      <c r="AE587" s="45">
        <f t="shared" si="94"/>
        <v>0</v>
      </c>
      <c r="AF587" s="45">
        <f t="shared" si="94"/>
        <v>0</v>
      </c>
      <c r="AG587" s="45">
        <f t="shared" si="94"/>
        <v>0</v>
      </c>
      <c r="AH587" s="45">
        <f t="shared" si="94"/>
        <v>0</v>
      </c>
      <c r="AI587" s="45">
        <f t="shared" si="94"/>
        <v>0</v>
      </c>
      <c r="AJ587" s="45">
        <f t="shared" si="94"/>
        <v>0</v>
      </c>
      <c r="AK587" s="45">
        <f t="shared" si="94"/>
        <v>0</v>
      </c>
      <c r="AL587" s="45">
        <f t="shared" si="94"/>
        <v>0</v>
      </c>
      <c r="AM587" s="45">
        <f t="shared" si="94"/>
        <v>0</v>
      </c>
      <c r="AN587" s="45">
        <f t="shared" si="94"/>
        <v>0</v>
      </c>
    </row>
    <row r="588" spans="1:40" x14ac:dyDescent="0.25">
      <c r="A588" s="68" t="s">
        <v>91</v>
      </c>
      <c r="B588" s="184">
        <v>10280</v>
      </c>
      <c r="C588" s="68">
        <v>0</v>
      </c>
      <c r="D588" s="1">
        <v>0</v>
      </c>
      <c r="E588" s="1">
        <v>0</v>
      </c>
      <c r="F588" s="1">
        <v>0</v>
      </c>
      <c r="G588" s="1">
        <v>0</v>
      </c>
      <c r="H588" s="181">
        <f t="shared" si="92"/>
        <v>0</v>
      </c>
      <c r="I588" s="176">
        <v>0</v>
      </c>
      <c r="J588" s="182">
        <f t="shared" si="93"/>
        <v>0</v>
      </c>
      <c r="K588" s="45">
        <f t="shared" si="95"/>
        <v>0</v>
      </c>
      <c r="L588" s="45">
        <f t="shared" si="95"/>
        <v>0</v>
      </c>
      <c r="M588" s="45">
        <f t="shared" si="95"/>
        <v>0</v>
      </c>
      <c r="N588" s="45">
        <f t="shared" si="95"/>
        <v>0</v>
      </c>
      <c r="O588" s="45">
        <f t="shared" si="95"/>
        <v>0</v>
      </c>
      <c r="P588" s="45">
        <f t="shared" si="95"/>
        <v>0</v>
      </c>
      <c r="Q588" s="45">
        <f t="shared" si="95"/>
        <v>0</v>
      </c>
      <c r="R588" s="45">
        <f t="shared" si="95"/>
        <v>0</v>
      </c>
      <c r="S588" s="45">
        <f t="shared" si="95"/>
        <v>0</v>
      </c>
      <c r="T588" s="45">
        <f t="shared" si="95"/>
        <v>0</v>
      </c>
      <c r="U588" s="45">
        <f t="shared" si="95"/>
        <v>0</v>
      </c>
      <c r="V588" s="45">
        <f t="shared" si="95"/>
        <v>0</v>
      </c>
      <c r="W588" s="45">
        <f t="shared" si="95"/>
        <v>0</v>
      </c>
      <c r="X588" s="45">
        <f t="shared" si="95"/>
        <v>0</v>
      </c>
      <c r="Y588" s="45">
        <f t="shared" si="95"/>
        <v>0</v>
      </c>
      <c r="Z588" s="45">
        <f t="shared" si="95"/>
        <v>0</v>
      </c>
      <c r="AA588" s="45">
        <f t="shared" si="94"/>
        <v>0</v>
      </c>
      <c r="AB588" s="45">
        <f t="shared" si="94"/>
        <v>0</v>
      </c>
      <c r="AC588" s="45">
        <f t="shared" si="94"/>
        <v>0</v>
      </c>
      <c r="AD588" s="45">
        <f t="shared" si="94"/>
        <v>0</v>
      </c>
      <c r="AE588" s="45">
        <f t="shared" si="94"/>
        <v>0</v>
      </c>
      <c r="AF588" s="45">
        <f t="shared" si="94"/>
        <v>0</v>
      </c>
      <c r="AG588" s="45">
        <f t="shared" si="94"/>
        <v>0</v>
      </c>
      <c r="AH588" s="45">
        <f t="shared" si="94"/>
        <v>0</v>
      </c>
      <c r="AI588" s="45">
        <f t="shared" si="94"/>
        <v>0</v>
      </c>
      <c r="AJ588" s="45">
        <f t="shared" si="94"/>
        <v>0</v>
      </c>
      <c r="AK588" s="45">
        <f t="shared" si="94"/>
        <v>0</v>
      </c>
      <c r="AL588" s="45">
        <f t="shared" si="94"/>
        <v>0</v>
      </c>
      <c r="AM588" s="45">
        <f t="shared" si="94"/>
        <v>0</v>
      </c>
      <c r="AN588" s="45">
        <f t="shared" si="94"/>
        <v>0</v>
      </c>
    </row>
    <row r="589" spans="1:40" x14ac:dyDescent="0.25">
      <c r="A589" s="68" t="s">
        <v>91</v>
      </c>
      <c r="B589" s="184">
        <v>10319</v>
      </c>
      <c r="C589" s="68">
        <v>9</v>
      </c>
      <c r="D589" s="1">
        <v>648</v>
      </c>
      <c r="E589" s="1">
        <v>1349</v>
      </c>
      <c r="F589" s="1">
        <v>33</v>
      </c>
      <c r="G589" s="1">
        <v>2030</v>
      </c>
      <c r="H589" s="181">
        <f t="shared" si="92"/>
        <v>1997</v>
      </c>
      <c r="I589" s="176">
        <v>225.5556</v>
      </c>
      <c r="J589" s="182">
        <f t="shared" si="93"/>
        <v>221.88888888888889</v>
      </c>
      <c r="K589" s="45">
        <f t="shared" si="95"/>
        <v>14</v>
      </c>
      <c r="L589" s="45">
        <f t="shared" si="95"/>
        <v>28</v>
      </c>
      <c r="M589" s="45">
        <f t="shared" si="95"/>
        <v>42</v>
      </c>
      <c r="N589" s="45">
        <f t="shared" si="95"/>
        <v>55</v>
      </c>
      <c r="O589" s="45">
        <f t="shared" si="95"/>
        <v>69</v>
      </c>
      <c r="P589" s="45">
        <f t="shared" si="95"/>
        <v>83</v>
      </c>
      <c r="Q589" s="45">
        <f t="shared" si="95"/>
        <v>97</v>
      </c>
      <c r="R589" s="45">
        <f t="shared" si="95"/>
        <v>111</v>
      </c>
      <c r="S589" s="45">
        <f t="shared" si="95"/>
        <v>125</v>
      </c>
      <c r="T589" s="45">
        <f t="shared" si="95"/>
        <v>139</v>
      </c>
      <c r="U589" s="45">
        <f t="shared" si="95"/>
        <v>153</v>
      </c>
      <c r="V589" s="45">
        <f t="shared" si="95"/>
        <v>166</v>
      </c>
      <c r="W589" s="45">
        <f t="shared" si="95"/>
        <v>180</v>
      </c>
      <c r="X589" s="45">
        <f t="shared" si="95"/>
        <v>194</v>
      </c>
      <c r="Y589" s="45">
        <f t="shared" si="95"/>
        <v>208</v>
      </c>
      <c r="Z589" s="45">
        <f t="shared" si="95"/>
        <v>222</v>
      </c>
      <c r="AA589" s="45">
        <f t="shared" si="94"/>
        <v>236</v>
      </c>
      <c r="AB589" s="45">
        <f t="shared" si="94"/>
        <v>250</v>
      </c>
      <c r="AC589" s="45">
        <f t="shared" si="94"/>
        <v>263</v>
      </c>
      <c r="AD589" s="45">
        <f t="shared" si="94"/>
        <v>277</v>
      </c>
      <c r="AE589" s="45">
        <f t="shared" si="94"/>
        <v>291</v>
      </c>
      <c r="AF589" s="45">
        <f t="shared" si="94"/>
        <v>305</v>
      </c>
      <c r="AG589" s="45">
        <f t="shared" si="94"/>
        <v>319</v>
      </c>
      <c r="AH589" s="45">
        <f t="shared" si="94"/>
        <v>333</v>
      </c>
      <c r="AI589" s="45">
        <f t="shared" si="94"/>
        <v>347</v>
      </c>
      <c r="AJ589" s="45">
        <f t="shared" si="94"/>
        <v>361</v>
      </c>
      <c r="AK589" s="45">
        <f t="shared" si="94"/>
        <v>374</v>
      </c>
      <c r="AL589" s="45">
        <f t="shared" si="94"/>
        <v>388</v>
      </c>
      <c r="AM589" s="45">
        <f t="shared" si="94"/>
        <v>402</v>
      </c>
      <c r="AN589" s="45">
        <f t="shared" si="94"/>
        <v>416</v>
      </c>
    </row>
    <row r="590" spans="1:40" x14ac:dyDescent="0.25">
      <c r="A590" s="68" t="s">
        <v>91</v>
      </c>
      <c r="B590" s="184">
        <v>13631</v>
      </c>
      <c r="C590" s="68">
        <v>4</v>
      </c>
      <c r="D590" s="1">
        <v>900</v>
      </c>
      <c r="E590" s="1">
        <v>636</v>
      </c>
      <c r="F590" s="1">
        <v>6</v>
      </c>
      <c r="G590" s="1">
        <v>1542</v>
      </c>
      <c r="H590" s="181">
        <f t="shared" si="92"/>
        <v>1536</v>
      </c>
      <c r="I590" s="176">
        <v>385.5</v>
      </c>
      <c r="J590" s="182">
        <f t="shared" si="93"/>
        <v>384</v>
      </c>
      <c r="K590" s="45">
        <f t="shared" si="95"/>
        <v>24</v>
      </c>
      <c r="L590" s="45">
        <f t="shared" si="95"/>
        <v>48</v>
      </c>
      <c r="M590" s="45">
        <f t="shared" si="95"/>
        <v>72</v>
      </c>
      <c r="N590" s="45">
        <f t="shared" si="95"/>
        <v>96</v>
      </c>
      <c r="O590" s="45">
        <f t="shared" si="95"/>
        <v>120</v>
      </c>
      <c r="P590" s="45">
        <f t="shared" si="95"/>
        <v>144</v>
      </c>
      <c r="Q590" s="45">
        <f t="shared" si="95"/>
        <v>168</v>
      </c>
      <c r="R590" s="45">
        <f t="shared" si="95"/>
        <v>192</v>
      </c>
      <c r="S590" s="45">
        <f t="shared" si="95"/>
        <v>216</v>
      </c>
      <c r="T590" s="45">
        <f t="shared" si="95"/>
        <v>240</v>
      </c>
      <c r="U590" s="45">
        <f t="shared" si="95"/>
        <v>264</v>
      </c>
      <c r="V590" s="45">
        <f t="shared" si="95"/>
        <v>288</v>
      </c>
      <c r="W590" s="45">
        <f t="shared" si="95"/>
        <v>312</v>
      </c>
      <c r="X590" s="45">
        <f t="shared" si="95"/>
        <v>336</v>
      </c>
      <c r="Y590" s="45">
        <f t="shared" si="95"/>
        <v>360</v>
      </c>
      <c r="Z590" s="45">
        <f t="shared" si="95"/>
        <v>384</v>
      </c>
      <c r="AA590" s="45">
        <f t="shared" si="94"/>
        <v>408</v>
      </c>
      <c r="AB590" s="45">
        <f t="shared" si="94"/>
        <v>432</v>
      </c>
      <c r="AC590" s="45">
        <f t="shared" si="94"/>
        <v>456</v>
      </c>
      <c r="AD590" s="45">
        <f t="shared" si="94"/>
        <v>480</v>
      </c>
      <c r="AE590" s="45">
        <f t="shared" si="94"/>
        <v>504</v>
      </c>
      <c r="AF590" s="45">
        <f t="shared" si="94"/>
        <v>528</v>
      </c>
      <c r="AG590" s="45">
        <f t="shared" si="94"/>
        <v>552</v>
      </c>
      <c r="AH590" s="45">
        <f t="shared" si="94"/>
        <v>576</v>
      </c>
      <c r="AI590" s="45">
        <f t="shared" si="94"/>
        <v>600</v>
      </c>
      <c r="AJ590" s="45">
        <f t="shared" si="94"/>
        <v>624</v>
      </c>
      <c r="AK590" s="45">
        <f t="shared" si="94"/>
        <v>648</v>
      </c>
      <c r="AL590" s="45">
        <f t="shared" si="94"/>
        <v>672</v>
      </c>
      <c r="AM590" s="45">
        <f t="shared" si="94"/>
        <v>696</v>
      </c>
      <c r="AN590" s="45">
        <f t="shared" si="94"/>
        <v>720</v>
      </c>
    </row>
    <row r="591" spans="1:40" x14ac:dyDescent="0.25">
      <c r="A591" s="68" t="s">
        <v>91</v>
      </c>
      <c r="B591" s="184">
        <v>90112</v>
      </c>
      <c r="C591" s="68">
        <v>0</v>
      </c>
      <c r="D591" s="1">
        <v>0</v>
      </c>
      <c r="E591" s="1">
        <v>0</v>
      </c>
      <c r="F591" s="1">
        <v>0</v>
      </c>
      <c r="G591" s="1">
        <v>0</v>
      </c>
      <c r="H591" s="181">
        <f t="shared" si="92"/>
        <v>0</v>
      </c>
      <c r="I591" s="176">
        <v>0</v>
      </c>
      <c r="J591" s="182">
        <f t="shared" si="93"/>
        <v>0</v>
      </c>
      <c r="K591" s="45">
        <f t="shared" si="95"/>
        <v>0</v>
      </c>
      <c r="L591" s="45">
        <f t="shared" si="95"/>
        <v>0</v>
      </c>
      <c r="M591" s="45">
        <f t="shared" si="95"/>
        <v>0</v>
      </c>
      <c r="N591" s="45">
        <f t="shared" si="95"/>
        <v>0</v>
      </c>
      <c r="O591" s="45">
        <f t="shared" si="95"/>
        <v>0</v>
      </c>
      <c r="P591" s="45">
        <f t="shared" si="95"/>
        <v>0</v>
      </c>
      <c r="Q591" s="45">
        <f t="shared" si="95"/>
        <v>0</v>
      </c>
      <c r="R591" s="45">
        <f t="shared" si="95"/>
        <v>0</v>
      </c>
      <c r="S591" s="45">
        <f t="shared" si="95"/>
        <v>0</v>
      </c>
      <c r="T591" s="45">
        <f t="shared" si="95"/>
        <v>0</v>
      </c>
      <c r="U591" s="45">
        <f t="shared" si="95"/>
        <v>0</v>
      </c>
      <c r="V591" s="45">
        <f t="shared" si="95"/>
        <v>0</v>
      </c>
      <c r="W591" s="45">
        <f t="shared" si="95"/>
        <v>0</v>
      </c>
      <c r="X591" s="45">
        <f t="shared" si="95"/>
        <v>0</v>
      </c>
      <c r="Y591" s="45">
        <f t="shared" si="95"/>
        <v>0</v>
      </c>
      <c r="Z591" s="45">
        <f t="shared" si="95"/>
        <v>0</v>
      </c>
      <c r="AA591" s="45">
        <f t="shared" si="94"/>
        <v>0</v>
      </c>
      <c r="AB591" s="45">
        <f t="shared" si="94"/>
        <v>0</v>
      </c>
      <c r="AC591" s="45">
        <f t="shared" si="94"/>
        <v>0</v>
      </c>
      <c r="AD591" s="45">
        <f t="shared" si="94"/>
        <v>0</v>
      </c>
      <c r="AE591" s="45">
        <f t="shared" si="94"/>
        <v>0</v>
      </c>
      <c r="AF591" s="45">
        <f t="shared" si="94"/>
        <v>0</v>
      </c>
      <c r="AG591" s="45">
        <f t="shared" si="94"/>
        <v>0</v>
      </c>
      <c r="AH591" s="45">
        <f t="shared" si="94"/>
        <v>0</v>
      </c>
      <c r="AI591" s="45">
        <f t="shared" si="94"/>
        <v>0</v>
      </c>
      <c r="AJ591" s="45">
        <f t="shared" si="94"/>
        <v>0</v>
      </c>
      <c r="AK591" s="45">
        <f t="shared" si="94"/>
        <v>0</v>
      </c>
      <c r="AL591" s="45">
        <f t="shared" si="94"/>
        <v>0</v>
      </c>
      <c r="AM591" s="45">
        <f t="shared" si="94"/>
        <v>0</v>
      </c>
      <c r="AN591" s="45">
        <f t="shared" si="94"/>
        <v>0</v>
      </c>
    </row>
    <row r="592" spans="1:40" x14ac:dyDescent="0.25">
      <c r="A592" s="68" t="s">
        <v>89</v>
      </c>
      <c r="B592" s="184">
        <v>40702</v>
      </c>
      <c r="C592" s="68">
        <v>15</v>
      </c>
      <c r="D592" s="1">
        <v>4044</v>
      </c>
      <c r="E592" s="1">
        <v>-504</v>
      </c>
      <c r="F592" s="1">
        <v>1</v>
      </c>
      <c r="G592" s="1">
        <v>3541</v>
      </c>
      <c r="H592" s="181">
        <f t="shared" si="92"/>
        <v>3540</v>
      </c>
      <c r="I592" s="176">
        <v>236.0667</v>
      </c>
      <c r="J592" s="182">
        <f t="shared" si="93"/>
        <v>236</v>
      </c>
      <c r="K592" s="45">
        <f t="shared" si="95"/>
        <v>15</v>
      </c>
      <c r="L592" s="45">
        <f t="shared" si="95"/>
        <v>30</v>
      </c>
      <c r="M592" s="45">
        <f t="shared" si="95"/>
        <v>44</v>
      </c>
      <c r="N592" s="45">
        <f t="shared" si="95"/>
        <v>59</v>
      </c>
      <c r="O592" s="45">
        <f t="shared" si="95"/>
        <v>74</v>
      </c>
      <c r="P592" s="45">
        <f t="shared" si="95"/>
        <v>89</v>
      </c>
      <c r="Q592" s="45">
        <f t="shared" si="95"/>
        <v>103</v>
      </c>
      <c r="R592" s="45">
        <f t="shared" si="95"/>
        <v>118</v>
      </c>
      <c r="S592" s="45">
        <f t="shared" si="95"/>
        <v>133</v>
      </c>
      <c r="T592" s="45">
        <f t="shared" si="95"/>
        <v>148</v>
      </c>
      <c r="U592" s="45">
        <f t="shared" si="95"/>
        <v>162</v>
      </c>
      <c r="V592" s="45">
        <f t="shared" si="95"/>
        <v>177</v>
      </c>
      <c r="W592" s="45">
        <f t="shared" si="95"/>
        <v>192</v>
      </c>
      <c r="X592" s="45">
        <f t="shared" si="95"/>
        <v>207</v>
      </c>
      <c r="Y592" s="45">
        <f t="shared" si="95"/>
        <v>221</v>
      </c>
      <c r="Z592" s="45">
        <f t="shared" si="95"/>
        <v>236</v>
      </c>
      <c r="AA592" s="45">
        <f t="shared" si="94"/>
        <v>251</v>
      </c>
      <c r="AB592" s="45">
        <f t="shared" si="94"/>
        <v>266</v>
      </c>
      <c r="AC592" s="45">
        <f t="shared" si="94"/>
        <v>280</v>
      </c>
      <c r="AD592" s="45">
        <f t="shared" si="94"/>
        <v>295</v>
      </c>
      <c r="AE592" s="45">
        <f t="shared" si="94"/>
        <v>310</v>
      </c>
      <c r="AF592" s="45">
        <f t="shared" si="94"/>
        <v>325</v>
      </c>
      <c r="AG592" s="45">
        <f t="shared" si="94"/>
        <v>339</v>
      </c>
      <c r="AH592" s="45">
        <f t="shared" si="94"/>
        <v>354</v>
      </c>
      <c r="AI592" s="45">
        <f t="shared" si="94"/>
        <v>369</v>
      </c>
      <c r="AJ592" s="45">
        <f t="shared" si="94"/>
        <v>384</v>
      </c>
      <c r="AK592" s="45">
        <f t="shared" si="94"/>
        <v>398</v>
      </c>
      <c r="AL592" s="45">
        <f t="shared" si="94"/>
        <v>413</v>
      </c>
      <c r="AM592" s="45">
        <f t="shared" si="94"/>
        <v>428</v>
      </c>
      <c r="AN592" s="45">
        <f t="shared" si="94"/>
        <v>443</v>
      </c>
    </row>
    <row r="593" spans="1:40" x14ac:dyDescent="0.25">
      <c r="A593" s="68" t="s">
        <v>89</v>
      </c>
      <c r="B593" s="184">
        <v>40949</v>
      </c>
      <c r="C593" s="68">
        <v>12</v>
      </c>
      <c r="D593" s="1">
        <v>1296</v>
      </c>
      <c r="E593" s="1">
        <v>974</v>
      </c>
      <c r="F593" s="1">
        <v>5</v>
      </c>
      <c r="G593" s="1">
        <v>2275</v>
      </c>
      <c r="H593" s="181">
        <f t="shared" si="92"/>
        <v>2270</v>
      </c>
      <c r="I593" s="176">
        <v>189.58330000000001</v>
      </c>
      <c r="J593" s="182">
        <f t="shared" si="93"/>
        <v>189.16666666666666</v>
      </c>
      <c r="K593" s="45">
        <f t="shared" si="95"/>
        <v>12</v>
      </c>
      <c r="L593" s="45">
        <f t="shared" si="95"/>
        <v>24</v>
      </c>
      <c r="M593" s="45">
        <f t="shared" si="95"/>
        <v>35</v>
      </c>
      <c r="N593" s="45">
        <f t="shared" si="95"/>
        <v>47</v>
      </c>
      <c r="O593" s="45">
        <f t="shared" si="95"/>
        <v>59</v>
      </c>
      <c r="P593" s="45">
        <f t="shared" si="95"/>
        <v>71</v>
      </c>
      <c r="Q593" s="45">
        <f t="shared" si="95"/>
        <v>83</v>
      </c>
      <c r="R593" s="45">
        <f t="shared" si="95"/>
        <v>95</v>
      </c>
      <c r="S593" s="45">
        <f t="shared" si="95"/>
        <v>106</v>
      </c>
      <c r="T593" s="45">
        <f t="shared" si="95"/>
        <v>118</v>
      </c>
      <c r="U593" s="45">
        <f t="shared" si="95"/>
        <v>130</v>
      </c>
      <c r="V593" s="45">
        <f t="shared" si="95"/>
        <v>142</v>
      </c>
      <c r="W593" s="45">
        <f t="shared" si="95"/>
        <v>154</v>
      </c>
      <c r="X593" s="45">
        <f t="shared" si="95"/>
        <v>166</v>
      </c>
      <c r="Y593" s="45">
        <f t="shared" si="95"/>
        <v>177</v>
      </c>
      <c r="Z593" s="45">
        <f t="shared" si="95"/>
        <v>189</v>
      </c>
      <c r="AA593" s="45">
        <f t="shared" si="94"/>
        <v>201</v>
      </c>
      <c r="AB593" s="45">
        <f t="shared" si="94"/>
        <v>213</v>
      </c>
      <c r="AC593" s="45">
        <f t="shared" si="94"/>
        <v>225</v>
      </c>
      <c r="AD593" s="45">
        <f t="shared" si="94"/>
        <v>236</v>
      </c>
      <c r="AE593" s="45">
        <f t="shared" si="94"/>
        <v>248</v>
      </c>
      <c r="AF593" s="45">
        <f t="shared" si="94"/>
        <v>260</v>
      </c>
      <c r="AG593" s="45">
        <f t="shared" si="94"/>
        <v>272</v>
      </c>
      <c r="AH593" s="45">
        <f t="shared" si="94"/>
        <v>284</v>
      </c>
      <c r="AI593" s="45">
        <f t="shared" si="94"/>
        <v>296</v>
      </c>
      <c r="AJ593" s="45">
        <f t="shared" si="94"/>
        <v>307</v>
      </c>
      <c r="AK593" s="45">
        <f t="shared" si="94"/>
        <v>319</v>
      </c>
      <c r="AL593" s="45">
        <f t="shared" si="94"/>
        <v>331</v>
      </c>
      <c r="AM593" s="45">
        <f t="shared" si="94"/>
        <v>343</v>
      </c>
      <c r="AN593" s="45">
        <f t="shared" si="94"/>
        <v>355</v>
      </c>
    </row>
    <row r="594" spans="1:40" x14ac:dyDescent="0.25">
      <c r="A594" s="68" t="s">
        <v>89</v>
      </c>
      <c r="B594" s="184">
        <v>41205</v>
      </c>
      <c r="C594" s="68">
        <v>3</v>
      </c>
      <c r="D594" s="1">
        <v>288</v>
      </c>
      <c r="E594" s="1">
        <v>199</v>
      </c>
      <c r="F594" s="1">
        <v>11</v>
      </c>
      <c r="G594" s="1">
        <v>498</v>
      </c>
      <c r="H594" s="181">
        <f t="shared" si="92"/>
        <v>487</v>
      </c>
      <c r="I594" s="176">
        <v>166</v>
      </c>
      <c r="J594" s="182">
        <f t="shared" si="93"/>
        <v>162.33333333333334</v>
      </c>
      <c r="K594" s="45">
        <f t="shared" si="95"/>
        <v>10</v>
      </c>
      <c r="L594" s="45">
        <f t="shared" si="95"/>
        <v>20</v>
      </c>
      <c r="M594" s="45">
        <f t="shared" si="95"/>
        <v>30</v>
      </c>
      <c r="N594" s="45">
        <f t="shared" si="95"/>
        <v>41</v>
      </c>
      <c r="O594" s="45">
        <f t="shared" si="95"/>
        <v>51</v>
      </c>
      <c r="P594" s="45">
        <f t="shared" si="95"/>
        <v>61</v>
      </c>
      <c r="Q594" s="45">
        <f t="shared" si="95"/>
        <v>71</v>
      </c>
      <c r="R594" s="45">
        <f t="shared" si="95"/>
        <v>81</v>
      </c>
      <c r="S594" s="45">
        <f t="shared" si="95"/>
        <v>91</v>
      </c>
      <c r="T594" s="45">
        <f t="shared" si="95"/>
        <v>101</v>
      </c>
      <c r="U594" s="45">
        <f t="shared" si="95"/>
        <v>112</v>
      </c>
      <c r="V594" s="45">
        <f t="shared" si="95"/>
        <v>122</v>
      </c>
      <c r="W594" s="45">
        <f t="shared" si="95"/>
        <v>132</v>
      </c>
      <c r="X594" s="45">
        <f t="shared" si="95"/>
        <v>142</v>
      </c>
      <c r="Y594" s="45">
        <f t="shared" si="95"/>
        <v>152</v>
      </c>
      <c r="Z594" s="45">
        <f t="shared" si="95"/>
        <v>162</v>
      </c>
      <c r="AA594" s="45">
        <f t="shared" si="94"/>
        <v>172</v>
      </c>
      <c r="AB594" s="45">
        <f t="shared" si="94"/>
        <v>183</v>
      </c>
      <c r="AC594" s="45">
        <f t="shared" si="94"/>
        <v>193</v>
      </c>
      <c r="AD594" s="45">
        <f t="shared" si="94"/>
        <v>203</v>
      </c>
      <c r="AE594" s="45">
        <f t="shared" si="94"/>
        <v>213</v>
      </c>
      <c r="AF594" s="45">
        <f t="shared" si="94"/>
        <v>223</v>
      </c>
      <c r="AG594" s="45">
        <f t="shared" si="94"/>
        <v>233</v>
      </c>
      <c r="AH594" s="45">
        <f t="shared" si="94"/>
        <v>244</v>
      </c>
      <c r="AI594" s="45">
        <f t="shared" si="94"/>
        <v>254</v>
      </c>
      <c r="AJ594" s="45">
        <f t="shared" si="94"/>
        <v>264</v>
      </c>
      <c r="AK594" s="45">
        <f t="shared" si="94"/>
        <v>274</v>
      </c>
      <c r="AL594" s="45">
        <f t="shared" si="94"/>
        <v>284</v>
      </c>
      <c r="AM594" s="45">
        <f t="shared" si="94"/>
        <v>294</v>
      </c>
      <c r="AN594" s="45">
        <f t="shared" si="94"/>
        <v>304</v>
      </c>
    </row>
    <row r="595" spans="1:40" x14ac:dyDescent="0.25">
      <c r="A595" s="68" t="s">
        <v>89</v>
      </c>
      <c r="B595" s="184">
        <v>44224</v>
      </c>
      <c r="C595" s="68">
        <v>13</v>
      </c>
      <c r="D595" s="1">
        <v>1356</v>
      </c>
      <c r="E595" s="1">
        <v>819</v>
      </c>
      <c r="F595" s="1">
        <v>26</v>
      </c>
      <c r="G595" s="1">
        <v>2201</v>
      </c>
      <c r="H595" s="181">
        <f t="shared" si="92"/>
        <v>2175</v>
      </c>
      <c r="I595" s="176">
        <v>169.30770000000001</v>
      </c>
      <c r="J595" s="182">
        <f t="shared" si="93"/>
        <v>167.30769230769232</v>
      </c>
      <c r="K595" s="45">
        <f t="shared" si="95"/>
        <v>10</v>
      </c>
      <c r="L595" s="45">
        <f t="shared" si="95"/>
        <v>21</v>
      </c>
      <c r="M595" s="45">
        <f t="shared" si="95"/>
        <v>31</v>
      </c>
      <c r="N595" s="45">
        <f t="shared" si="95"/>
        <v>42</v>
      </c>
      <c r="O595" s="45">
        <f t="shared" si="95"/>
        <v>52</v>
      </c>
      <c r="P595" s="45">
        <f t="shared" si="95"/>
        <v>63</v>
      </c>
      <c r="Q595" s="45">
        <f t="shared" si="95"/>
        <v>73</v>
      </c>
      <c r="R595" s="45">
        <f t="shared" si="95"/>
        <v>84</v>
      </c>
      <c r="S595" s="45">
        <f t="shared" si="95"/>
        <v>94</v>
      </c>
      <c r="T595" s="45">
        <f t="shared" si="95"/>
        <v>105</v>
      </c>
      <c r="U595" s="45">
        <f t="shared" si="95"/>
        <v>115</v>
      </c>
      <c r="V595" s="45">
        <f t="shared" si="95"/>
        <v>125</v>
      </c>
      <c r="W595" s="45">
        <f t="shared" si="95"/>
        <v>136</v>
      </c>
      <c r="X595" s="45">
        <f t="shared" si="95"/>
        <v>146</v>
      </c>
      <c r="Y595" s="45">
        <f t="shared" si="95"/>
        <v>157</v>
      </c>
      <c r="Z595" s="45">
        <f t="shared" si="95"/>
        <v>167</v>
      </c>
      <c r="AA595" s="45">
        <f t="shared" si="94"/>
        <v>178</v>
      </c>
      <c r="AB595" s="45">
        <f t="shared" si="94"/>
        <v>188</v>
      </c>
      <c r="AC595" s="45">
        <f t="shared" si="94"/>
        <v>199</v>
      </c>
      <c r="AD595" s="45">
        <f t="shared" si="94"/>
        <v>209</v>
      </c>
      <c r="AE595" s="45">
        <f t="shared" si="94"/>
        <v>220</v>
      </c>
      <c r="AF595" s="45">
        <f t="shared" si="94"/>
        <v>230</v>
      </c>
      <c r="AG595" s="45">
        <f t="shared" si="94"/>
        <v>241</v>
      </c>
      <c r="AH595" s="45">
        <f t="shared" si="94"/>
        <v>251</v>
      </c>
      <c r="AI595" s="45">
        <f t="shared" si="94"/>
        <v>261</v>
      </c>
      <c r="AJ595" s="45">
        <f t="shared" si="94"/>
        <v>272</v>
      </c>
      <c r="AK595" s="45">
        <f t="shared" si="94"/>
        <v>282</v>
      </c>
      <c r="AL595" s="45">
        <f t="shared" si="94"/>
        <v>293</v>
      </c>
      <c r="AM595" s="45">
        <f t="shared" si="94"/>
        <v>303</v>
      </c>
      <c r="AN595" s="45">
        <f t="shared" si="94"/>
        <v>314</v>
      </c>
    </row>
    <row r="596" spans="1:40" x14ac:dyDescent="0.25">
      <c r="A596" s="68" t="s">
        <v>89</v>
      </c>
      <c r="B596" s="184">
        <v>65693</v>
      </c>
      <c r="C596" s="68">
        <v>6</v>
      </c>
      <c r="D596" s="1">
        <v>564</v>
      </c>
      <c r="E596" s="1">
        <v>114</v>
      </c>
      <c r="F596" s="1">
        <v>4</v>
      </c>
      <c r="G596" s="1">
        <v>682</v>
      </c>
      <c r="H596" s="181">
        <f t="shared" si="92"/>
        <v>678</v>
      </c>
      <c r="I596" s="176">
        <v>113.66670000000001</v>
      </c>
      <c r="J596" s="182">
        <f t="shared" si="93"/>
        <v>113</v>
      </c>
      <c r="K596" s="45">
        <f t="shared" si="95"/>
        <v>7</v>
      </c>
      <c r="L596" s="45">
        <f t="shared" si="95"/>
        <v>14</v>
      </c>
      <c r="M596" s="45">
        <f t="shared" si="95"/>
        <v>21</v>
      </c>
      <c r="N596" s="45">
        <f t="shared" si="95"/>
        <v>28</v>
      </c>
      <c r="O596" s="45">
        <f t="shared" si="95"/>
        <v>35</v>
      </c>
      <c r="P596" s="45">
        <f t="shared" si="95"/>
        <v>42</v>
      </c>
      <c r="Q596" s="45">
        <f t="shared" si="95"/>
        <v>49</v>
      </c>
      <c r="R596" s="45">
        <f t="shared" si="95"/>
        <v>57</v>
      </c>
      <c r="S596" s="45">
        <f t="shared" si="95"/>
        <v>64</v>
      </c>
      <c r="T596" s="45">
        <f t="shared" si="95"/>
        <v>71</v>
      </c>
      <c r="U596" s="45">
        <f t="shared" si="95"/>
        <v>78</v>
      </c>
      <c r="V596" s="45">
        <f t="shared" si="95"/>
        <v>85</v>
      </c>
      <c r="W596" s="45">
        <f t="shared" si="95"/>
        <v>92</v>
      </c>
      <c r="X596" s="45">
        <f t="shared" si="95"/>
        <v>99</v>
      </c>
      <c r="Y596" s="45">
        <f t="shared" si="95"/>
        <v>106</v>
      </c>
      <c r="Z596" s="45">
        <f t="shared" si="95"/>
        <v>113</v>
      </c>
      <c r="AA596" s="45">
        <f t="shared" si="94"/>
        <v>120</v>
      </c>
      <c r="AB596" s="45">
        <f t="shared" si="94"/>
        <v>127</v>
      </c>
      <c r="AC596" s="45">
        <f t="shared" si="94"/>
        <v>134</v>
      </c>
      <c r="AD596" s="45">
        <f t="shared" si="94"/>
        <v>141</v>
      </c>
      <c r="AE596" s="45">
        <f t="shared" si="94"/>
        <v>148</v>
      </c>
      <c r="AF596" s="45">
        <f t="shared" si="94"/>
        <v>155</v>
      </c>
      <c r="AG596" s="45">
        <f t="shared" si="94"/>
        <v>162</v>
      </c>
      <c r="AH596" s="45">
        <f t="shared" si="94"/>
        <v>170</v>
      </c>
      <c r="AI596" s="45">
        <f t="shared" si="94"/>
        <v>177</v>
      </c>
      <c r="AJ596" s="45">
        <f t="shared" si="94"/>
        <v>184</v>
      </c>
      <c r="AK596" s="45">
        <f t="shared" si="94"/>
        <v>191</v>
      </c>
      <c r="AL596" s="45">
        <f t="shared" si="94"/>
        <v>198</v>
      </c>
      <c r="AM596" s="45">
        <f t="shared" si="94"/>
        <v>205</v>
      </c>
      <c r="AN596" s="45">
        <f t="shared" si="94"/>
        <v>212</v>
      </c>
    </row>
    <row r="597" spans="1:40" x14ac:dyDescent="0.25">
      <c r="A597" s="68" t="s">
        <v>89</v>
      </c>
      <c r="B597" s="184">
        <v>90491</v>
      </c>
      <c r="C597" s="68">
        <v>2</v>
      </c>
      <c r="D597" s="1">
        <v>0</v>
      </c>
      <c r="E597" s="1">
        <v>1155</v>
      </c>
      <c r="F597" s="1">
        <v>2</v>
      </c>
      <c r="G597" s="1">
        <v>1157</v>
      </c>
      <c r="H597" s="181">
        <f t="shared" si="92"/>
        <v>1155</v>
      </c>
      <c r="I597" s="176">
        <v>578.5</v>
      </c>
      <c r="J597" s="182">
        <f t="shared" si="93"/>
        <v>577.5</v>
      </c>
      <c r="K597" s="45">
        <f t="shared" si="95"/>
        <v>36</v>
      </c>
      <c r="L597" s="45">
        <f t="shared" si="95"/>
        <v>72</v>
      </c>
      <c r="M597" s="45">
        <f t="shared" si="95"/>
        <v>108</v>
      </c>
      <c r="N597" s="45">
        <f t="shared" si="95"/>
        <v>144</v>
      </c>
      <c r="O597" s="45">
        <f t="shared" si="95"/>
        <v>180</v>
      </c>
      <c r="P597" s="45">
        <f t="shared" si="95"/>
        <v>217</v>
      </c>
      <c r="Q597" s="45">
        <f t="shared" si="95"/>
        <v>253</v>
      </c>
      <c r="R597" s="45">
        <f t="shared" si="95"/>
        <v>289</v>
      </c>
      <c r="S597" s="45">
        <f t="shared" si="95"/>
        <v>325</v>
      </c>
      <c r="T597" s="45">
        <f t="shared" si="95"/>
        <v>361</v>
      </c>
      <c r="U597" s="45">
        <f t="shared" si="95"/>
        <v>397</v>
      </c>
      <c r="V597" s="45">
        <f t="shared" si="95"/>
        <v>433</v>
      </c>
      <c r="W597" s="45">
        <f t="shared" si="95"/>
        <v>469</v>
      </c>
      <c r="X597" s="45">
        <f t="shared" si="95"/>
        <v>505</v>
      </c>
      <c r="Y597" s="45">
        <f t="shared" si="95"/>
        <v>541</v>
      </c>
      <c r="Z597" s="45">
        <f t="shared" si="95"/>
        <v>578</v>
      </c>
      <c r="AA597" s="45">
        <f t="shared" si="94"/>
        <v>614</v>
      </c>
      <c r="AB597" s="45">
        <f t="shared" si="94"/>
        <v>650</v>
      </c>
      <c r="AC597" s="45">
        <f t="shared" si="94"/>
        <v>686</v>
      </c>
      <c r="AD597" s="45">
        <f t="shared" si="94"/>
        <v>722</v>
      </c>
      <c r="AE597" s="45">
        <f t="shared" si="94"/>
        <v>758</v>
      </c>
      <c r="AF597" s="45">
        <f t="shared" si="94"/>
        <v>794</v>
      </c>
      <c r="AG597" s="45">
        <f t="shared" si="94"/>
        <v>830</v>
      </c>
      <c r="AH597" s="45">
        <f t="shared" si="94"/>
        <v>866</v>
      </c>
      <c r="AI597" s="45">
        <f t="shared" si="94"/>
        <v>902</v>
      </c>
      <c r="AJ597" s="45">
        <f t="shared" si="94"/>
        <v>938</v>
      </c>
      <c r="AK597" s="45">
        <f t="shared" si="94"/>
        <v>975</v>
      </c>
      <c r="AL597" s="45">
        <f t="shared" si="94"/>
        <v>1011</v>
      </c>
      <c r="AM597" s="45">
        <f t="shared" si="94"/>
        <v>1047</v>
      </c>
      <c r="AN597" s="45">
        <f t="shared" si="94"/>
        <v>1083</v>
      </c>
    </row>
    <row r="598" spans="1:40" x14ac:dyDescent="0.25">
      <c r="A598" s="68" t="s">
        <v>87</v>
      </c>
      <c r="B598" s="184">
        <v>46411</v>
      </c>
      <c r="C598" s="68">
        <v>17</v>
      </c>
      <c r="D598" s="1">
        <v>2556</v>
      </c>
      <c r="E598" s="1">
        <v>1322</v>
      </c>
      <c r="F598" s="1">
        <v>0</v>
      </c>
      <c r="G598" s="1">
        <v>3878</v>
      </c>
      <c r="H598" s="181">
        <f t="shared" si="92"/>
        <v>3878</v>
      </c>
      <c r="I598" s="176">
        <v>228.11760000000001</v>
      </c>
      <c r="J598" s="182">
        <f t="shared" si="93"/>
        <v>228.11764705882354</v>
      </c>
      <c r="K598" s="45">
        <f t="shared" si="95"/>
        <v>14</v>
      </c>
      <c r="L598" s="45">
        <f t="shared" si="95"/>
        <v>29</v>
      </c>
      <c r="M598" s="45">
        <f t="shared" si="95"/>
        <v>43</v>
      </c>
      <c r="N598" s="45">
        <f t="shared" si="95"/>
        <v>57</v>
      </c>
      <c r="O598" s="45">
        <f t="shared" si="95"/>
        <v>71</v>
      </c>
      <c r="P598" s="45">
        <f t="shared" si="95"/>
        <v>86</v>
      </c>
      <c r="Q598" s="45">
        <f t="shared" si="95"/>
        <v>100</v>
      </c>
      <c r="R598" s="45">
        <f t="shared" si="95"/>
        <v>114</v>
      </c>
      <c r="S598" s="45">
        <f t="shared" si="95"/>
        <v>128</v>
      </c>
      <c r="T598" s="45">
        <f t="shared" si="95"/>
        <v>143</v>
      </c>
      <c r="U598" s="45">
        <f t="shared" si="95"/>
        <v>157</v>
      </c>
      <c r="V598" s="45">
        <f t="shared" si="95"/>
        <v>171</v>
      </c>
      <c r="W598" s="45">
        <f t="shared" si="95"/>
        <v>185</v>
      </c>
      <c r="X598" s="45">
        <f t="shared" si="95"/>
        <v>200</v>
      </c>
      <c r="Y598" s="45">
        <f t="shared" si="95"/>
        <v>214</v>
      </c>
      <c r="Z598" s="45">
        <f t="shared" ref="Z598:AN613" si="96">IF($G598&gt;0,ROUND($J598*Z$3/12*0.75,0),0)</f>
        <v>228</v>
      </c>
      <c r="AA598" s="45">
        <f t="shared" si="96"/>
        <v>242</v>
      </c>
      <c r="AB598" s="45">
        <f t="shared" si="96"/>
        <v>257</v>
      </c>
      <c r="AC598" s="45">
        <f t="shared" si="96"/>
        <v>271</v>
      </c>
      <c r="AD598" s="45">
        <f t="shared" si="96"/>
        <v>285</v>
      </c>
      <c r="AE598" s="45">
        <f t="shared" si="96"/>
        <v>299</v>
      </c>
      <c r="AF598" s="45">
        <f t="shared" si="96"/>
        <v>314</v>
      </c>
      <c r="AG598" s="45">
        <f t="shared" si="96"/>
        <v>328</v>
      </c>
      <c r="AH598" s="45">
        <f t="shared" si="96"/>
        <v>342</v>
      </c>
      <c r="AI598" s="45">
        <f t="shared" si="96"/>
        <v>356</v>
      </c>
      <c r="AJ598" s="45">
        <f t="shared" si="96"/>
        <v>371</v>
      </c>
      <c r="AK598" s="45">
        <f t="shared" si="96"/>
        <v>385</v>
      </c>
      <c r="AL598" s="45">
        <f t="shared" si="96"/>
        <v>399</v>
      </c>
      <c r="AM598" s="45">
        <f t="shared" si="96"/>
        <v>413</v>
      </c>
      <c r="AN598" s="45">
        <f t="shared" si="96"/>
        <v>428</v>
      </c>
    </row>
    <row r="599" spans="1:40" x14ac:dyDescent="0.25">
      <c r="A599" s="68" t="s">
        <v>85</v>
      </c>
      <c r="B599" s="184">
        <v>20713</v>
      </c>
      <c r="C599" s="68">
        <v>3</v>
      </c>
      <c r="D599" s="1">
        <v>624</v>
      </c>
      <c r="E599" s="1">
        <v>315</v>
      </c>
      <c r="F599" s="1">
        <v>0</v>
      </c>
      <c r="G599" s="1">
        <v>939</v>
      </c>
      <c r="H599" s="181">
        <f t="shared" si="92"/>
        <v>939</v>
      </c>
      <c r="I599" s="176">
        <v>313</v>
      </c>
      <c r="J599" s="182">
        <f t="shared" si="93"/>
        <v>313</v>
      </c>
      <c r="K599" s="45">
        <f t="shared" ref="K599:Z614" si="97">IF($G599&gt;0,ROUND($J599*K$3/12*0.75,0),0)</f>
        <v>20</v>
      </c>
      <c r="L599" s="45">
        <f t="shared" si="97"/>
        <v>39</v>
      </c>
      <c r="M599" s="45">
        <f t="shared" si="97"/>
        <v>59</v>
      </c>
      <c r="N599" s="45">
        <f t="shared" si="97"/>
        <v>78</v>
      </c>
      <c r="O599" s="45">
        <f t="shared" si="97"/>
        <v>98</v>
      </c>
      <c r="P599" s="45">
        <f t="shared" si="97"/>
        <v>117</v>
      </c>
      <c r="Q599" s="45">
        <f t="shared" si="97"/>
        <v>137</v>
      </c>
      <c r="R599" s="45">
        <f t="shared" si="97"/>
        <v>157</v>
      </c>
      <c r="S599" s="45">
        <f t="shared" si="97"/>
        <v>176</v>
      </c>
      <c r="T599" s="45">
        <f t="shared" si="97"/>
        <v>196</v>
      </c>
      <c r="U599" s="45">
        <f t="shared" si="97"/>
        <v>215</v>
      </c>
      <c r="V599" s="45">
        <f t="shared" si="97"/>
        <v>235</v>
      </c>
      <c r="W599" s="45">
        <f t="shared" si="97"/>
        <v>254</v>
      </c>
      <c r="X599" s="45">
        <f t="shared" si="97"/>
        <v>274</v>
      </c>
      <c r="Y599" s="45">
        <f t="shared" si="97"/>
        <v>293</v>
      </c>
      <c r="Z599" s="45">
        <f t="shared" si="97"/>
        <v>313</v>
      </c>
      <c r="AA599" s="45">
        <f t="shared" si="96"/>
        <v>333</v>
      </c>
      <c r="AB599" s="45">
        <f t="shared" si="96"/>
        <v>352</v>
      </c>
      <c r="AC599" s="45">
        <f t="shared" si="96"/>
        <v>372</v>
      </c>
      <c r="AD599" s="45">
        <f t="shared" si="96"/>
        <v>391</v>
      </c>
      <c r="AE599" s="45">
        <f t="shared" si="96"/>
        <v>411</v>
      </c>
      <c r="AF599" s="45">
        <f t="shared" si="96"/>
        <v>430</v>
      </c>
      <c r="AG599" s="45">
        <f t="shared" si="96"/>
        <v>450</v>
      </c>
      <c r="AH599" s="45">
        <f t="shared" si="96"/>
        <v>470</v>
      </c>
      <c r="AI599" s="45">
        <f t="shared" si="96"/>
        <v>489</v>
      </c>
      <c r="AJ599" s="45">
        <f t="shared" si="96"/>
        <v>509</v>
      </c>
      <c r="AK599" s="45">
        <f t="shared" si="96"/>
        <v>528</v>
      </c>
      <c r="AL599" s="45">
        <f t="shared" si="96"/>
        <v>548</v>
      </c>
      <c r="AM599" s="45">
        <f t="shared" si="96"/>
        <v>567</v>
      </c>
      <c r="AN599" s="45">
        <f t="shared" si="96"/>
        <v>587</v>
      </c>
    </row>
    <row r="600" spans="1:40" x14ac:dyDescent="0.25">
      <c r="A600" s="68" t="s">
        <v>85</v>
      </c>
      <c r="B600" s="184">
        <v>20906</v>
      </c>
      <c r="C600" s="68">
        <v>4</v>
      </c>
      <c r="D600" s="1">
        <v>444</v>
      </c>
      <c r="E600" s="1">
        <v>203</v>
      </c>
      <c r="F600" s="1">
        <v>0</v>
      </c>
      <c r="G600" s="1">
        <v>647</v>
      </c>
      <c r="H600" s="181">
        <f t="shared" si="92"/>
        <v>647</v>
      </c>
      <c r="I600" s="176">
        <v>161.75</v>
      </c>
      <c r="J600" s="182">
        <f t="shared" si="93"/>
        <v>161.75</v>
      </c>
      <c r="K600" s="45">
        <f t="shared" si="97"/>
        <v>10</v>
      </c>
      <c r="L600" s="45">
        <f t="shared" si="97"/>
        <v>20</v>
      </c>
      <c r="M600" s="45">
        <f t="shared" si="97"/>
        <v>30</v>
      </c>
      <c r="N600" s="45">
        <f t="shared" si="97"/>
        <v>40</v>
      </c>
      <c r="O600" s="45">
        <f t="shared" si="97"/>
        <v>51</v>
      </c>
      <c r="P600" s="45">
        <f t="shared" si="97"/>
        <v>61</v>
      </c>
      <c r="Q600" s="45">
        <f t="shared" si="97"/>
        <v>71</v>
      </c>
      <c r="R600" s="45">
        <f t="shared" si="97"/>
        <v>81</v>
      </c>
      <c r="S600" s="45">
        <f t="shared" si="97"/>
        <v>91</v>
      </c>
      <c r="T600" s="45">
        <f t="shared" si="97"/>
        <v>101</v>
      </c>
      <c r="U600" s="45">
        <f t="shared" si="97"/>
        <v>111</v>
      </c>
      <c r="V600" s="45">
        <f t="shared" si="97"/>
        <v>121</v>
      </c>
      <c r="W600" s="45">
        <f t="shared" si="97"/>
        <v>131</v>
      </c>
      <c r="X600" s="45">
        <f t="shared" si="97"/>
        <v>142</v>
      </c>
      <c r="Y600" s="45">
        <f t="shared" si="97"/>
        <v>152</v>
      </c>
      <c r="Z600" s="45">
        <f t="shared" si="97"/>
        <v>162</v>
      </c>
      <c r="AA600" s="45">
        <f t="shared" si="96"/>
        <v>172</v>
      </c>
      <c r="AB600" s="45">
        <f t="shared" si="96"/>
        <v>182</v>
      </c>
      <c r="AC600" s="45">
        <f t="shared" si="96"/>
        <v>192</v>
      </c>
      <c r="AD600" s="45">
        <f t="shared" si="96"/>
        <v>202</v>
      </c>
      <c r="AE600" s="45">
        <f t="shared" si="96"/>
        <v>212</v>
      </c>
      <c r="AF600" s="45">
        <f t="shared" si="96"/>
        <v>222</v>
      </c>
      <c r="AG600" s="45">
        <f t="shared" si="96"/>
        <v>233</v>
      </c>
      <c r="AH600" s="45">
        <f t="shared" si="96"/>
        <v>243</v>
      </c>
      <c r="AI600" s="45">
        <f t="shared" si="96"/>
        <v>253</v>
      </c>
      <c r="AJ600" s="45">
        <f t="shared" si="96"/>
        <v>263</v>
      </c>
      <c r="AK600" s="45">
        <f t="shared" si="96"/>
        <v>273</v>
      </c>
      <c r="AL600" s="45">
        <f t="shared" si="96"/>
        <v>283</v>
      </c>
      <c r="AM600" s="45">
        <f t="shared" si="96"/>
        <v>293</v>
      </c>
      <c r="AN600" s="45">
        <f t="shared" si="96"/>
        <v>303</v>
      </c>
    </row>
    <row r="601" spans="1:40" x14ac:dyDescent="0.25">
      <c r="A601" s="68" t="s">
        <v>85</v>
      </c>
      <c r="B601" s="184">
        <v>30705</v>
      </c>
      <c r="C601" s="68">
        <v>8</v>
      </c>
      <c r="D601" s="1">
        <v>1356</v>
      </c>
      <c r="E601" s="1">
        <v>657</v>
      </c>
      <c r="F601" s="1">
        <v>0</v>
      </c>
      <c r="G601" s="1">
        <v>2013</v>
      </c>
      <c r="H601" s="181">
        <f t="shared" si="92"/>
        <v>2013</v>
      </c>
      <c r="I601" s="176">
        <v>251.625</v>
      </c>
      <c r="J601" s="182">
        <f t="shared" si="93"/>
        <v>251.625</v>
      </c>
      <c r="K601" s="45">
        <f t="shared" si="97"/>
        <v>16</v>
      </c>
      <c r="L601" s="45">
        <f t="shared" si="97"/>
        <v>31</v>
      </c>
      <c r="M601" s="45">
        <f t="shared" si="97"/>
        <v>47</v>
      </c>
      <c r="N601" s="45">
        <f t="shared" si="97"/>
        <v>63</v>
      </c>
      <c r="O601" s="45">
        <f t="shared" si="97"/>
        <v>79</v>
      </c>
      <c r="P601" s="45">
        <f t="shared" si="97"/>
        <v>94</v>
      </c>
      <c r="Q601" s="45">
        <f t="shared" si="97"/>
        <v>110</v>
      </c>
      <c r="R601" s="45">
        <f t="shared" si="97"/>
        <v>126</v>
      </c>
      <c r="S601" s="45">
        <f t="shared" si="97"/>
        <v>142</v>
      </c>
      <c r="T601" s="45">
        <f t="shared" si="97"/>
        <v>157</v>
      </c>
      <c r="U601" s="45">
        <f t="shared" si="97"/>
        <v>173</v>
      </c>
      <c r="V601" s="45">
        <f t="shared" si="97"/>
        <v>189</v>
      </c>
      <c r="W601" s="45">
        <f t="shared" si="97"/>
        <v>204</v>
      </c>
      <c r="X601" s="45">
        <f t="shared" si="97"/>
        <v>220</v>
      </c>
      <c r="Y601" s="45">
        <f t="shared" si="97"/>
        <v>236</v>
      </c>
      <c r="Z601" s="45">
        <f t="shared" si="97"/>
        <v>252</v>
      </c>
      <c r="AA601" s="45">
        <f t="shared" si="96"/>
        <v>267</v>
      </c>
      <c r="AB601" s="45">
        <f t="shared" si="96"/>
        <v>283</v>
      </c>
      <c r="AC601" s="45">
        <f t="shared" si="96"/>
        <v>299</v>
      </c>
      <c r="AD601" s="45">
        <f t="shared" si="96"/>
        <v>315</v>
      </c>
      <c r="AE601" s="45">
        <f t="shared" si="96"/>
        <v>330</v>
      </c>
      <c r="AF601" s="45">
        <f t="shared" si="96"/>
        <v>346</v>
      </c>
      <c r="AG601" s="45">
        <f t="shared" si="96"/>
        <v>362</v>
      </c>
      <c r="AH601" s="45">
        <f t="shared" si="96"/>
        <v>377</v>
      </c>
      <c r="AI601" s="45">
        <f t="shared" si="96"/>
        <v>393</v>
      </c>
      <c r="AJ601" s="45">
        <f t="shared" si="96"/>
        <v>409</v>
      </c>
      <c r="AK601" s="45">
        <f t="shared" si="96"/>
        <v>425</v>
      </c>
      <c r="AL601" s="45">
        <f t="shared" si="96"/>
        <v>440</v>
      </c>
      <c r="AM601" s="45">
        <f t="shared" si="96"/>
        <v>456</v>
      </c>
      <c r="AN601" s="45">
        <f t="shared" si="96"/>
        <v>472</v>
      </c>
    </row>
    <row r="602" spans="1:40" x14ac:dyDescent="0.25">
      <c r="A602" s="68" t="s">
        <v>247</v>
      </c>
      <c r="B602" s="184">
        <v>40059</v>
      </c>
      <c r="C602" s="68">
        <v>4</v>
      </c>
      <c r="D602" s="1">
        <v>300</v>
      </c>
      <c r="E602" s="1">
        <v>100</v>
      </c>
      <c r="F602" s="1">
        <v>0</v>
      </c>
      <c r="G602" s="1">
        <v>400</v>
      </c>
      <c r="H602" s="181">
        <f t="shared" si="92"/>
        <v>400</v>
      </c>
      <c r="I602" s="176">
        <v>100</v>
      </c>
      <c r="J602" s="182">
        <f t="shared" si="93"/>
        <v>100</v>
      </c>
      <c r="K602" s="45">
        <f t="shared" si="97"/>
        <v>6</v>
      </c>
      <c r="L602" s="45">
        <f t="shared" si="97"/>
        <v>13</v>
      </c>
      <c r="M602" s="45">
        <f t="shared" si="97"/>
        <v>19</v>
      </c>
      <c r="N602" s="45">
        <f t="shared" si="97"/>
        <v>25</v>
      </c>
      <c r="O602" s="45">
        <f t="shared" si="97"/>
        <v>31</v>
      </c>
      <c r="P602" s="45">
        <f t="shared" si="97"/>
        <v>38</v>
      </c>
      <c r="Q602" s="45">
        <f t="shared" si="97"/>
        <v>44</v>
      </c>
      <c r="R602" s="45">
        <f t="shared" si="97"/>
        <v>50</v>
      </c>
      <c r="S602" s="45">
        <f t="shared" si="97"/>
        <v>56</v>
      </c>
      <c r="T602" s="45">
        <f t="shared" si="97"/>
        <v>63</v>
      </c>
      <c r="U602" s="45">
        <f t="shared" si="97"/>
        <v>69</v>
      </c>
      <c r="V602" s="45">
        <f t="shared" si="97"/>
        <v>75</v>
      </c>
      <c r="W602" s="45">
        <f t="shared" si="97"/>
        <v>81</v>
      </c>
      <c r="X602" s="45">
        <f t="shared" si="97"/>
        <v>88</v>
      </c>
      <c r="Y602" s="45">
        <f t="shared" si="97"/>
        <v>94</v>
      </c>
      <c r="Z602" s="45">
        <f t="shared" si="97"/>
        <v>100</v>
      </c>
      <c r="AA602" s="45">
        <f t="shared" si="96"/>
        <v>106</v>
      </c>
      <c r="AB602" s="45">
        <f t="shared" si="96"/>
        <v>113</v>
      </c>
      <c r="AC602" s="45">
        <f t="shared" si="96"/>
        <v>119</v>
      </c>
      <c r="AD602" s="45">
        <f t="shared" si="96"/>
        <v>125</v>
      </c>
      <c r="AE602" s="45">
        <f t="shared" si="96"/>
        <v>131</v>
      </c>
      <c r="AF602" s="45">
        <f t="shared" si="96"/>
        <v>138</v>
      </c>
      <c r="AG602" s="45">
        <f t="shared" si="96"/>
        <v>144</v>
      </c>
      <c r="AH602" s="45">
        <f t="shared" si="96"/>
        <v>150</v>
      </c>
      <c r="AI602" s="45">
        <f t="shared" si="96"/>
        <v>156</v>
      </c>
      <c r="AJ602" s="45">
        <f t="shared" si="96"/>
        <v>163</v>
      </c>
      <c r="AK602" s="45">
        <f t="shared" si="96"/>
        <v>169</v>
      </c>
      <c r="AL602" s="45">
        <f t="shared" si="96"/>
        <v>175</v>
      </c>
      <c r="AM602" s="45">
        <f t="shared" si="96"/>
        <v>181</v>
      </c>
      <c r="AN602" s="45">
        <f t="shared" si="96"/>
        <v>188</v>
      </c>
    </row>
    <row r="603" spans="1:40" x14ac:dyDescent="0.25">
      <c r="A603" s="68" t="s">
        <v>247</v>
      </c>
      <c r="B603" s="184">
        <v>40091</v>
      </c>
      <c r="C603" s="68">
        <v>11</v>
      </c>
      <c r="D603" s="1">
        <v>1800</v>
      </c>
      <c r="E603" s="1">
        <v>1008</v>
      </c>
      <c r="F603" s="1">
        <v>0</v>
      </c>
      <c r="G603" s="1">
        <v>2808</v>
      </c>
      <c r="H603" s="181">
        <f t="shared" si="92"/>
        <v>2808</v>
      </c>
      <c r="I603" s="176">
        <v>255.27269999999999</v>
      </c>
      <c r="J603" s="182">
        <f t="shared" si="93"/>
        <v>255.27272727272728</v>
      </c>
      <c r="K603" s="45">
        <f t="shared" si="97"/>
        <v>16</v>
      </c>
      <c r="L603" s="45">
        <f t="shared" si="97"/>
        <v>32</v>
      </c>
      <c r="M603" s="45">
        <f t="shared" si="97"/>
        <v>48</v>
      </c>
      <c r="N603" s="45">
        <f t="shared" si="97"/>
        <v>64</v>
      </c>
      <c r="O603" s="45">
        <f t="shared" si="97"/>
        <v>80</v>
      </c>
      <c r="P603" s="45">
        <f t="shared" si="97"/>
        <v>96</v>
      </c>
      <c r="Q603" s="45">
        <f t="shared" si="97"/>
        <v>112</v>
      </c>
      <c r="R603" s="45">
        <f t="shared" si="97"/>
        <v>128</v>
      </c>
      <c r="S603" s="45">
        <f t="shared" si="97"/>
        <v>144</v>
      </c>
      <c r="T603" s="45">
        <f t="shared" si="97"/>
        <v>160</v>
      </c>
      <c r="U603" s="45">
        <f t="shared" si="97"/>
        <v>176</v>
      </c>
      <c r="V603" s="45">
        <f t="shared" si="97"/>
        <v>191</v>
      </c>
      <c r="W603" s="45">
        <f t="shared" si="97"/>
        <v>207</v>
      </c>
      <c r="X603" s="45">
        <f t="shared" si="97"/>
        <v>223</v>
      </c>
      <c r="Y603" s="45">
        <f t="shared" si="97"/>
        <v>239</v>
      </c>
      <c r="Z603" s="45">
        <f t="shared" si="97"/>
        <v>255</v>
      </c>
      <c r="AA603" s="45">
        <f t="shared" si="96"/>
        <v>271</v>
      </c>
      <c r="AB603" s="45">
        <f t="shared" si="96"/>
        <v>287</v>
      </c>
      <c r="AC603" s="45">
        <f t="shared" si="96"/>
        <v>303</v>
      </c>
      <c r="AD603" s="45">
        <f t="shared" si="96"/>
        <v>319</v>
      </c>
      <c r="AE603" s="45">
        <f t="shared" si="96"/>
        <v>335</v>
      </c>
      <c r="AF603" s="45">
        <f t="shared" si="96"/>
        <v>351</v>
      </c>
      <c r="AG603" s="45">
        <f t="shared" si="96"/>
        <v>367</v>
      </c>
      <c r="AH603" s="45">
        <f t="shared" si="96"/>
        <v>383</v>
      </c>
      <c r="AI603" s="45">
        <f t="shared" si="96"/>
        <v>399</v>
      </c>
      <c r="AJ603" s="45">
        <f t="shared" si="96"/>
        <v>415</v>
      </c>
      <c r="AK603" s="45">
        <f t="shared" si="96"/>
        <v>431</v>
      </c>
      <c r="AL603" s="45">
        <f t="shared" si="96"/>
        <v>447</v>
      </c>
      <c r="AM603" s="45">
        <f t="shared" si="96"/>
        <v>463</v>
      </c>
      <c r="AN603" s="45">
        <f t="shared" si="96"/>
        <v>479</v>
      </c>
    </row>
    <row r="604" spans="1:40" x14ac:dyDescent="0.25">
      <c r="A604" s="68" t="s">
        <v>247</v>
      </c>
      <c r="B604" s="184">
        <v>40095</v>
      </c>
      <c r="C604" s="68">
        <v>9</v>
      </c>
      <c r="D604" s="1">
        <v>2088</v>
      </c>
      <c r="E604" s="1">
        <v>180</v>
      </c>
      <c r="F604" s="1">
        <v>0</v>
      </c>
      <c r="G604" s="1">
        <v>2268</v>
      </c>
      <c r="H604" s="181">
        <f t="shared" si="92"/>
        <v>2268</v>
      </c>
      <c r="I604" s="176">
        <v>252</v>
      </c>
      <c r="J604" s="182">
        <f t="shared" si="93"/>
        <v>252</v>
      </c>
      <c r="K604" s="45">
        <f t="shared" si="97"/>
        <v>16</v>
      </c>
      <c r="L604" s="45">
        <f t="shared" si="97"/>
        <v>32</v>
      </c>
      <c r="M604" s="45">
        <f t="shared" si="97"/>
        <v>47</v>
      </c>
      <c r="N604" s="45">
        <f t="shared" si="97"/>
        <v>63</v>
      </c>
      <c r="O604" s="45">
        <f t="shared" si="97"/>
        <v>79</v>
      </c>
      <c r="P604" s="45">
        <f t="shared" si="97"/>
        <v>95</v>
      </c>
      <c r="Q604" s="45">
        <f t="shared" si="97"/>
        <v>110</v>
      </c>
      <c r="R604" s="45">
        <f t="shared" si="97"/>
        <v>126</v>
      </c>
      <c r="S604" s="45">
        <f t="shared" si="97"/>
        <v>142</v>
      </c>
      <c r="T604" s="45">
        <f t="shared" si="97"/>
        <v>158</v>
      </c>
      <c r="U604" s="45">
        <f t="shared" si="97"/>
        <v>173</v>
      </c>
      <c r="V604" s="45">
        <f t="shared" si="97"/>
        <v>189</v>
      </c>
      <c r="W604" s="45">
        <f t="shared" si="97"/>
        <v>205</v>
      </c>
      <c r="X604" s="45">
        <f t="shared" si="97"/>
        <v>221</v>
      </c>
      <c r="Y604" s="45">
        <f t="shared" si="97"/>
        <v>236</v>
      </c>
      <c r="Z604" s="45">
        <f t="shared" si="97"/>
        <v>252</v>
      </c>
      <c r="AA604" s="45">
        <f t="shared" si="96"/>
        <v>268</v>
      </c>
      <c r="AB604" s="45">
        <f t="shared" si="96"/>
        <v>284</v>
      </c>
      <c r="AC604" s="45">
        <f t="shared" si="96"/>
        <v>299</v>
      </c>
      <c r="AD604" s="45">
        <f t="shared" si="96"/>
        <v>315</v>
      </c>
      <c r="AE604" s="45">
        <f t="shared" si="96"/>
        <v>331</v>
      </c>
      <c r="AF604" s="45">
        <f t="shared" si="96"/>
        <v>347</v>
      </c>
      <c r="AG604" s="45">
        <f t="shared" si="96"/>
        <v>362</v>
      </c>
      <c r="AH604" s="45">
        <f t="shared" si="96"/>
        <v>378</v>
      </c>
      <c r="AI604" s="45">
        <f t="shared" si="96"/>
        <v>394</v>
      </c>
      <c r="AJ604" s="45">
        <f t="shared" si="96"/>
        <v>410</v>
      </c>
      <c r="AK604" s="45">
        <f t="shared" si="96"/>
        <v>425</v>
      </c>
      <c r="AL604" s="45">
        <f t="shared" si="96"/>
        <v>441</v>
      </c>
      <c r="AM604" s="45">
        <f t="shared" si="96"/>
        <v>457</v>
      </c>
      <c r="AN604" s="45">
        <f t="shared" si="96"/>
        <v>473</v>
      </c>
    </row>
    <row r="605" spans="1:40" x14ac:dyDescent="0.25">
      <c r="A605" s="68" t="s">
        <v>247</v>
      </c>
      <c r="B605" s="184">
        <v>40259</v>
      </c>
      <c r="C605" s="68">
        <v>9</v>
      </c>
      <c r="D605" s="1">
        <v>1716</v>
      </c>
      <c r="E605" s="1">
        <v>285</v>
      </c>
      <c r="F605" s="1">
        <v>18</v>
      </c>
      <c r="G605" s="1">
        <v>2019</v>
      </c>
      <c r="H605" s="181">
        <f t="shared" si="92"/>
        <v>2001</v>
      </c>
      <c r="I605" s="176">
        <v>224.33330000000001</v>
      </c>
      <c r="J605" s="182">
        <f t="shared" si="93"/>
        <v>222.33333333333334</v>
      </c>
      <c r="K605" s="45">
        <f t="shared" si="97"/>
        <v>14</v>
      </c>
      <c r="L605" s="45">
        <f t="shared" si="97"/>
        <v>28</v>
      </c>
      <c r="M605" s="45">
        <f t="shared" si="97"/>
        <v>42</v>
      </c>
      <c r="N605" s="45">
        <f t="shared" si="97"/>
        <v>56</v>
      </c>
      <c r="O605" s="45">
        <f t="shared" si="97"/>
        <v>69</v>
      </c>
      <c r="P605" s="45">
        <f t="shared" si="97"/>
        <v>83</v>
      </c>
      <c r="Q605" s="45">
        <f t="shared" si="97"/>
        <v>97</v>
      </c>
      <c r="R605" s="45">
        <f t="shared" si="97"/>
        <v>111</v>
      </c>
      <c r="S605" s="45">
        <f t="shared" si="97"/>
        <v>125</v>
      </c>
      <c r="T605" s="45">
        <f t="shared" si="97"/>
        <v>139</v>
      </c>
      <c r="U605" s="45">
        <f t="shared" si="97"/>
        <v>153</v>
      </c>
      <c r="V605" s="45">
        <f t="shared" si="97"/>
        <v>167</v>
      </c>
      <c r="W605" s="45">
        <f t="shared" si="97"/>
        <v>181</v>
      </c>
      <c r="X605" s="45">
        <f t="shared" si="97"/>
        <v>195</v>
      </c>
      <c r="Y605" s="45">
        <f t="shared" si="97"/>
        <v>208</v>
      </c>
      <c r="Z605" s="45">
        <f t="shared" si="97"/>
        <v>222</v>
      </c>
      <c r="AA605" s="45">
        <f t="shared" si="96"/>
        <v>236</v>
      </c>
      <c r="AB605" s="45">
        <f t="shared" si="96"/>
        <v>250</v>
      </c>
      <c r="AC605" s="45">
        <f t="shared" si="96"/>
        <v>264</v>
      </c>
      <c r="AD605" s="45">
        <f t="shared" si="96"/>
        <v>278</v>
      </c>
      <c r="AE605" s="45">
        <f t="shared" si="96"/>
        <v>292</v>
      </c>
      <c r="AF605" s="45">
        <f t="shared" si="96"/>
        <v>306</v>
      </c>
      <c r="AG605" s="45">
        <f t="shared" si="96"/>
        <v>320</v>
      </c>
      <c r="AH605" s="45">
        <f t="shared" si="96"/>
        <v>334</v>
      </c>
      <c r="AI605" s="45">
        <f t="shared" si="96"/>
        <v>347</v>
      </c>
      <c r="AJ605" s="45">
        <f t="shared" si="96"/>
        <v>361</v>
      </c>
      <c r="AK605" s="45">
        <f t="shared" si="96"/>
        <v>375</v>
      </c>
      <c r="AL605" s="45">
        <f t="shared" si="96"/>
        <v>389</v>
      </c>
      <c r="AM605" s="45">
        <f t="shared" si="96"/>
        <v>403</v>
      </c>
      <c r="AN605" s="45">
        <f t="shared" si="96"/>
        <v>417</v>
      </c>
    </row>
    <row r="606" spans="1:40" x14ac:dyDescent="0.25">
      <c r="A606" s="68" t="s">
        <v>247</v>
      </c>
      <c r="B606" s="184">
        <v>40600</v>
      </c>
      <c r="C606" s="68">
        <v>6</v>
      </c>
      <c r="D606" s="1">
        <v>288</v>
      </c>
      <c r="E606" s="1">
        <v>123</v>
      </c>
      <c r="F606" s="1">
        <v>14</v>
      </c>
      <c r="G606" s="1">
        <v>425</v>
      </c>
      <c r="H606" s="181">
        <f t="shared" si="92"/>
        <v>411</v>
      </c>
      <c r="I606" s="176">
        <v>70.833299999999994</v>
      </c>
      <c r="J606" s="182">
        <f t="shared" si="93"/>
        <v>68.5</v>
      </c>
      <c r="K606" s="45">
        <f t="shared" si="97"/>
        <v>4</v>
      </c>
      <c r="L606" s="45">
        <f t="shared" si="97"/>
        <v>9</v>
      </c>
      <c r="M606" s="45">
        <f t="shared" si="97"/>
        <v>13</v>
      </c>
      <c r="N606" s="45">
        <f t="shared" si="97"/>
        <v>17</v>
      </c>
      <c r="O606" s="45">
        <f t="shared" si="97"/>
        <v>21</v>
      </c>
      <c r="P606" s="45">
        <f t="shared" si="97"/>
        <v>26</v>
      </c>
      <c r="Q606" s="45">
        <f t="shared" si="97"/>
        <v>30</v>
      </c>
      <c r="R606" s="45">
        <f t="shared" si="97"/>
        <v>34</v>
      </c>
      <c r="S606" s="45">
        <f t="shared" si="97"/>
        <v>39</v>
      </c>
      <c r="T606" s="45">
        <f t="shared" si="97"/>
        <v>43</v>
      </c>
      <c r="U606" s="45">
        <f t="shared" si="97"/>
        <v>47</v>
      </c>
      <c r="V606" s="45">
        <f t="shared" si="97"/>
        <v>51</v>
      </c>
      <c r="W606" s="45">
        <f t="shared" si="97"/>
        <v>56</v>
      </c>
      <c r="X606" s="45">
        <f t="shared" si="97"/>
        <v>60</v>
      </c>
      <c r="Y606" s="45">
        <f t="shared" si="97"/>
        <v>64</v>
      </c>
      <c r="Z606" s="45">
        <f t="shared" si="97"/>
        <v>69</v>
      </c>
      <c r="AA606" s="45">
        <f t="shared" si="96"/>
        <v>73</v>
      </c>
      <c r="AB606" s="45">
        <f t="shared" si="96"/>
        <v>77</v>
      </c>
      <c r="AC606" s="45">
        <f t="shared" si="96"/>
        <v>81</v>
      </c>
      <c r="AD606" s="45">
        <f t="shared" si="96"/>
        <v>86</v>
      </c>
      <c r="AE606" s="45">
        <f t="shared" si="96"/>
        <v>90</v>
      </c>
      <c r="AF606" s="45">
        <f t="shared" si="96"/>
        <v>94</v>
      </c>
      <c r="AG606" s="45">
        <f t="shared" si="96"/>
        <v>98</v>
      </c>
      <c r="AH606" s="45">
        <f t="shared" si="96"/>
        <v>103</v>
      </c>
      <c r="AI606" s="45">
        <f t="shared" si="96"/>
        <v>107</v>
      </c>
      <c r="AJ606" s="45">
        <f t="shared" si="96"/>
        <v>111</v>
      </c>
      <c r="AK606" s="45">
        <f t="shared" si="96"/>
        <v>116</v>
      </c>
      <c r="AL606" s="45">
        <f t="shared" si="96"/>
        <v>120</v>
      </c>
      <c r="AM606" s="45">
        <f t="shared" si="96"/>
        <v>124</v>
      </c>
      <c r="AN606" s="45">
        <f t="shared" si="96"/>
        <v>128</v>
      </c>
    </row>
    <row r="607" spans="1:40" x14ac:dyDescent="0.25">
      <c r="A607" s="68" t="s">
        <v>247</v>
      </c>
      <c r="B607" s="184">
        <v>40615</v>
      </c>
      <c r="C607" s="68">
        <v>7</v>
      </c>
      <c r="D607" s="1">
        <v>408</v>
      </c>
      <c r="E607" s="1">
        <v>497</v>
      </c>
      <c r="F607" s="1">
        <v>0</v>
      </c>
      <c r="G607" s="1">
        <v>905</v>
      </c>
      <c r="H607" s="181">
        <f t="shared" si="92"/>
        <v>905</v>
      </c>
      <c r="I607" s="176">
        <v>129.28569999999999</v>
      </c>
      <c r="J607" s="182">
        <f t="shared" si="93"/>
        <v>129.28571428571428</v>
      </c>
      <c r="K607" s="45">
        <f t="shared" si="97"/>
        <v>8</v>
      </c>
      <c r="L607" s="45">
        <f t="shared" si="97"/>
        <v>16</v>
      </c>
      <c r="M607" s="45">
        <f t="shared" si="97"/>
        <v>24</v>
      </c>
      <c r="N607" s="45">
        <f t="shared" si="97"/>
        <v>32</v>
      </c>
      <c r="O607" s="45">
        <f t="shared" si="97"/>
        <v>40</v>
      </c>
      <c r="P607" s="45">
        <f t="shared" si="97"/>
        <v>48</v>
      </c>
      <c r="Q607" s="45">
        <f t="shared" si="97"/>
        <v>57</v>
      </c>
      <c r="R607" s="45">
        <f t="shared" si="97"/>
        <v>65</v>
      </c>
      <c r="S607" s="45">
        <f t="shared" si="97"/>
        <v>73</v>
      </c>
      <c r="T607" s="45">
        <f t="shared" si="97"/>
        <v>81</v>
      </c>
      <c r="U607" s="45">
        <f t="shared" si="97"/>
        <v>89</v>
      </c>
      <c r="V607" s="45">
        <f t="shared" si="97"/>
        <v>97</v>
      </c>
      <c r="W607" s="45">
        <f t="shared" si="97"/>
        <v>105</v>
      </c>
      <c r="X607" s="45">
        <f t="shared" si="97"/>
        <v>113</v>
      </c>
      <c r="Y607" s="45">
        <f t="shared" si="97"/>
        <v>121</v>
      </c>
      <c r="Z607" s="45">
        <f t="shared" si="97"/>
        <v>129</v>
      </c>
      <c r="AA607" s="45">
        <f t="shared" si="96"/>
        <v>137</v>
      </c>
      <c r="AB607" s="45">
        <f t="shared" si="96"/>
        <v>145</v>
      </c>
      <c r="AC607" s="45">
        <f t="shared" si="96"/>
        <v>154</v>
      </c>
      <c r="AD607" s="45">
        <f t="shared" si="96"/>
        <v>162</v>
      </c>
      <c r="AE607" s="45">
        <f t="shared" si="96"/>
        <v>170</v>
      </c>
      <c r="AF607" s="45">
        <f t="shared" si="96"/>
        <v>178</v>
      </c>
      <c r="AG607" s="45">
        <f t="shared" si="96"/>
        <v>186</v>
      </c>
      <c r="AH607" s="45">
        <f t="shared" si="96"/>
        <v>194</v>
      </c>
      <c r="AI607" s="45">
        <f t="shared" si="96"/>
        <v>202</v>
      </c>
      <c r="AJ607" s="45">
        <f t="shared" si="96"/>
        <v>210</v>
      </c>
      <c r="AK607" s="45">
        <f t="shared" si="96"/>
        <v>218</v>
      </c>
      <c r="AL607" s="45">
        <f t="shared" si="96"/>
        <v>226</v>
      </c>
      <c r="AM607" s="45">
        <f t="shared" si="96"/>
        <v>234</v>
      </c>
      <c r="AN607" s="45">
        <f t="shared" si="96"/>
        <v>242</v>
      </c>
    </row>
    <row r="608" spans="1:40" x14ac:dyDescent="0.25">
      <c r="A608" s="68" t="s">
        <v>247</v>
      </c>
      <c r="B608" s="184">
        <v>40724</v>
      </c>
      <c r="C608" s="68">
        <v>12</v>
      </c>
      <c r="D608" s="1">
        <v>1548</v>
      </c>
      <c r="E608" s="1">
        <v>1359</v>
      </c>
      <c r="F608" s="1">
        <v>68</v>
      </c>
      <c r="G608" s="1">
        <v>2975</v>
      </c>
      <c r="H608" s="181">
        <f t="shared" si="92"/>
        <v>2907</v>
      </c>
      <c r="I608" s="176">
        <v>247.91669999999999</v>
      </c>
      <c r="J608" s="182">
        <f t="shared" si="93"/>
        <v>242.25</v>
      </c>
      <c r="K608" s="45">
        <f t="shared" si="97"/>
        <v>15</v>
      </c>
      <c r="L608" s="45">
        <f t="shared" si="97"/>
        <v>30</v>
      </c>
      <c r="M608" s="45">
        <f t="shared" si="97"/>
        <v>45</v>
      </c>
      <c r="N608" s="45">
        <f t="shared" si="97"/>
        <v>61</v>
      </c>
      <c r="O608" s="45">
        <f t="shared" si="97"/>
        <v>76</v>
      </c>
      <c r="P608" s="45">
        <f t="shared" si="97"/>
        <v>91</v>
      </c>
      <c r="Q608" s="45">
        <f t="shared" si="97"/>
        <v>106</v>
      </c>
      <c r="R608" s="45">
        <f t="shared" si="97"/>
        <v>121</v>
      </c>
      <c r="S608" s="45">
        <f t="shared" si="97"/>
        <v>136</v>
      </c>
      <c r="T608" s="45">
        <f t="shared" si="97"/>
        <v>151</v>
      </c>
      <c r="U608" s="45">
        <f t="shared" si="97"/>
        <v>167</v>
      </c>
      <c r="V608" s="45">
        <f t="shared" si="97"/>
        <v>182</v>
      </c>
      <c r="W608" s="45">
        <f t="shared" si="97"/>
        <v>197</v>
      </c>
      <c r="X608" s="45">
        <f t="shared" si="97"/>
        <v>212</v>
      </c>
      <c r="Y608" s="45">
        <f t="shared" si="97"/>
        <v>227</v>
      </c>
      <c r="Z608" s="45">
        <f t="shared" si="97"/>
        <v>242</v>
      </c>
      <c r="AA608" s="45">
        <f t="shared" si="96"/>
        <v>257</v>
      </c>
      <c r="AB608" s="45">
        <f t="shared" si="96"/>
        <v>273</v>
      </c>
      <c r="AC608" s="45">
        <f t="shared" si="96"/>
        <v>288</v>
      </c>
      <c r="AD608" s="45">
        <f t="shared" si="96"/>
        <v>303</v>
      </c>
      <c r="AE608" s="45">
        <f t="shared" si="96"/>
        <v>318</v>
      </c>
      <c r="AF608" s="45">
        <f t="shared" si="96"/>
        <v>333</v>
      </c>
      <c r="AG608" s="45">
        <f t="shared" si="96"/>
        <v>348</v>
      </c>
      <c r="AH608" s="45">
        <f t="shared" si="96"/>
        <v>363</v>
      </c>
      <c r="AI608" s="45">
        <f t="shared" si="96"/>
        <v>379</v>
      </c>
      <c r="AJ608" s="45">
        <f t="shared" si="96"/>
        <v>394</v>
      </c>
      <c r="AK608" s="45">
        <f t="shared" si="96"/>
        <v>409</v>
      </c>
      <c r="AL608" s="45">
        <f t="shared" si="96"/>
        <v>424</v>
      </c>
      <c r="AM608" s="45">
        <f t="shared" si="96"/>
        <v>439</v>
      </c>
      <c r="AN608" s="45">
        <f t="shared" si="96"/>
        <v>454</v>
      </c>
    </row>
    <row r="609" spans="1:40" x14ac:dyDescent="0.25">
      <c r="A609" s="68" t="s">
        <v>247</v>
      </c>
      <c r="B609" s="184">
        <v>40731</v>
      </c>
      <c r="C609" s="68">
        <v>7</v>
      </c>
      <c r="D609" s="1">
        <v>1512</v>
      </c>
      <c r="E609" s="1">
        <v>1263</v>
      </c>
      <c r="F609" s="1">
        <v>11</v>
      </c>
      <c r="G609" s="1">
        <v>2786</v>
      </c>
      <c r="H609" s="181">
        <f t="shared" si="92"/>
        <v>2775</v>
      </c>
      <c r="I609" s="176">
        <v>398</v>
      </c>
      <c r="J609" s="182">
        <f t="shared" si="93"/>
        <v>396.42857142857144</v>
      </c>
      <c r="K609" s="45">
        <f t="shared" si="97"/>
        <v>25</v>
      </c>
      <c r="L609" s="45">
        <f t="shared" si="97"/>
        <v>50</v>
      </c>
      <c r="M609" s="45">
        <f t="shared" si="97"/>
        <v>74</v>
      </c>
      <c r="N609" s="45">
        <f t="shared" si="97"/>
        <v>99</v>
      </c>
      <c r="O609" s="45">
        <f t="shared" si="97"/>
        <v>124</v>
      </c>
      <c r="P609" s="45">
        <f t="shared" si="97"/>
        <v>149</v>
      </c>
      <c r="Q609" s="45">
        <f t="shared" si="97"/>
        <v>173</v>
      </c>
      <c r="R609" s="45">
        <f t="shared" si="97"/>
        <v>198</v>
      </c>
      <c r="S609" s="45">
        <f t="shared" si="97"/>
        <v>223</v>
      </c>
      <c r="T609" s="45">
        <f t="shared" si="97"/>
        <v>248</v>
      </c>
      <c r="U609" s="45">
        <f t="shared" si="97"/>
        <v>273</v>
      </c>
      <c r="V609" s="45">
        <f t="shared" si="97"/>
        <v>297</v>
      </c>
      <c r="W609" s="45">
        <f t="shared" si="97"/>
        <v>322</v>
      </c>
      <c r="X609" s="45">
        <f t="shared" si="97"/>
        <v>347</v>
      </c>
      <c r="Y609" s="45">
        <f t="shared" si="97"/>
        <v>372</v>
      </c>
      <c r="Z609" s="45">
        <f t="shared" si="97"/>
        <v>396</v>
      </c>
      <c r="AA609" s="45">
        <f t="shared" si="96"/>
        <v>421</v>
      </c>
      <c r="AB609" s="45">
        <f t="shared" si="96"/>
        <v>446</v>
      </c>
      <c r="AC609" s="45">
        <f t="shared" si="96"/>
        <v>471</v>
      </c>
      <c r="AD609" s="45">
        <f t="shared" si="96"/>
        <v>496</v>
      </c>
      <c r="AE609" s="45">
        <f t="shared" si="96"/>
        <v>520</v>
      </c>
      <c r="AF609" s="45">
        <f t="shared" si="96"/>
        <v>545</v>
      </c>
      <c r="AG609" s="45">
        <f t="shared" si="96"/>
        <v>570</v>
      </c>
      <c r="AH609" s="45">
        <f t="shared" si="96"/>
        <v>595</v>
      </c>
      <c r="AI609" s="45">
        <f t="shared" si="96"/>
        <v>619</v>
      </c>
      <c r="AJ609" s="45">
        <f t="shared" si="96"/>
        <v>644</v>
      </c>
      <c r="AK609" s="45">
        <f t="shared" si="96"/>
        <v>669</v>
      </c>
      <c r="AL609" s="45">
        <f t="shared" si="96"/>
        <v>694</v>
      </c>
      <c r="AM609" s="45">
        <f t="shared" si="96"/>
        <v>719</v>
      </c>
      <c r="AN609" s="45">
        <f t="shared" si="96"/>
        <v>743</v>
      </c>
    </row>
    <row r="610" spans="1:40" x14ac:dyDescent="0.25">
      <c r="A610" s="68" t="s">
        <v>247</v>
      </c>
      <c r="B610" s="184">
        <v>40743</v>
      </c>
      <c r="C610" s="68">
        <v>5</v>
      </c>
      <c r="D610" s="1">
        <v>408</v>
      </c>
      <c r="E610" s="1">
        <v>117</v>
      </c>
      <c r="F610" s="1">
        <v>0</v>
      </c>
      <c r="G610" s="1">
        <v>525</v>
      </c>
      <c r="H610" s="181">
        <f t="shared" si="92"/>
        <v>525</v>
      </c>
      <c r="I610" s="176">
        <v>105</v>
      </c>
      <c r="J610" s="182">
        <f t="shared" si="93"/>
        <v>105</v>
      </c>
      <c r="K610" s="45">
        <f t="shared" si="97"/>
        <v>7</v>
      </c>
      <c r="L610" s="45">
        <f t="shared" si="97"/>
        <v>13</v>
      </c>
      <c r="M610" s="45">
        <f t="shared" si="97"/>
        <v>20</v>
      </c>
      <c r="N610" s="45">
        <f t="shared" si="97"/>
        <v>26</v>
      </c>
      <c r="O610" s="45">
        <f t="shared" si="97"/>
        <v>33</v>
      </c>
      <c r="P610" s="45">
        <f t="shared" si="97"/>
        <v>39</v>
      </c>
      <c r="Q610" s="45">
        <f t="shared" si="97"/>
        <v>46</v>
      </c>
      <c r="R610" s="45">
        <f t="shared" si="97"/>
        <v>53</v>
      </c>
      <c r="S610" s="45">
        <f t="shared" si="97"/>
        <v>59</v>
      </c>
      <c r="T610" s="45">
        <f t="shared" si="97"/>
        <v>66</v>
      </c>
      <c r="U610" s="45">
        <f t="shared" si="97"/>
        <v>72</v>
      </c>
      <c r="V610" s="45">
        <f t="shared" si="97"/>
        <v>79</v>
      </c>
      <c r="W610" s="45">
        <f t="shared" si="97"/>
        <v>85</v>
      </c>
      <c r="X610" s="45">
        <f t="shared" si="97"/>
        <v>92</v>
      </c>
      <c r="Y610" s="45">
        <f t="shared" si="97"/>
        <v>98</v>
      </c>
      <c r="Z610" s="45">
        <f t="shared" si="97"/>
        <v>105</v>
      </c>
      <c r="AA610" s="45">
        <f t="shared" si="96"/>
        <v>112</v>
      </c>
      <c r="AB610" s="45">
        <f t="shared" si="96"/>
        <v>118</v>
      </c>
      <c r="AC610" s="45">
        <f t="shared" si="96"/>
        <v>125</v>
      </c>
      <c r="AD610" s="45">
        <f t="shared" si="96"/>
        <v>131</v>
      </c>
      <c r="AE610" s="45">
        <f t="shared" si="96"/>
        <v>138</v>
      </c>
      <c r="AF610" s="45">
        <f t="shared" si="96"/>
        <v>144</v>
      </c>
      <c r="AG610" s="45">
        <f t="shared" si="96"/>
        <v>151</v>
      </c>
      <c r="AH610" s="45">
        <f t="shared" si="96"/>
        <v>158</v>
      </c>
      <c r="AI610" s="45">
        <f t="shared" si="96"/>
        <v>164</v>
      </c>
      <c r="AJ610" s="45">
        <f t="shared" si="96"/>
        <v>171</v>
      </c>
      <c r="AK610" s="45">
        <f t="shared" si="96"/>
        <v>177</v>
      </c>
      <c r="AL610" s="45">
        <f t="shared" si="96"/>
        <v>184</v>
      </c>
      <c r="AM610" s="45">
        <f t="shared" si="96"/>
        <v>190</v>
      </c>
      <c r="AN610" s="45">
        <f t="shared" si="96"/>
        <v>197</v>
      </c>
    </row>
    <row r="611" spans="1:40" x14ac:dyDescent="0.25">
      <c r="A611" s="68" t="s">
        <v>247</v>
      </c>
      <c r="B611" s="184">
        <v>40903</v>
      </c>
      <c r="C611" s="68">
        <v>13</v>
      </c>
      <c r="D611" s="1">
        <v>2412</v>
      </c>
      <c r="E611" s="1">
        <v>1013</v>
      </c>
      <c r="F611" s="1">
        <v>11</v>
      </c>
      <c r="G611" s="1">
        <v>3436</v>
      </c>
      <c r="H611" s="181">
        <f t="shared" si="92"/>
        <v>3425</v>
      </c>
      <c r="I611" s="176">
        <v>264.30770000000001</v>
      </c>
      <c r="J611" s="182">
        <f t="shared" si="93"/>
        <v>263.46153846153845</v>
      </c>
      <c r="K611" s="45">
        <f t="shared" si="97"/>
        <v>16</v>
      </c>
      <c r="L611" s="45">
        <f t="shared" si="97"/>
        <v>33</v>
      </c>
      <c r="M611" s="45">
        <f t="shared" si="97"/>
        <v>49</v>
      </c>
      <c r="N611" s="45">
        <f t="shared" si="97"/>
        <v>66</v>
      </c>
      <c r="O611" s="45">
        <f t="shared" si="97"/>
        <v>82</v>
      </c>
      <c r="P611" s="45">
        <f t="shared" si="97"/>
        <v>99</v>
      </c>
      <c r="Q611" s="45">
        <f t="shared" si="97"/>
        <v>115</v>
      </c>
      <c r="R611" s="45">
        <f t="shared" si="97"/>
        <v>132</v>
      </c>
      <c r="S611" s="45">
        <f t="shared" si="97"/>
        <v>148</v>
      </c>
      <c r="T611" s="45">
        <f t="shared" si="97"/>
        <v>165</v>
      </c>
      <c r="U611" s="45">
        <f t="shared" si="97"/>
        <v>181</v>
      </c>
      <c r="V611" s="45">
        <f t="shared" si="97"/>
        <v>198</v>
      </c>
      <c r="W611" s="45">
        <f t="shared" si="97"/>
        <v>214</v>
      </c>
      <c r="X611" s="45">
        <f t="shared" si="97"/>
        <v>231</v>
      </c>
      <c r="Y611" s="45">
        <f t="shared" si="97"/>
        <v>247</v>
      </c>
      <c r="Z611" s="45">
        <f t="shared" si="97"/>
        <v>263</v>
      </c>
      <c r="AA611" s="45">
        <f t="shared" si="96"/>
        <v>280</v>
      </c>
      <c r="AB611" s="45">
        <f t="shared" si="96"/>
        <v>296</v>
      </c>
      <c r="AC611" s="45">
        <f t="shared" si="96"/>
        <v>313</v>
      </c>
      <c r="AD611" s="45">
        <f t="shared" si="96"/>
        <v>329</v>
      </c>
      <c r="AE611" s="45">
        <f t="shared" si="96"/>
        <v>346</v>
      </c>
      <c r="AF611" s="45">
        <f t="shared" si="96"/>
        <v>362</v>
      </c>
      <c r="AG611" s="45">
        <f t="shared" si="96"/>
        <v>379</v>
      </c>
      <c r="AH611" s="45">
        <f t="shared" si="96"/>
        <v>395</v>
      </c>
      <c r="AI611" s="45">
        <f t="shared" si="96"/>
        <v>412</v>
      </c>
      <c r="AJ611" s="45">
        <f t="shared" si="96"/>
        <v>428</v>
      </c>
      <c r="AK611" s="45">
        <f t="shared" si="96"/>
        <v>445</v>
      </c>
      <c r="AL611" s="45">
        <f t="shared" si="96"/>
        <v>461</v>
      </c>
      <c r="AM611" s="45">
        <f t="shared" si="96"/>
        <v>478</v>
      </c>
      <c r="AN611" s="45">
        <f t="shared" si="96"/>
        <v>494</v>
      </c>
    </row>
    <row r="612" spans="1:40" x14ac:dyDescent="0.25">
      <c r="A612" s="68" t="s">
        <v>247</v>
      </c>
      <c r="B612" s="184">
        <v>40923</v>
      </c>
      <c r="C612" s="68">
        <v>11</v>
      </c>
      <c r="D612" s="1">
        <v>2268</v>
      </c>
      <c r="E612" s="1">
        <v>649</v>
      </c>
      <c r="F612" s="1">
        <v>60</v>
      </c>
      <c r="G612" s="1">
        <v>2977</v>
      </c>
      <c r="H612" s="181">
        <f t="shared" si="92"/>
        <v>2917</v>
      </c>
      <c r="I612" s="176">
        <v>270.63639999999998</v>
      </c>
      <c r="J612" s="182">
        <f t="shared" si="93"/>
        <v>265.18181818181819</v>
      </c>
      <c r="K612" s="45">
        <f t="shared" si="97"/>
        <v>17</v>
      </c>
      <c r="L612" s="45">
        <f t="shared" si="97"/>
        <v>33</v>
      </c>
      <c r="M612" s="45">
        <f t="shared" si="97"/>
        <v>50</v>
      </c>
      <c r="N612" s="45">
        <f t="shared" si="97"/>
        <v>66</v>
      </c>
      <c r="O612" s="45">
        <f t="shared" si="97"/>
        <v>83</v>
      </c>
      <c r="P612" s="45">
        <f t="shared" si="97"/>
        <v>99</v>
      </c>
      <c r="Q612" s="45">
        <f t="shared" si="97"/>
        <v>116</v>
      </c>
      <c r="R612" s="45">
        <f t="shared" si="97"/>
        <v>133</v>
      </c>
      <c r="S612" s="45">
        <f t="shared" si="97"/>
        <v>149</v>
      </c>
      <c r="T612" s="45">
        <f t="shared" si="97"/>
        <v>166</v>
      </c>
      <c r="U612" s="45">
        <f t="shared" si="97"/>
        <v>182</v>
      </c>
      <c r="V612" s="45">
        <f t="shared" si="97"/>
        <v>199</v>
      </c>
      <c r="W612" s="45">
        <f t="shared" si="97"/>
        <v>215</v>
      </c>
      <c r="X612" s="45">
        <f t="shared" si="97"/>
        <v>232</v>
      </c>
      <c r="Y612" s="45">
        <f t="shared" si="97"/>
        <v>249</v>
      </c>
      <c r="Z612" s="45">
        <f t="shared" si="97"/>
        <v>265</v>
      </c>
      <c r="AA612" s="45">
        <f t="shared" si="96"/>
        <v>282</v>
      </c>
      <c r="AB612" s="45">
        <f t="shared" si="96"/>
        <v>298</v>
      </c>
      <c r="AC612" s="45">
        <f t="shared" si="96"/>
        <v>315</v>
      </c>
      <c r="AD612" s="45">
        <f t="shared" si="96"/>
        <v>331</v>
      </c>
      <c r="AE612" s="45">
        <f t="shared" si="96"/>
        <v>348</v>
      </c>
      <c r="AF612" s="45">
        <f t="shared" si="96"/>
        <v>365</v>
      </c>
      <c r="AG612" s="45">
        <f t="shared" si="96"/>
        <v>381</v>
      </c>
      <c r="AH612" s="45">
        <f t="shared" si="96"/>
        <v>398</v>
      </c>
      <c r="AI612" s="45">
        <f t="shared" si="96"/>
        <v>414</v>
      </c>
      <c r="AJ612" s="45">
        <f t="shared" si="96"/>
        <v>431</v>
      </c>
      <c r="AK612" s="45">
        <f t="shared" si="96"/>
        <v>447</v>
      </c>
      <c r="AL612" s="45">
        <f t="shared" si="96"/>
        <v>464</v>
      </c>
      <c r="AM612" s="45">
        <f t="shared" si="96"/>
        <v>481</v>
      </c>
      <c r="AN612" s="45">
        <f t="shared" si="96"/>
        <v>497</v>
      </c>
    </row>
    <row r="613" spans="1:40" x14ac:dyDescent="0.25">
      <c r="A613" s="68" t="s">
        <v>247</v>
      </c>
      <c r="B613" s="184">
        <v>40929</v>
      </c>
      <c r="C613" s="68">
        <v>0</v>
      </c>
      <c r="D613" s="1">
        <v>0</v>
      </c>
      <c r="E613" s="1">
        <v>0</v>
      </c>
      <c r="F613" s="1">
        <v>0</v>
      </c>
      <c r="G613" s="1">
        <v>0</v>
      </c>
      <c r="H613" s="181">
        <f t="shared" si="92"/>
        <v>0</v>
      </c>
      <c r="I613" s="176">
        <v>0</v>
      </c>
      <c r="J613" s="182">
        <f t="shared" si="93"/>
        <v>0</v>
      </c>
      <c r="K613" s="45">
        <f t="shared" si="97"/>
        <v>0</v>
      </c>
      <c r="L613" s="45">
        <f t="shared" si="97"/>
        <v>0</v>
      </c>
      <c r="M613" s="45">
        <f t="shared" si="97"/>
        <v>0</v>
      </c>
      <c r="N613" s="45">
        <f t="shared" si="97"/>
        <v>0</v>
      </c>
      <c r="O613" s="45">
        <f t="shared" si="97"/>
        <v>0</v>
      </c>
      <c r="P613" s="45">
        <f t="shared" si="97"/>
        <v>0</v>
      </c>
      <c r="Q613" s="45">
        <f t="shared" si="97"/>
        <v>0</v>
      </c>
      <c r="R613" s="45">
        <f t="shared" si="97"/>
        <v>0</v>
      </c>
      <c r="S613" s="45">
        <f t="shared" si="97"/>
        <v>0</v>
      </c>
      <c r="T613" s="45">
        <f t="shared" si="97"/>
        <v>0</v>
      </c>
      <c r="U613" s="45">
        <f t="shared" si="97"/>
        <v>0</v>
      </c>
      <c r="V613" s="45">
        <f t="shared" si="97"/>
        <v>0</v>
      </c>
      <c r="W613" s="45">
        <f t="shared" si="97"/>
        <v>0</v>
      </c>
      <c r="X613" s="45">
        <f t="shared" si="97"/>
        <v>0</v>
      </c>
      <c r="Y613" s="45">
        <f t="shared" si="97"/>
        <v>0</v>
      </c>
      <c r="Z613" s="45">
        <f t="shared" si="97"/>
        <v>0</v>
      </c>
      <c r="AA613" s="45">
        <f t="shared" si="96"/>
        <v>0</v>
      </c>
      <c r="AB613" s="45">
        <f t="shared" si="96"/>
        <v>0</v>
      </c>
      <c r="AC613" s="45">
        <f t="shared" si="96"/>
        <v>0</v>
      </c>
      <c r="AD613" s="45">
        <f t="shared" si="96"/>
        <v>0</v>
      </c>
      <c r="AE613" s="45">
        <f t="shared" si="96"/>
        <v>0</v>
      </c>
      <c r="AF613" s="45">
        <f t="shared" si="96"/>
        <v>0</v>
      </c>
      <c r="AG613" s="45">
        <f t="shared" si="96"/>
        <v>0</v>
      </c>
      <c r="AH613" s="45">
        <f t="shared" si="96"/>
        <v>0</v>
      </c>
      <c r="AI613" s="45">
        <f t="shared" si="96"/>
        <v>0</v>
      </c>
      <c r="AJ613" s="45">
        <f t="shared" si="96"/>
        <v>0</v>
      </c>
      <c r="AK613" s="45">
        <f t="shared" si="96"/>
        <v>0</v>
      </c>
      <c r="AL613" s="45">
        <f t="shared" si="96"/>
        <v>0</v>
      </c>
      <c r="AM613" s="45">
        <f t="shared" si="96"/>
        <v>0</v>
      </c>
      <c r="AN613" s="45">
        <f t="shared" si="96"/>
        <v>0</v>
      </c>
    </row>
    <row r="614" spans="1:40" x14ac:dyDescent="0.25">
      <c r="A614" s="68" t="s">
        <v>247</v>
      </c>
      <c r="B614" s="184">
        <v>40931</v>
      </c>
      <c r="C614" s="68">
        <v>6</v>
      </c>
      <c r="D614" s="1">
        <v>1764</v>
      </c>
      <c r="E614" s="1">
        <v>1023</v>
      </c>
      <c r="F614" s="1">
        <v>30</v>
      </c>
      <c r="G614" s="1">
        <v>2817</v>
      </c>
      <c r="H614" s="181">
        <f t="shared" si="92"/>
        <v>2787</v>
      </c>
      <c r="I614" s="176">
        <v>469.5</v>
      </c>
      <c r="J614" s="182">
        <f t="shared" si="93"/>
        <v>464.5</v>
      </c>
      <c r="K614" s="45">
        <f t="shared" si="97"/>
        <v>29</v>
      </c>
      <c r="L614" s="45">
        <f t="shared" si="97"/>
        <v>58</v>
      </c>
      <c r="M614" s="45">
        <f t="shared" si="97"/>
        <v>87</v>
      </c>
      <c r="N614" s="45">
        <f t="shared" si="97"/>
        <v>116</v>
      </c>
      <c r="O614" s="45">
        <f t="shared" si="97"/>
        <v>145</v>
      </c>
      <c r="P614" s="45">
        <f t="shared" si="97"/>
        <v>174</v>
      </c>
      <c r="Q614" s="45">
        <f t="shared" si="97"/>
        <v>203</v>
      </c>
      <c r="R614" s="45">
        <f t="shared" si="97"/>
        <v>232</v>
      </c>
      <c r="S614" s="45">
        <f t="shared" si="97"/>
        <v>261</v>
      </c>
      <c r="T614" s="45">
        <f t="shared" si="97"/>
        <v>290</v>
      </c>
      <c r="U614" s="45">
        <f t="shared" si="97"/>
        <v>319</v>
      </c>
      <c r="V614" s="45">
        <f t="shared" si="97"/>
        <v>348</v>
      </c>
      <c r="W614" s="45">
        <f t="shared" si="97"/>
        <v>377</v>
      </c>
      <c r="X614" s="45">
        <f t="shared" si="97"/>
        <v>406</v>
      </c>
      <c r="Y614" s="45">
        <f t="shared" si="97"/>
        <v>435</v>
      </c>
      <c r="Z614" s="45">
        <f t="shared" ref="Z614:AN629" si="98">IF($G614&gt;0,ROUND($J614*Z$3/12*0.75,0),0)</f>
        <v>465</v>
      </c>
      <c r="AA614" s="45">
        <f t="shared" si="98"/>
        <v>494</v>
      </c>
      <c r="AB614" s="45">
        <f t="shared" si="98"/>
        <v>523</v>
      </c>
      <c r="AC614" s="45">
        <f t="shared" si="98"/>
        <v>552</v>
      </c>
      <c r="AD614" s="45">
        <f t="shared" si="98"/>
        <v>581</v>
      </c>
      <c r="AE614" s="45">
        <f t="shared" si="98"/>
        <v>610</v>
      </c>
      <c r="AF614" s="45">
        <f t="shared" si="98"/>
        <v>639</v>
      </c>
      <c r="AG614" s="45">
        <f t="shared" si="98"/>
        <v>668</v>
      </c>
      <c r="AH614" s="45">
        <f t="shared" si="98"/>
        <v>697</v>
      </c>
      <c r="AI614" s="45">
        <f t="shared" si="98"/>
        <v>726</v>
      </c>
      <c r="AJ614" s="45">
        <f t="shared" si="98"/>
        <v>755</v>
      </c>
      <c r="AK614" s="45">
        <f t="shared" si="98"/>
        <v>784</v>
      </c>
      <c r="AL614" s="45">
        <f t="shared" si="98"/>
        <v>813</v>
      </c>
      <c r="AM614" s="45">
        <f t="shared" si="98"/>
        <v>842</v>
      </c>
      <c r="AN614" s="45">
        <f t="shared" si="98"/>
        <v>871</v>
      </c>
    </row>
    <row r="615" spans="1:40" x14ac:dyDescent="0.25">
      <c r="A615" s="68" t="s">
        <v>247</v>
      </c>
      <c r="B615" s="184">
        <v>40939</v>
      </c>
      <c r="C615" s="68">
        <v>0</v>
      </c>
      <c r="D615" s="1">
        <v>0</v>
      </c>
      <c r="E615" s="1">
        <v>0</v>
      </c>
      <c r="F615" s="1">
        <v>0</v>
      </c>
      <c r="G615" s="1">
        <v>0</v>
      </c>
      <c r="H615" s="181">
        <f t="shared" si="92"/>
        <v>0</v>
      </c>
      <c r="I615" s="176">
        <v>0</v>
      </c>
      <c r="J615" s="182">
        <f t="shared" si="93"/>
        <v>0</v>
      </c>
      <c r="K615" s="45">
        <f t="shared" ref="K615:Z630" si="99">IF($G615&gt;0,ROUND($J615*K$3/12*0.75,0),0)</f>
        <v>0</v>
      </c>
      <c r="L615" s="45">
        <f t="shared" si="99"/>
        <v>0</v>
      </c>
      <c r="M615" s="45">
        <f t="shared" si="99"/>
        <v>0</v>
      </c>
      <c r="N615" s="45">
        <f t="shared" si="99"/>
        <v>0</v>
      </c>
      <c r="O615" s="45">
        <f t="shared" si="99"/>
        <v>0</v>
      </c>
      <c r="P615" s="45">
        <f t="shared" si="99"/>
        <v>0</v>
      </c>
      <c r="Q615" s="45">
        <f t="shared" si="99"/>
        <v>0</v>
      </c>
      <c r="R615" s="45">
        <f t="shared" si="99"/>
        <v>0</v>
      </c>
      <c r="S615" s="45">
        <f t="shared" si="99"/>
        <v>0</v>
      </c>
      <c r="T615" s="45">
        <f t="shared" si="99"/>
        <v>0</v>
      </c>
      <c r="U615" s="45">
        <f t="shared" si="99"/>
        <v>0</v>
      </c>
      <c r="V615" s="45">
        <f t="shared" si="99"/>
        <v>0</v>
      </c>
      <c r="W615" s="45">
        <f t="shared" si="99"/>
        <v>0</v>
      </c>
      <c r="X615" s="45">
        <f t="shared" si="99"/>
        <v>0</v>
      </c>
      <c r="Y615" s="45">
        <f t="shared" si="99"/>
        <v>0</v>
      </c>
      <c r="Z615" s="45">
        <f t="shared" si="99"/>
        <v>0</v>
      </c>
      <c r="AA615" s="45">
        <f t="shared" si="98"/>
        <v>0</v>
      </c>
      <c r="AB615" s="45">
        <f t="shared" si="98"/>
        <v>0</v>
      </c>
      <c r="AC615" s="45">
        <f t="shared" si="98"/>
        <v>0</v>
      </c>
      <c r="AD615" s="45">
        <f t="shared" si="98"/>
        <v>0</v>
      </c>
      <c r="AE615" s="45">
        <f t="shared" si="98"/>
        <v>0</v>
      </c>
      <c r="AF615" s="45">
        <f t="shared" si="98"/>
        <v>0</v>
      </c>
      <c r="AG615" s="45">
        <f t="shared" si="98"/>
        <v>0</v>
      </c>
      <c r="AH615" s="45">
        <f t="shared" si="98"/>
        <v>0</v>
      </c>
      <c r="AI615" s="45">
        <f t="shared" si="98"/>
        <v>0</v>
      </c>
      <c r="AJ615" s="45">
        <f t="shared" si="98"/>
        <v>0</v>
      </c>
      <c r="AK615" s="45">
        <f t="shared" si="98"/>
        <v>0</v>
      </c>
      <c r="AL615" s="45">
        <f t="shared" si="98"/>
        <v>0</v>
      </c>
      <c r="AM615" s="45">
        <f t="shared" si="98"/>
        <v>0</v>
      </c>
      <c r="AN615" s="45">
        <f t="shared" si="98"/>
        <v>0</v>
      </c>
    </row>
    <row r="616" spans="1:40" x14ac:dyDescent="0.25">
      <c r="A616" s="68" t="s">
        <v>247</v>
      </c>
      <c r="B616" s="184">
        <v>41200</v>
      </c>
      <c r="C616" s="68">
        <v>8</v>
      </c>
      <c r="D616" s="1">
        <v>960</v>
      </c>
      <c r="E616" s="1">
        <v>1028</v>
      </c>
      <c r="F616" s="1">
        <v>78</v>
      </c>
      <c r="G616" s="1">
        <v>2066</v>
      </c>
      <c r="H616" s="181">
        <f t="shared" si="92"/>
        <v>1988</v>
      </c>
      <c r="I616" s="176">
        <v>258.25</v>
      </c>
      <c r="J616" s="182">
        <f t="shared" si="93"/>
        <v>248.5</v>
      </c>
      <c r="K616" s="45">
        <f t="shared" si="99"/>
        <v>16</v>
      </c>
      <c r="L616" s="45">
        <f t="shared" si="99"/>
        <v>31</v>
      </c>
      <c r="M616" s="45">
        <f t="shared" si="99"/>
        <v>47</v>
      </c>
      <c r="N616" s="45">
        <f t="shared" si="99"/>
        <v>62</v>
      </c>
      <c r="O616" s="45">
        <f t="shared" si="99"/>
        <v>78</v>
      </c>
      <c r="P616" s="45">
        <f t="shared" si="99"/>
        <v>93</v>
      </c>
      <c r="Q616" s="45">
        <f t="shared" si="99"/>
        <v>109</v>
      </c>
      <c r="R616" s="45">
        <f t="shared" si="99"/>
        <v>124</v>
      </c>
      <c r="S616" s="45">
        <f t="shared" si="99"/>
        <v>140</v>
      </c>
      <c r="T616" s="45">
        <f t="shared" si="99"/>
        <v>155</v>
      </c>
      <c r="U616" s="45">
        <f t="shared" si="99"/>
        <v>171</v>
      </c>
      <c r="V616" s="45">
        <f t="shared" si="99"/>
        <v>186</v>
      </c>
      <c r="W616" s="45">
        <f t="shared" si="99"/>
        <v>202</v>
      </c>
      <c r="X616" s="45">
        <f t="shared" si="99"/>
        <v>217</v>
      </c>
      <c r="Y616" s="45">
        <f t="shared" si="99"/>
        <v>233</v>
      </c>
      <c r="Z616" s="45">
        <f t="shared" si="99"/>
        <v>249</v>
      </c>
      <c r="AA616" s="45">
        <f t="shared" si="98"/>
        <v>264</v>
      </c>
      <c r="AB616" s="45">
        <f t="shared" si="98"/>
        <v>280</v>
      </c>
      <c r="AC616" s="45">
        <f t="shared" si="98"/>
        <v>295</v>
      </c>
      <c r="AD616" s="45">
        <f t="shared" si="98"/>
        <v>311</v>
      </c>
      <c r="AE616" s="45">
        <f t="shared" si="98"/>
        <v>326</v>
      </c>
      <c r="AF616" s="45">
        <f t="shared" si="98"/>
        <v>342</v>
      </c>
      <c r="AG616" s="45">
        <f t="shared" si="98"/>
        <v>357</v>
      </c>
      <c r="AH616" s="45">
        <f t="shared" si="98"/>
        <v>373</v>
      </c>
      <c r="AI616" s="45">
        <f t="shared" si="98"/>
        <v>388</v>
      </c>
      <c r="AJ616" s="45">
        <f t="shared" si="98"/>
        <v>404</v>
      </c>
      <c r="AK616" s="45">
        <f t="shared" si="98"/>
        <v>419</v>
      </c>
      <c r="AL616" s="45">
        <f t="shared" si="98"/>
        <v>435</v>
      </c>
      <c r="AM616" s="45">
        <f t="shared" si="98"/>
        <v>450</v>
      </c>
      <c r="AN616" s="45">
        <f t="shared" si="98"/>
        <v>466</v>
      </c>
    </row>
    <row r="617" spans="1:40" x14ac:dyDescent="0.25">
      <c r="A617" s="68" t="s">
        <v>247</v>
      </c>
      <c r="B617" s="184">
        <v>41207</v>
      </c>
      <c r="C617" s="68">
        <v>8</v>
      </c>
      <c r="D617" s="1">
        <v>876</v>
      </c>
      <c r="E617" s="1">
        <v>840</v>
      </c>
      <c r="F617" s="1">
        <v>3</v>
      </c>
      <c r="G617" s="1">
        <v>1719</v>
      </c>
      <c r="H617" s="181">
        <f t="shared" si="92"/>
        <v>1716</v>
      </c>
      <c r="I617" s="176">
        <v>214.875</v>
      </c>
      <c r="J617" s="182">
        <f t="shared" si="93"/>
        <v>214.5</v>
      </c>
      <c r="K617" s="45">
        <f t="shared" si="99"/>
        <v>13</v>
      </c>
      <c r="L617" s="45">
        <f t="shared" si="99"/>
        <v>27</v>
      </c>
      <c r="M617" s="45">
        <f t="shared" si="99"/>
        <v>40</v>
      </c>
      <c r="N617" s="45">
        <f t="shared" si="99"/>
        <v>54</v>
      </c>
      <c r="O617" s="45">
        <f t="shared" si="99"/>
        <v>67</v>
      </c>
      <c r="P617" s="45">
        <f t="shared" si="99"/>
        <v>80</v>
      </c>
      <c r="Q617" s="45">
        <f t="shared" si="99"/>
        <v>94</v>
      </c>
      <c r="R617" s="45">
        <f t="shared" si="99"/>
        <v>107</v>
      </c>
      <c r="S617" s="45">
        <f t="shared" si="99"/>
        <v>121</v>
      </c>
      <c r="T617" s="45">
        <f t="shared" si="99"/>
        <v>134</v>
      </c>
      <c r="U617" s="45">
        <f t="shared" si="99"/>
        <v>147</v>
      </c>
      <c r="V617" s="45">
        <f t="shared" si="99"/>
        <v>161</v>
      </c>
      <c r="W617" s="45">
        <f t="shared" si="99"/>
        <v>174</v>
      </c>
      <c r="X617" s="45">
        <f t="shared" si="99"/>
        <v>188</v>
      </c>
      <c r="Y617" s="45">
        <f t="shared" si="99"/>
        <v>201</v>
      </c>
      <c r="Z617" s="45">
        <f t="shared" si="99"/>
        <v>215</v>
      </c>
      <c r="AA617" s="45">
        <f t="shared" si="98"/>
        <v>228</v>
      </c>
      <c r="AB617" s="45">
        <f t="shared" si="98"/>
        <v>241</v>
      </c>
      <c r="AC617" s="45">
        <f t="shared" si="98"/>
        <v>255</v>
      </c>
      <c r="AD617" s="45">
        <f t="shared" si="98"/>
        <v>268</v>
      </c>
      <c r="AE617" s="45">
        <f t="shared" si="98"/>
        <v>282</v>
      </c>
      <c r="AF617" s="45">
        <f t="shared" si="98"/>
        <v>295</v>
      </c>
      <c r="AG617" s="45">
        <f t="shared" si="98"/>
        <v>308</v>
      </c>
      <c r="AH617" s="45">
        <f t="shared" si="98"/>
        <v>322</v>
      </c>
      <c r="AI617" s="45">
        <f t="shared" si="98"/>
        <v>335</v>
      </c>
      <c r="AJ617" s="45">
        <f t="shared" si="98"/>
        <v>349</v>
      </c>
      <c r="AK617" s="45">
        <f t="shared" si="98"/>
        <v>362</v>
      </c>
      <c r="AL617" s="45">
        <f t="shared" si="98"/>
        <v>375</v>
      </c>
      <c r="AM617" s="45">
        <f t="shared" si="98"/>
        <v>389</v>
      </c>
      <c r="AN617" s="45">
        <f t="shared" si="98"/>
        <v>402</v>
      </c>
    </row>
    <row r="618" spans="1:40" x14ac:dyDescent="0.25">
      <c r="A618" s="68" t="s">
        <v>247</v>
      </c>
      <c r="B618" s="184">
        <v>41220</v>
      </c>
      <c r="C618" s="68">
        <v>8</v>
      </c>
      <c r="D618" s="1">
        <v>372</v>
      </c>
      <c r="E618" s="1">
        <v>416</v>
      </c>
      <c r="F618" s="1">
        <v>0</v>
      </c>
      <c r="G618" s="1">
        <v>788</v>
      </c>
      <c r="H618" s="181">
        <f t="shared" si="92"/>
        <v>788</v>
      </c>
      <c r="I618" s="176">
        <v>98.5</v>
      </c>
      <c r="J618" s="182">
        <f t="shared" si="93"/>
        <v>98.5</v>
      </c>
      <c r="K618" s="45">
        <f t="shared" si="99"/>
        <v>6</v>
      </c>
      <c r="L618" s="45">
        <f t="shared" si="99"/>
        <v>12</v>
      </c>
      <c r="M618" s="45">
        <f t="shared" si="99"/>
        <v>18</v>
      </c>
      <c r="N618" s="45">
        <f t="shared" si="99"/>
        <v>25</v>
      </c>
      <c r="O618" s="45">
        <f t="shared" si="99"/>
        <v>31</v>
      </c>
      <c r="P618" s="45">
        <f t="shared" si="99"/>
        <v>37</v>
      </c>
      <c r="Q618" s="45">
        <f t="shared" si="99"/>
        <v>43</v>
      </c>
      <c r="R618" s="45">
        <f t="shared" si="99"/>
        <v>49</v>
      </c>
      <c r="S618" s="45">
        <f t="shared" si="99"/>
        <v>55</v>
      </c>
      <c r="T618" s="45">
        <f t="shared" si="99"/>
        <v>62</v>
      </c>
      <c r="U618" s="45">
        <f t="shared" si="99"/>
        <v>68</v>
      </c>
      <c r="V618" s="45">
        <f t="shared" si="99"/>
        <v>74</v>
      </c>
      <c r="W618" s="45">
        <f t="shared" si="99"/>
        <v>80</v>
      </c>
      <c r="X618" s="45">
        <f t="shared" si="99"/>
        <v>86</v>
      </c>
      <c r="Y618" s="45">
        <f t="shared" si="99"/>
        <v>92</v>
      </c>
      <c r="Z618" s="45">
        <f t="shared" si="99"/>
        <v>99</v>
      </c>
      <c r="AA618" s="45">
        <f t="shared" si="98"/>
        <v>105</v>
      </c>
      <c r="AB618" s="45">
        <f t="shared" si="98"/>
        <v>111</v>
      </c>
      <c r="AC618" s="45">
        <f t="shared" si="98"/>
        <v>117</v>
      </c>
      <c r="AD618" s="45">
        <f t="shared" si="98"/>
        <v>123</v>
      </c>
      <c r="AE618" s="45">
        <f t="shared" si="98"/>
        <v>129</v>
      </c>
      <c r="AF618" s="45">
        <f t="shared" si="98"/>
        <v>135</v>
      </c>
      <c r="AG618" s="45">
        <f t="shared" si="98"/>
        <v>142</v>
      </c>
      <c r="AH618" s="45">
        <f t="shared" si="98"/>
        <v>148</v>
      </c>
      <c r="AI618" s="45">
        <f t="shared" si="98"/>
        <v>154</v>
      </c>
      <c r="AJ618" s="45">
        <f t="shared" si="98"/>
        <v>160</v>
      </c>
      <c r="AK618" s="45">
        <f t="shared" si="98"/>
        <v>166</v>
      </c>
      <c r="AL618" s="45">
        <f t="shared" si="98"/>
        <v>172</v>
      </c>
      <c r="AM618" s="45">
        <f t="shared" si="98"/>
        <v>179</v>
      </c>
      <c r="AN618" s="45">
        <f t="shared" si="98"/>
        <v>185</v>
      </c>
    </row>
    <row r="619" spans="1:40" x14ac:dyDescent="0.25">
      <c r="A619" s="68" t="s">
        <v>247</v>
      </c>
      <c r="B619" s="184">
        <v>41304</v>
      </c>
      <c r="C619" s="68">
        <v>5</v>
      </c>
      <c r="D619" s="1">
        <v>0</v>
      </c>
      <c r="E619" s="1">
        <v>1421</v>
      </c>
      <c r="F619" s="1">
        <v>29</v>
      </c>
      <c r="G619" s="1">
        <v>1450</v>
      </c>
      <c r="H619" s="181">
        <f t="shared" si="92"/>
        <v>1421</v>
      </c>
      <c r="I619" s="176">
        <v>290</v>
      </c>
      <c r="J619" s="182">
        <f t="shared" si="93"/>
        <v>284.2</v>
      </c>
      <c r="K619" s="45">
        <f t="shared" si="99"/>
        <v>18</v>
      </c>
      <c r="L619" s="45">
        <f t="shared" si="99"/>
        <v>36</v>
      </c>
      <c r="M619" s="45">
        <f t="shared" si="99"/>
        <v>53</v>
      </c>
      <c r="N619" s="45">
        <f t="shared" si="99"/>
        <v>71</v>
      </c>
      <c r="O619" s="45">
        <f t="shared" si="99"/>
        <v>89</v>
      </c>
      <c r="P619" s="45">
        <f t="shared" si="99"/>
        <v>107</v>
      </c>
      <c r="Q619" s="45">
        <f t="shared" si="99"/>
        <v>124</v>
      </c>
      <c r="R619" s="45">
        <f t="shared" si="99"/>
        <v>142</v>
      </c>
      <c r="S619" s="45">
        <f t="shared" si="99"/>
        <v>160</v>
      </c>
      <c r="T619" s="45">
        <f t="shared" si="99"/>
        <v>178</v>
      </c>
      <c r="U619" s="45">
        <f t="shared" si="99"/>
        <v>195</v>
      </c>
      <c r="V619" s="45">
        <f t="shared" si="99"/>
        <v>213</v>
      </c>
      <c r="W619" s="45">
        <f t="shared" si="99"/>
        <v>231</v>
      </c>
      <c r="X619" s="45">
        <f t="shared" si="99"/>
        <v>249</v>
      </c>
      <c r="Y619" s="45">
        <f t="shared" si="99"/>
        <v>266</v>
      </c>
      <c r="Z619" s="45">
        <f t="shared" si="99"/>
        <v>284</v>
      </c>
      <c r="AA619" s="45">
        <f t="shared" si="98"/>
        <v>302</v>
      </c>
      <c r="AB619" s="45">
        <f t="shared" si="98"/>
        <v>320</v>
      </c>
      <c r="AC619" s="45">
        <f t="shared" si="98"/>
        <v>337</v>
      </c>
      <c r="AD619" s="45">
        <f t="shared" si="98"/>
        <v>355</v>
      </c>
      <c r="AE619" s="45">
        <f t="shared" si="98"/>
        <v>373</v>
      </c>
      <c r="AF619" s="45">
        <f t="shared" si="98"/>
        <v>391</v>
      </c>
      <c r="AG619" s="45">
        <f t="shared" si="98"/>
        <v>409</v>
      </c>
      <c r="AH619" s="45">
        <f t="shared" si="98"/>
        <v>426</v>
      </c>
      <c r="AI619" s="45">
        <f t="shared" si="98"/>
        <v>444</v>
      </c>
      <c r="AJ619" s="45">
        <f t="shared" si="98"/>
        <v>462</v>
      </c>
      <c r="AK619" s="45">
        <f t="shared" si="98"/>
        <v>480</v>
      </c>
      <c r="AL619" s="45">
        <f t="shared" si="98"/>
        <v>497</v>
      </c>
      <c r="AM619" s="45">
        <f t="shared" si="98"/>
        <v>515</v>
      </c>
      <c r="AN619" s="45">
        <f t="shared" si="98"/>
        <v>533</v>
      </c>
    </row>
    <row r="620" spans="1:40" x14ac:dyDescent="0.25">
      <c r="A620" s="68" t="s">
        <v>247</v>
      </c>
      <c r="B620" s="184">
        <v>41309</v>
      </c>
      <c r="C620" s="68">
        <v>4</v>
      </c>
      <c r="D620" s="1">
        <v>612</v>
      </c>
      <c r="E620" s="1">
        <v>569</v>
      </c>
      <c r="F620" s="1">
        <v>21</v>
      </c>
      <c r="G620" s="1">
        <v>1202</v>
      </c>
      <c r="H620" s="181">
        <f t="shared" si="92"/>
        <v>1181</v>
      </c>
      <c r="I620" s="176">
        <v>300.5</v>
      </c>
      <c r="J620" s="182">
        <f t="shared" si="93"/>
        <v>295.25</v>
      </c>
      <c r="K620" s="45">
        <f t="shared" si="99"/>
        <v>18</v>
      </c>
      <c r="L620" s="45">
        <f t="shared" si="99"/>
        <v>37</v>
      </c>
      <c r="M620" s="45">
        <f t="shared" si="99"/>
        <v>55</v>
      </c>
      <c r="N620" s="45">
        <f t="shared" si="99"/>
        <v>74</v>
      </c>
      <c r="O620" s="45">
        <f t="shared" si="99"/>
        <v>92</v>
      </c>
      <c r="P620" s="45">
        <f t="shared" si="99"/>
        <v>111</v>
      </c>
      <c r="Q620" s="45">
        <f t="shared" si="99"/>
        <v>129</v>
      </c>
      <c r="R620" s="45">
        <f t="shared" si="99"/>
        <v>148</v>
      </c>
      <c r="S620" s="45">
        <f t="shared" si="99"/>
        <v>166</v>
      </c>
      <c r="T620" s="45">
        <f t="shared" si="99"/>
        <v>185</v>
      </c>
      <c r="U620" s="45">
        <f t="shared" si="99"/>
        <v>203</v>
      </c>
      <c r="V620" s="45">
        <f t="shared" si="99"/>
        <v>221</v>
      </c>
      <c r="W620" s="45">
        <f t="shared" si="99"/>
        <v>240</v>
      </c>
      <c r="X620" s="45">
        <f t="shared" si="99"/>
        <v>258</v>
      </c>
      <c r="Y620" s="45">
        <f t="shared" si="99"/>
        <v>277</v>
      </c>
      <c r="Z620" s="45">
        <f t="shared" si="99"/>
        <v>295</v>
      </c>
      <c r="AA620" s="45">
        <f t="shared" si="98"/>
        <v>314</v>
      </c>
      <c r="AB620" s="45">
        <f t="shared" si="98"/>
        <v>332</v>
      </c>
      <c r="AC620" s="45">
        <f t="shared" si="98"/>
        <v>351</v>
      </c>
      <c r="AD620" s="45">
        <f t="shared" si="98"/>
        <v>369</v>
      </c>
      <c r="AE620" s="45">
        <f t="shared" si="98"/>
        <v>388</v>
      </c>
      <c r="AF620" s="45">
        <f t="shared" si="98"/>
        <v>406</v>
      </c>
      <c r="AG620" s="45">
        <f t="shared" si="98"/>
        <v>424</v>
      </c>
      <c r="AH620" s="45">
        <f t="shared" si="98"/>
        <v>443</v>
      </c>
      <c r="AI620" s="45">
        <f t="shared" si="98"/>
        <v>461</v>
      </c>
      <c r="AJ620" s="45">
        <f t="shared" si="98"/>
        <v>480</v>
      </c>
      <c r="AK620" s="45">
        <f t="shared" si="98"/>
        <v>498</v>
      </c>
      <c r="AL620" s="45">
        <f t="shared" si="98"/>
        <v>517</v>
      </c>
      <c r="AM620" s="45">
        <f t="shared" si="98"/>
        <v>535</v>
      </c>
      <c r="AN620" s="45">
        <f t="shared" si="98"/>
        <v>554</v>
      </c>
    </row>
    <row r="621" spans="1:40" x14ac:dyDescent="0.25">
      <c r="A621" s="68" t="s">
        <v>247</v>
      </c>
      <c r="B621" s="184">
        <v>41320</v>
      </c>
      <c r="C621" s="68">
        <v>0</v>
      </c>
      <c r="D621" s="1">
        <v>0</v>
      </c>
      <c r="E621" s="1">
        <v>0</v>
      </c>
      <c r="F621" s="1">
        <v>0</v>
      </c>
      <c r="G621" s="1">
        <v>0</v>
      </c>
      <c r="H621" s="181">
        <f t="shared" si="92"/>
        <v>0</v>
      </c>
      <c r="I621" s="176">
        <v>0</v>
      </c>
      <c r="J621" s="182">
        <f t="shared" si="93"/>
        <v>0</v>
      </c>
      <c r="K621" s="45">
        <f t="shared" si="99"/>
        <v>0</v>
      </c>
      <c r="L621" s="45">
        <f t="shared" si="99"/>
        <v>0</v>
      </c>
      <c r="M621" s="45">
        <f t="shared" si="99"/>
        <v>0</v>
      </c>
      <c r="N621" s="45">
        <f t="shared" si="99"/>
        <v>0</v>
      </c>
      <c r="O621" s="45">
        <f t="shared" si="99"/>
        <v>0</v>
      </c>
      <c r="P621" s="45">
        <f t="shared" si="99"/>
        <v>0</v>
      </c>
      <c r="Q621" s="45">
        <f t="shared" si="99"/>
        <v>0</v>
      </c>
      <c r="R621" s="45">
        <f t="shared" si="99"/>
        <v>0</v>
      </c>
      <c r="S621" s="45">
        <f t="shared" si="99"/>
        <v>0</v>
      </c>
      <c r="T621" s="45">
        <f t="shared" si="99"/>
        <v>0</v>
      </c>
      <c r="U621" s="45">
        <f t="shared" si="99"/>
        <v>0</v>
      </c>
      <c r="V621" s="45">
        <f t="shared" si="99"/>
        <v>0</v>
      </c>
      <c r="W621" s="45">
        <f t="shared" si="99"/>
        <v>0</v>
      </c>
      <c r="X621" s="45">
        <f t="shared" si="99"/>
        <v>0</v>
      </c>
      <c r="Y621" s="45">
        <f t="shared" si="99"/>
        <v>0</v>
      </c>
      <c r="Z621" s="45">
        <f t="shared" si="99"/>
        <v>0</v>
      </c>
      <c r="AA621" s="45">
        <f t="shared" si="98"/>
        <v>0</v>
      </c>
      <c r="AB621" s="45">
        <f t="shared" si="98"/>
        <v>0</v>
      </c>
      <c r="AC621" s="45">
        <f t="shared" si="98"/>
        <v>0</v>
      </c>
      <c r="AD621" s="45">
        <f t="shared" si="98"/>
        <v>0</v>
      </c>
      <c r="AE621" s="45">
        <f t="shared" si="98"/>
        <v>0</v>
      </c>
      <c r="AF621" s="45">
        <f t="shared" si="98"/>
        <v>0</v>
      </c>
      <c r="AG621" s="45">
        <f t="shared" si="98"/>
        <v>0</v>
      </c>
      <c r="AH621" s="45">
        <f t="shared" si="98"/>
        <v>0</v>
      </c>
      <c r="AI621" s="45">
        <f t="shared" si="98"/>
        <v>0</v>
      </c>
      <c r="AJ621" s="45">
        <f t="shared" si="98"/>
        <v>0</v>
      </c>
      <c r="AK621" s="45">
        <f t="shared" si="98"/>
        <v>0</v>
      </c>
      <c r="AL621" s="45">
        <f t="shared" si="98"/>
        <v>0</v>
      </c>
      <c r="AM621" s="45">
        <f t="shared" si="98"/>
        <v>0</v>
      </c>
      <c r="AN621" s="45">
        <f t="shared" si="98"/>
        <v>0</v>
      </c>
    </row>
    <row r="622" spans="1:40" x14ac:dyDescent="0.25">
      <c r="A622" s="68" t="s">
        <v>247</v>
      </c>
      <c r="B622" s="184">
        <v>50103</v>
      </c>
      <c r="C622" s="68">
        <v>1</v>
      </c>
      <c r="D622" s="1">
        <v>0</v>
      </c>
      <c r="E622" s="1">
        <v>57</v>
      </c>
      <c r="F622" s="1">
        <v>0</v>
      </c>
      <c r="G622" s="1">
        <v>57</v>
      </c>
      <c r="H622" s="181">
        <f t="shared" si="92"/>
        <v>57</v>
      </c>
      <c r="I622" s="176">
        <v>57</v>
      </c>
      <c r="J622" s="182">
        <f t="shared" si="93"/>
        <v>57</v>
      </c>
      <c r="K622" s="45">
        <f t="shared" si="99"/>
        <v>4</v>
      </c>
      <c r="L622" s="45">
        <f t="shared" si="99"/>
        <v>7</v>
      </c>
      <c r="M622" s="45">
        <f t="shared" si="99"/>
        <v>11</v>
      </c>
      <c r="N622" s="45">
        <f t="shared" si="99"/>
        <v>14</v>
      </c>
      <c r="O622" s="45">
        <f t="shared" si="99"/>
        <v>18</v>
      </c>
      <c r="P622" s="45">
        <f t="shared" si="99"/>
        <v>21</v>
      </c>
      <c r="Q622" s="45">
        <f t="shared" si="99"/>
        <v>25</v>
      </c>
      <c r="R622" s="45">
        <f t="shared" si="99"/>
        <v>29</v>
      </c>
      <c r="S622" s="45">
        <f t="shared" si="99"/>
        <v>32</v>
      </c>
      <c r="T622" s="45">
        <f t="shared" si="99"/>
        <v>36</v>
      </c>
      <c r="U622" s="45">
        <f t="shared" si="99"/>
        <v>39</v>
      </c>
      <c r="V622" s="45">
        <f t="shared" si="99"/>
        <v>43</v>
      </c>
      <c r="W622" s="45">
        <f t="shared" si="99"/>
        <v>46</v>
      </c>
      <c r="X622" s="45">
        <f t="shared" si="99"/>
        <v>50</v>
      </c>
      <c r="Y622" s="45">
        <f t="shared" si="99"/>
        <v>53</v>
      </c>
      <c r="Z622" s="45">
        <f t="shared" si="99"/>
        <v>57</v>
      </c>
      <c r="AA622" s="45">
        <f t="shared" si="98"/>
        <v>61</v>
      </c>
      <c r="AB622" s="45">
        <f t="shared" si="98"/>
        <v>64</v>
      </c>
      <c r="AC622" s="45">
        <f t="shared" si="98"/>
        <v>68</v>
      </c>
      <c r="AD622" s="45">
        <f t="shared" si="98"/>
        <v>71</v>
      </c>
      <c r="AE622" s="45">
        <f t="shared" si="98"/>
        <v>75</v>
      </c>
      <c r="AF622" s="45">
        <f t="shared" si="98"/>
        <v>78</v>
      </c>
      <c r="AG622" s="45">
        <f t="shared" si="98"/>
        <v>82</v>
      </c>
      <c r="AH622" s="45">
        <f t="shared" si="98"/>
        <v>86</v>
      </c>
      <c r="AI622" s="45">
        <f t="shared" si="98"/>
        <v>89</v>
      </c>
      <c r="AJ622" s="45">
        <f t="shared" si="98"/>
        <v>93</v>
      </c>
      <c r="AK622" s="45">
        <f t="shared" si="98"/>
        <v>96</v>
      </c>
      <c r="AL622" s="45">
        <f t="shared" si="98"/>
        <v>100</v>
      </c>
      <c r="AM622" s="45">
        <f t="shared" si="98"/>
        <v>103</v>
      </c>
      <c r="AN622" s="45">
        <f t="shared" si="98"/>
        <v>107</v>
      </c>
    </row>
    <row r="623" spans="1:40" x14ac:dyDescent="0.25">
      <c r="A623" s="68" t="s">
        <v>247</v>
      </c>
      <c r="B623" s="184">
        <v>50565</v>
      </c>
      <c r="C623" s="68">
        <v>10</v>
      </c>
      <c r="D623" s="1">
        <v>2100</v>
      </c>
      <c r="E623" s="1">
        <v>1277</v>
      </c>
      <c r="F623" s="1">
        <v>48</v>
      </c>
      <c r="G623" s="1">
        <v>3425</v>
      </c>
      <c r="H623" s="181">
        <f t="shared" si="92"/>
        <v>3377</v>
      </c>
      <c r="I623" s="176">
        <v>342.5</v>
      </c>
      <c r="J623" s="182">
        <f t="shared" si="93"/>
        <v>337.7</v>
      </c>
      <c r="K623" s="45">
        <f t="shared" si="99"/>
        <v>21</v>
      </c>
      <c r="L623" s="45">
        <f t="shared" si="99"/>
        <v>42</v>
      </c>
      <c r="M623" s="45">
        <f t="shared" si="99"/>
        <v>63</v>
      </c>
      <c r="N623" s="45">
        <f t="shared" si="99"/>
        <v>84</v>
      </c>
      <c r="O623" s="45">
        <f t="shared" si="99"/>
        <v>106</v>
      </c>
      <c r="P623" s="45">
        <f t="shared" si="99"/>
        <v>127</v>
      </c>
      <c r="Q623" s="45">
        <f t="shared" si="99"/>
        <v>148</v>
      </c>
      <c r="R623" s="45">
        <f t="shared" si="99"/>
        <v>169</v>
      </c>
      <c r="S623" s="45">
        <f t="shared" si="99"/>
        <v>190</v>
      </c>
      <c r="T623" s="45">
        <f t="shared" si="99"/>
        <v>211</v>
      </c>
      <c r="U623" s="45">
        <f t="shared" si="99"/>
        <v>232</v>
      </c>
      <c r="V623" s="45">
        <f t="shared" si="99"/>
        <v>253</v>
      </c>
      <c r="W623" s="45">
        <f t="shared" si="99"/>
        <v>274</v>
      </c>
      <c r="X623" s="45">
        <f t="shared" si="99"/>
        <v>295</v>
      </c>
      <c r="Y623" s="45">
        <f t="shared" si="99"/>
        <v>317</v>
      </c>
      <c r="Z623" s="45">
        <f t="shared" si="99"/>
        <v>338</v>
      </c>
      <c r="AA623" s="45">
        <f t="shared" si="98"/>
        <v>359</v>
      </c>
      <c r="AB623" s="45">
        <f t="shared" si="98"/>
        <v>380</v>
      </c>
      <c r="AC623" s="45">
        <f t="shared" si="98"/>
        <v>401</v>
      </c>
      <c r="AD623" s="45">
        <f t="shared" si="98"/>
        <v>422</v>
      </c>
      <c r="AE623" s="45">
        <f t="shared" si="98"/>
        <v>443</v>
      </c>
      <c r="AF623" s="45">
        <f t="shared" si="98"/>
        <v>464</v>
      </c>
      <c r="AG623" s="45">
        <f t="shared" si="98"/>
        <v>485</v>
      </c>
      <c r="AH623" s="45">
        <f t="shared" si="98"/>
        <v>507</v>
      </c>
      <c r="AI623" s="45">
        <f t="shared" si="98"/>
        <v>528</v>
      </c>
      <c r="AJ623" s="45">
        <f t="shared" si="98"/>
        <v>549</v>
      </c>
      <c r="AK623" s="45">
        <f t="shared" si="98"/>
        <v>570</v>
      </c>
      <c r="AL623" s="45">
        <f t="shared" si="98"/>
        <v>591</v>
      </c>
      <c r="AM623" s="45">
        <f t="shared" si="98"/>
        <v>612</v>
      </c>
      <c r="AN623" s="45">
        <f t="shared" si="98"/>
        <v>633</v>
      </c>
    </row>
    <row r="624" spans="1:40" x14ac:dyDescent="0.25">
      <c r="A624" s="68" t="s">
        <v>247</v>
      </c>
      <c r="B624" s="184">
        <v>50582</v>
      </c>
      <c r="C624" s="68">
        <v>6</v>
      </c>
      <c r="D624" s="1">
        <v>1596</v>
      </c>
      <c r="E624" s="1">
        <v>719</v>
      </c>
      <c r="F624" s="1">
        <v>22</v>
      </c>
      <c r="G624" s="1">
        <v>2337</v>
      </c>
      <c r="H624" s="181">
        <f t="shared" si="92"/>
        <v>2315</v>
      </c>
      <c r="I624" s="176">
        <v>389.5</v>
      </c>
      <c r="J624" s="182">
        <f t="shared" si="93"/>
        <v>385.83333333333331</v>
      </c>
      <c r="K624" s="45">
        <f t="shared" si="99"/>
        <v>24</v>
      </c>
      <c r="L624" s="45">
        <f t="shared" si="99"/>
        <v>48</v>
      </c>
      <c r="M624" s="45">
        <f t="shared" si="99"/>
        <v>72</v>
      </c>
      <c r="N624" s="45">
        <f t="shared" si="99"/>
        <v>96</v>
      </c>
      <c r="O624" s="45">
        <f t="shared" si="99"/>
        <v>121</v>
      </c>
      <c r="P624" s="45">
        <f t="shared" si="99"/>
        <v>145</v>
      </c>
      <c r="Q624" s="45">
        <f t="shared" si="99"/>
        <v>169</v>
      </c>
      <c r="R624" s="45">
        <f t="shared" si="99"/>
        <v>193</v>
      </c>
      <c r="S624" s="45">
        <f t="shared" si="99"/>
        <v>217</v>
      </c>
      <c r="T624" s="45">
        <f t="shared" si="99"/>
        <v>241</v>
      </c>
      <c r="U624" s="45">
        <f t="shared" si="99"/>
        <v>265</v>
      </c>
      <c r="V624" s="45">
        <f t="shared" si="99"/>
        <v>289</v>
      </c>
      <c r="W624" s="45">
        <f t="shared" si="99"/>
        <v>313</v>
      </c>
      <c r="X624" s="45">
        <f t="shared" si="99"/>
        <v>338</v>
      </c>
      <c r="Y624" s="45">
        <f t="shared" si="99"/>
        <v>362</v>
      </c>
      <c r="Z624" s="45">
        <f t="shared" si="99"/>
        <v>386</v>
      </c>
      <c r="AA624" s="45">
        <f t="shared" si="98"/>
        <v>410</v>
      </c>
      <c r="AB624" s="45">
        <f t="shared" si="98"/>
        <v>434</v>
      </c>
      <c r="AC624" s="45">
        <f t="shared" si="98"/>
        <v>458</v>
      </c>
      <c r="AD624" s="45">
        <f t="shared" si="98"/>
        <v>482</v>
      </c>
      <c r="AE624" s="45">
        <f t="shared" si="98"/>
        <v>506</v>
      </c>
      <c r="AF624" s="45">
        <f t="shared" si="98"/>
        <v>531</v>
      </c>
      <c r="AG624" s="45">
        <f t="shared" si="98"/>
        <v>555</v>
      </c>
      <c r="AH624" s="45">
        <f t="shared" si="98"/>
        <v>579</v>
      </c>
      <c r="AI624" s="45">
        <f t="shared" si="98"/>
        <v>603</v>
      </c>
      <c r="AJ624" s="45">
        <f t="shared" si="98"/>
        <v>627</v>
      </c>
      <c r="AK624" s="45">
        <f t="shared" si="98"/>
        <v>651</v>
      </c>
      <c r="AL624" s="45">
        <f t="shared" si="98"/>
        <v>675</v>
      </c>
      <c r="AM624" s="45">
        <f t="shared" si="98"/>
        <v>699</v>
      </c>
      <c r="AN624" s="45">
        <f t="shared" si="98"/>
        <v>723</v>
      </c>
    </row>
    <row r="625" spans="1:40" x14ac:dyDescent="0.25">
      <c r="A625" s="68" t="s">
        <v>247</v>
      </c>
      <c r="B625" s="184">
        <v>50619</v>
      </c>
      <c r="C625" s="68">
        <v>4</v>
      </c>
      <c r="D625" s="1">
        <v>204</v>
      </c>
      <c r="E625" s="1">
        <v>54</v>
      </c>
      <c r="F625" s="1">
        <v>0</v>
      </c>
      <c r="G625" s="1">
        <v>258</v>
      </c>
      <c r="H625" s="181">
        <f t="shared" si="92"/>
        <v>258</v>
      </c>
      <c r="I625" s="176">
        <v>64.5</v>
      </c>
      <c r="J625" s="182">
        <f t="shared" si="93"/>
        <v>64.5</v>
      </c>
      <c r="K625" s="45">
        <f t="shared" si="99"/>
        <v>4</v>
      </c>
      <c r="L625" s="45">
        <f t="shared" si="99"/>
        <v>8</v>
      </c>
      <c r="M625" s="45">
        <f t="shared" si="99"/>
        <v>12</v>
      </c>
      <c r="N625" s="45">
        <f t="shared" si="99"/>
        <v>16</v>
      </c>
      <c r="O625" s="45">
        <f t="shared" si="99"/>
        <v>20</v>
      </c>
      <c r="P625" s="45">
        <f t="shared" si="99"/>
        <v>24</v>
      </c>
      <c r="Q625" s="45">
        <f t="shared" si="99"/>
        <v>28</v>
      </c>
      <c r="R625" s="45">
        <f t="shared" si="99"/>
        <v>32</v>
      </c>
      <c r="S625" s="45">
        <f t="shared" si="99"/>
        <v>36</v>
      </c>
      <c r="T625" s="45">
        <f t="shared" si="99"/>
        <v>40</v>
      </c>
      <c r="U625" s="45">
        <f t="shared" si="99"/>
        <v>44</v>
      </c>
      <c r="V625" s="45">
        <f t="shared" si="99"/>
        <v>48</v>
      </c>
      <c r="W625" s="45">
        <f t="shared" si="99"/>
        <v>52</v>
      </c>
      <c r="X625" s="45">
        <f t="shared" si="99"/>
        <v>56</v>
      </c>
      <c r="Y625" s="45">
        <f t="shared" si="99"/>
        <v>60</v>
      </c>
      <c r="Z625" s="45">
        <f t="shared" si="99"/>
        <v>65</v>
      </c>
      <c r="AA625" s="45">
        <f t="shared" si="98"/>
        <v>69</v>
      </c>
      <c r="AB625" s="45">
        <f t="shared" si="98"/>
        <v>73</v>
      </c>
      <c r="AC625" s="45">
        <f t="shared" si="98"/>
        <v>77</v>
      </c>
      <c r="AD625" s="45">
        <f t="shared" si="98"/>
        <v>81</v>
      </c>
      <c r="AE625" s="45">
        <f t="shared" si="98"/>
        <v>85</v>
      </c>
      <c r="AF625" s="45">
        <f t="shared" si="98"/>
        <v>89</v>
      </c>
      <c r="AG625" s="45">
        <f t="shared" si="98"/>
        <v>93</v>
      </c>
      <c r="AH625" s="45">
        <f t="shared" si="98"/>
        <v>97</v>
      </c>
      <c r="AI625" s="45">
        <f t="shared" si="98"/>
        <v>101</v>
      </c>
      <c r="AJ625" s="45">
        <f t="shared" si="98"/>
        <v>105</v>
      </c>
      <c r="AK625" s="45">
        <f t="shared" si="98"/>
        <v>109</v>
      </c>
      <c r="AL625" s="45">
        <f t="shared" si="98"/>
        <v>113</v>
      </c>
      <c r="AM625" s="45">
        <f t="shared" si="98"/>
        <v>117</v>
      </c>
      <c r="AN625" s="45">
        <f t="shared" si="98"/>
        <v>121</v>
      </c>
    </row>
    <row r="626" spans="1:40" x14ac:dyDescent="0.25">
      <c r="A626" s="68" t="s">
        <v>247</v>
      </c>
      <c r="B626" s="184">
        <v>50622</v>
      </c>
      <c r="C626" s="68">
        <v>4</v>
      </c>
      <c r="D626" s="1">
        <v>588</v>
      </c>
      <c r="E626" s="1">
        <v>353</v>
      </c>
      <c r="F626" s="1">
        <v>12</v>
      </c>
      <c r="G626" s="1">
        <v>953</v>
      </c>
      <c r="H626" s="181">
        <f t="shared" si="92"/>
        <v>941</v>
      </c>
      <c r="I626" s="176">
        <v>238.25</v>
      </c>
      <c r="J626" s="182">
        <f t="shared" si="93"/>
        <v>235.25</v>
      </c>
      <c r="K626" s="45">
        <f t="shared" si="99"/>
        <v>15</v>
      </c>
      <c r="L626" s="45">
        <f t="shared" si="99"/>
        <v>29</v>
      </c>
      <c r="M626" s="45">
        <f t="shared" si="99"/>
        <v>44</v>
      </c>
      <c r="N626" s="45">
        <f t="shared" si="99"/>
        <v>59</v>
      </c>
      <c r="O626" s="45">
        <f t="shared" si="99"/>
        <v>74</v>
      </c>
      <c r="P626" s="45">
        <f t="shared" si="99"/>
        <v>88</v>
      </c>
      <c r="Q626" s="45">
        <f t="shared" si="99"/>
        <v>103</v>
      </c>
      <c r="R626" s="45">
        <f t="shared" si="99"/>
        <v>118</v>
      </c>
      <c r="S626" s="45">
        <f t="shared" si="99"/>
        <v>132</v>
      </c>
      <c r="T626" s="45">
        <f t="shared" si="99"/>
        <v>147</v>
      </c>
      <c r="U626" s="45">
        <f t="shared" si="99"/>
        <v>162</v>
      </c>
      <c r="V626" s="45">
        <f t="shared" si="99"/>
        <v>176</v>
      </c>
      <c r="W626" s="45">
        <f t="shared" si="99"/>
        <v>191</v>
      </c>
      <c r="X626" s="45">
        <f t="shared" si="99"/>
        <v>206</v>
      </c>
      <c r="Y626" s="45">
        <f t="shared" si="99"/>
        <v>221</v>
      </c>
      <c r="Z626" s="45">
        <f t="shared" si="99"/>
        <v>235</v>
      </c>
      <c r="AA626" s="45">
        <f t="shared" si="98"/>
        <v>250</v>
      </c>
      <c r="AB626" s="45">
        <f t="shared" si="98"/>
        <v>265</v>
      </c>
      <c r="AC626" s="45">
        <f t="shared" si="98"/>
        <v>279</v>
      </c>
      <c r="AD626" s="45">
        <f t="shared" si="98"/>
        <v>294</v>
      </c>
      <c r="AE626" s="45">
        <f t="shared" si="98"/>
        <v>309</v>
      </c>
      <c r="AF626" s="45">
        <f t="shared" si="98"/>
        <v>323</v>
      </c>
      <c r="AG626" s="45">
        <f t="shared" si="98"/>
        <v>338</v>
      </c>
      <c r="AH626" s="45">
        <f t="shared" si="98"/>
        <v>353</v>
      </c>
      <c r="AI626" s="45">
        <f t="shared" si="98"/>
        <v>368</v>
      </c>
      <c r="AJ626" s="45">
        <f t="shared" si="98"/>
        <v>382</v>
      </c>
      <c r="AK626" s="45">
        <f t="shared" si="98"/>
        <v>397</v>
      </c>
      <c r="AL626" s="45">
        <f t="shared" si="98"/>
        <v>412</v>
      </c>
      <c r="AM626" s="45">
        <f t="shared" si="98"/>
        <v>426</v>
      </c>
      <c r="AN626" s="45">
        <f t="shared" si="98"/>
        <v>441</v>
      </c>
    </row>
    <row r="627" spans="1:40" x14ac:dyDescent="0.25">
      <c r="A627" s="68" t="s">
        <v>247</v>
      </c>
      <c r="B627" s="184">
        <v>54321</v>
      </c>
      <c r="C627" s="68">
        <v>11</v>
      </c>
      <c r="D627" s="1">
        <v>1776</v>
      </c>
      <c r="E627" s="1">
        <v>687</v>
      </c>
      <c r="F627" s="1">
        <v>49</v>
      </c>
      <c r="G627" s="1">
        <v>2512</v>
      </c>
      <c r="H627" s="181">
        <f t="shared" si="92"/>
        <v>2463</v>
      </c>
      <c r="I627" s="176">
        <v>228.36359999999999</v>
      </c>
      <c r="J627" s="182">
        <f t="shared" si="93"/>
        <v>223.90909090909091</v>
      </c>
      <c r="K627" s="45">
        <f t="shared" si="99"/>
        <v>14</v>
      </c>
      <c r="L627" s="45">
        <f t="shared" si="99"/>
        <v>28</v>
      </c>
      <c r="M627" s="45">
        <f t="shared" si="99"/>
        <v>42</v>
      </c>
      <c r="N627" s="45">
        <f t="shared" si="99"/>
        <v>56</v>
      </c>
      <c r="O627" s="45">
        <f t="shared" si="99"/>
        <v>70</v>
      </c>
      <c r="P627" s="45">
        <f t="shared" si="99"/>
        <v>84</v>
      </c>
      <c r="Q627" s="45">
        <f t="shared" si="99"/>
        <v>98</v>
      </c>
      <c r="R627" s="45">
        <f t="shared" si="99"/>
        <v>112</v>
      </c>
      <c r="S627" s="45">
        <f t="shared" si="99"/>
        <v>126</v>
      </c>
      <c r="T627" s="45">
        <f t="shared" si="99"/>
        <v>140</v>
      </c>
      <c r="U627" s="45">
        <f t="shared" si="99"/>
        <v>154</v>
      </c>
      <c r="V627" s="45">
        <f t="shared" si="99"/>
        <v>168</v>
      </c>
      <c r="W627" s="45">
        <f t="shared" si="99"/>
        <v>182</v>
      </c>
      <c r="X627" s="45">
        <f t="shared" si="99"/>
        <v>196</v>
      </c>
      <c r="Y627" s="45">
        <f t="shared" si="99"/>
        <v>210</v>
      </c>
      <c r="Z627" s="45">
        <f t="shared" si="99"/>
        <v>224</v>
      </c>
      <c r="AA627" s="45">
        <f t="shared" si="98"/>
        <v>238</v>
      </c>
      <c r="AB627" s="45">
        <f t="shared" si="98"/>
        <v>252</v>
      </c>
      <c r="AC627" s="45">
        <f t="shared" si="98"/>
        <v>266</v>
      </c>
      <c r="AD627" s="45">
        <f t="shared" si="98"/>
        <v>280</v>
      </c>
      <c r="AE627" s="45">
        <f t="shared" si="98"/>
        <v>294</v>
      </c>
      <c r="AF627" s="45">
        <f t="shared" si="98"/>
        <v>308</v>
      </c>
      <c r="AG627" s="45">
        <f t="shared" si="98"/>
        <v>322</v>
      </c>
      <c r="AH627" s="45">
        <f t="shared" si="98"/>
        <v>336</v>
      </c>
      <c r="AI627" s="45">
        <f t="shared" si="98"/>
        <v>350</v>
      </c>
      <c r="AJ627" s="45">
        <f t="shared" si="98"/>
        <v>364</v>
      </c>
      <c r="AK627" s="45">
        <f t="shared" si="98"/>
        <v>378</v>
      </c>
      <c r="AL627" s="45">
        <f t="shared" si="98"/>
        <v>392</v>
      </c>
      <c r="AM627" s="45">
        <f t="shared" si="98"/>
        <v>406</v>
      </c>
      <c r="AN627" s="45">
        <f t="shared" si="98"/>
        <v>420</v>
      </c>
    </row>
    <row r="628" spans="1:40" x14ac:dyDescent="0.25">
      <c r="A628" s="68" t="s">
        <v>247</v>
      </c>
      <c r="B628" s="184">
        <v>90487</v>
      </c>
      <c r="C628" s="68">
        <v>0</v>
      </c>
      <c r="D628" s="1">
        <v>0</v>
      </c>
      <c r="E628" s="1">
        <v>0</v>
      </c>
      <c r="F628" s="1">
        <v>0</v>
      </c>
      <c r="G628" s="1">
        <v>0</v>
      </c>
      <c r="H628" s="181">
        <f t="shared" si="92"/>
        <v>0</v>
      </c>
      <c r="I628" s="176">
        <v>0</v>
      </c>
      <c r="J628" s="182">
        <f t="shared" si="93"/>
        <v>0</v>
      </c>
      <c r="K628" s="45">
        <f t="shared" si="99"/>
        <v>0</v>
      </c>
      <c r="L628" s="45">
        <f t="shared" si="99"/>
        <v>0</v>
      </c>
      <c r="M628" s="45">
        <f t="shared" si="99"/>
        <v>0</v>
      </c>
      <c r="N628" s="45">
        <f t="shared" si="99"/>
        <v>0</v>
      </c>
      <c r="O628" s="45">
        <f t="shared" si="99"/>
        <v>0</v>
      </c>
      <c r="P628" s="45">
        <f t="shared" si="99"/>
        <v>0</v>
      </c>
      <c r="Q628" s="45">
        <f t="shared" si="99"/>
        <v>0</v>
      </c>
      <c r="R628" s="45">
        <f t="shared" si="99"/>
        <v>0</v>
      </c>
      <c r="S628" s="45">
        <f t="shared" si="99"/>
        <v>0</v>
      </c>
      <c r="T628" s="45">
        <f t="shared" si="99"/>
        <v>0</v>
      </c>
      <c r="U628" s="45">
        <f t="shared" si="99"/>
        <v>0</v>
      </c>
      <c r="V628" s="45">
        <f t="shared" si="99"/>
        <v>0</v>
      </c>
      <c r="W628" s="45">
        <f t="shared" si="99"/>
        <v>0</v>
      </c>
      <c r="X628" s="45">
        <f t="shared" si="99"/>
        <v>0</v>
      </c>
      <c r="Y628" s="45">
        <f t="shared" si="99"/>
        <v>0</v>
      </c>
      <c r="Z628" s="45">
        <f t="shared" si="99"/>
        <v>0</v>
      </c>
      <c r="AA628" s="45">
        <f t="shared" si="98"/>
        <v>0</v>
      </c>
      <c r="AB628" s="45">
        <f t="shared" si="98"/>
        <v>0</v>
      </c>
      <c r="AC628" s="45">
        <f t="shared" si="98"/>
        <v>0</v>
      </c>
      <c r="AD628" s="45">
        <f t="shared" si="98"/>
        <v>0</v>
      </c>
      <c r="AE628" s="45">
        <f t="shared" si="98"/>
        <v>0</v>
      </c>
      <c r="AF628" s="45">
        <f t="shared" si="98"/>
        <v>0</v>
      </c>
      <c r="AG628" s="45">
        <f t="shared" si="98"/>
        <v>0</v>
      </c>
      <c r="AH628" s="45">
        <f t="shared" si="98"/>
        <v>0</v>
      </c>
      <c r="AI628" s="45">
        <f t="shared" si="98"/>
        <v>0</v>
      </c>
      <c r="AJ628" s="45">
        <f t="shared" si="98"/>
        <v>0</v>
      </c>
      <c r="AK628" s="45">
        <f t="shared" si="98"/>
        <v>0</v>
      </c>
      <c r="AL628" s="45">
        <f t="shared" si="98"/>
        <v>0</v>
      </c>
      <c r="AM628" s="45">
        <f t="shared" si="98"/>
        <v>0</v>
      </c>
      <c r="AN628" s="45">
        <f t="shared" si="98"/>
        <v>0</v>
      </c>
    </row>
    <row r="629" spans="1:40" x14ac:dyDescent="0.25">
      <c r="A629" s="68" t="s">
        <v>82</v>
      </c>
      <c r="B629" s="184">
        <v>40737</v>
      </c>
      <c r="C629" s="68">
        <v>0</v>
      </c>
      <c r="D629" s="1">
        <v>0</v>
      </c>
      <c r="E629" s="1">
        <v>0</v>
      </c>
      <c r="F629" s="1">
        <v>0</v>
      </c>
      <c r="G629" s="1">
        <v>0</v>
      </c>
      <c r="H629" s="181">
        <f t="shared" si="92"/>
        <v>0</v>
      </c>
      <c r="I629" s="176">
        <v>0</v>
      </c>
      <c r="J629" s="182">
        <f t="shared" si="93"/>
        <v>0</v>
      </c>
      <c r="K629" s="45">
        <f t="shared" si="99"/>
        <v>0</v>
      </c>
      <c r="L629" s="45">
        <f t="shared" si="99"/>
        <v>0</v>
      </c>
      <c r="M629" s="45">
        <f t="shared" si="99"/>
        <v>0</v>
      </c>
      <c r="N629" s="45">
        <f t="shared" si="99"/>
        <v>0</v>
      </c>
      <c r="O629" s="45">
        <f t="shared" si="99"/>
        <v>0</v>
      </c>
      <c r="P629" s="45">
        <f t="shared" si="99"/>
        <v>0</v>
      </c>
      <c r="Q629" s="45">
        <f t="shared" si="99"/>
        <v>0</v>
      </c>
      <c r="R629" s="45">
        <f t="shared" si="99"/>
        <v>0</v>
      </c>
      <c r="S629" s="45">
        <f t="shared" si="99"/>
        <v>0</v>
      </c>
      <c r="T629" s="45">
        <f t="shared" si="99"/>
        <v>0</v>
      </c>
      <c r="U629" s="45">
        <f t="shared" si="99"/>
        <v>0</v>
      </c>
      <c r="V629" s="45">
        <f t="shared" si="99"/>
        <v>0</v>
      </c>
      <c r="W629" s="45">
        <f t="shared" si="99"/>
        <v>0</v>
      </c>
      <c r="X629" s="45">
        <f t="shared" si="99"/>
        <v>0</v>
      </c>
      <c r="Y629" s="45">
        <f t="shared" si="99"/>
        <v>0</v>
      </c>
      <c r="Z629" s="45">
        <f t="shared" si="99"/>
        <v>0</v>
      </c>
      <c r="AA629" s="45">
        <f t="shared" si="98"/>
        <v>0</v>
      </c>
      <c r="AB629" s="45">
        <f t="shared" si="98"/>
        <v>0</v>
      </c>
      <c r="AC629" s="45">
        <f t="shared" si="98"/>
        <v>0</v>
      </c>
      <c r="AD629" s="45">
        <f t="shared" si="98"/>
        <v>0</v>
      </c>
      <c r="AE629" s="45">
        <f t="shared" si="98"/>
        <v>0</v>
      </c>
      <c r="AF629" s="45">
        <f t="shared" si="98"/>
        <v>0</v>
      </c>
      <c r="AG629" s="45">
        <f t="shared" si="98"/>
        <v>0</v>
      </c>
      <c r="AH629" s="45">
        <f t="shared" si="98"/>
        <v>0</v>
      </c>
      <c r="AI629" s="45">
        <f t="shared" si="98"/>
        <v>0</v>
      </c>
      <c r="AJ629" s="45">
        <f t="shared" si="98"/>
        <v>0</v>
      </c>
      <c r="AK629" s="45">
        <f t="shared" si="98"/>
        <v>0</v>
      </c>
      <c r="AL629" s="45">
        <f t="shared" si="98"/>
        <v>0</v>
      </c>
      <c r="AM629" s="45">
        <f t="shared" si="98"/>
        <v>0</v>
      </c>
      <c r="AN629" s="45">
        <f t="shared" si="98"/>
        <v>0</v>
      </c>
    </row>
    <row r="630" spans="1:40" x14ac:dyDescent="0.25">
      <c r="A630" s="68" t="s">
        <v>82</v>
      </c>
      <c r="B630" s="184">
        <v>40926</v>
      </c>
      <c r="C630" s="68">
        <v>12</v>
      </c>
      <c r="D630" s="1">
        <v>444</v>
      </c>
      <c r="E630" s="1">
        <v>2477</v>
      </c>
      <c r="F630" s="1">
        <v>6</v>
      </c>
      <c r="G630" s="1">
        <v>2927</v>
      </c>
      <c r="H630" s="181">
        <f t="shared" si="92"/>
        <v>2921</v>
      </c>
      <c r="I630" s="176">
        <v>243.91669999999999</v>
      </c>
      <c r="J630" s="182">
        <f t="shared" si="93"/>
        <v>243.41666666666666</v>
      </c>
      <c r="K630" s="45">
        <f t="shared" si="99"/>
        <v>15</v>
      </c>
      <c r="L630" s="45">
        <f t="shared" si="99"/>
        <v>30</v>
      </c>
      <c r="M630" s="45">
        <f t="shared" si="99"/>
        <v>46</v>
      </c>
      <c r="N630" s="45">
        <f t="shared" si="99"/>
        <v>61</v>
      </c>
      <c r="O630" s="45">
        <f t="shared" si="99"/>
        <v>76</v>
      </c>
      <c r="P630" s="45">
        <f t="shared" si="99"/>
        <v>91</v>
      </c>
      <c r="Q630" s="45">
        <f t="shared" si="99"/>
        <v>106</v>
      </c>
      <c r="R630" s="45">
        <f t="shared" si="99"/>
        <v>122</v>
      </c>
      <c r="S630" s="45">
        <f t="shared" si="99"/>
        <v>137</v>
      </c>
      <c r="T630" s="45">
        <f t="shared" si="99"/>
        <v>152</v>
      </c>
      <c r="U630" s="45">
        <f t="shared" si="99"/>
        <v>167</v>
      </c>
      <c r="V630" s="45">
        <f t="shared" si="99"/>
        <v>183</v>
      </c>
      <c r="W630" s="45">
        <f t="shared" si="99"/>
        <v>198</v>
      </c>
      <c r="X630" s="45">
        <f t="shared" si="99"/>
        <v>213</v>
      </c>
      <c r="Y630" s="45">
        <f t="shared" si="99"/>
        <v>228</v>
      </c>
      <c r="Z630" s="45">
        <f t="shared" ref="Z630:AN645" si="100">IF($G630&gt;0,ROUND($J630*Z$3/12*0.75,0),0)</f>
        <v>243</v>
      </c>
      <c r="AA630" s="45">
        <f t="shared" si="100"/>
        <v>259</v>
      </c>
      <c r="AB630" s="45">
        <f t="shared" si="100"/>
        <v>274</v>
      </c>
      <c r="AC630" s="45">
        <f t="shared" si="100"/>
        <v>289</v>
      </c>
      <c r="AD630" s="45">
        <f t="shared" si="100"/>
        <v>304</v>
      </c>
      <c r="AE630" s="45">
        <f t="shared" si="100"/>
        <v>319</v>
      </c>
      <c r="AF630" s="45">
        <f t="shared" si="100"/>
        <v>335</v>
      </c>
      <c r="AG630" s="45">
        <f t="shared" si="100"/>
        <v>350</v>
      </c>
      <c r="AH630" s="45">
        <f t="shared" si="100"/>
        <v>365</v>
      </c>
      <c r="AI630" s="45">
        <f t="shared" si="100"/>
        <v>380</v>
      </c>
      <c r="AJ630" s="45">
        <f t="shared" si="100"/>
        <v>396</v>
      </c>
      <c r="AK630" s="45">
        <f t="shared" si="100"/>
        <v>411</v>
      </c>
      <c r="AL630" s="45">
        <f t="shared" si="100"/>
        <v>426</v>
      </c>
      <c r="AM630" s="45">
        <f t="shared" si="100"/>
        <v>441</v>
      </c>
      <c r="AN630" s="45">
        <f t="shared" si="100"/>
        <v>456</v>
      </c>
    </row>
    <row r="631" spans="1:40" x14ac:dyDescent="0.25">
      <c r="A631" s="68" t="s">
        <v>82</v>
      </c>
      <c r="B631" s="184">
        <v>56156</v>
      </c>
      <c r="C631" s="68">
        <v>4</v>
      </c>
      <c r="D631" s="1">
        <v>240</v>
      </c>
      <c r="E631" s="1">
        <v>670</v>
      </c>
      <c r="F631" s="1">
        <v>2</v>
      </c>
      <c r="G631" s="1">
        <v>912</v>
      </c>
      <c r="H631" s="181">
        <f t="shared" si="92"/>
        <v>910</v>
      </c>
      <c r="I631" s="176">
        <v>228</v>
      </c>
      <c r="J631" s="182">
        <f t="shared" si="93"/>
        <v>227.5</v>
      </c>
      <c r="K631" s="45">
        <f t="shared" ref="K631:Z646" si="101">IF($G631&gt;0,ROUND($J631*K$3/12*0.75,0),0)</f>
        <v>14</v>
      </c>
      <c r="L631" s="45">
        <f t="shared" si="101"/>
        <v>28</v>
      </c>
      <c r="M631" s="45">
        <f t="shared" si="101"/>
        <v>43</v>
      </c>
      <c r="N631" s="45">
        <f t="shared" si="101"/>
        <v>57</v>
      </c>
      <c r="O631" s="45">
        <f t="shared" si="101"/>
        <v>71</v>
      </c>
      <c r="P631" s="45">
        <f t="shared" si="101"/>
        <v>85</v>
      </c>
      <c r="Q631" s="45">
        <f t="shared" si="101"/>
        <v>100</v>
      </c>
      <c r="R631" s="45">
        <f t="shared" si="101"/>
        <v>114</v>
      </c>
      <c r="S631" s="45">
        <f t="shared" si="101"/>
        <v>128</v>
      </c>
      <c r="T631" s="45">
        <f t="shared" si="101"/>
        <v>142</v>
      </c>
      <c r="U631" s="45">
        <f t="shared" si="101"/>
        <v>156</v>
      </c>
      <c r="V631" s="45">
        <f t="shared" si="101"/>
        <v>171</v>
      </c>
      <c r="W631" s="45">
        <f t="shared" si="101"/>
        <v>185</v>
      </c>
      <c r="X631" s="45">
        <f t="shared" si="101"/>
        <v>199</v>
      </c>
      <c r="Y631" s="45">
        <f t="shared" si="101"/>
        <v>213</v>
      </c>
      <c r="Z631" s="45">
        <f t="shared" si="101"/>
        <v>228</v>
      </c>
      <c r="AA631" s="45">
        <f t="shared" si="100"/>
        <v>242</v>
      </c>
      <c r="AB631" s="45">
        <f t="shared" si="100"/>
        <v>256</v>
      </c>
      <c r="AC631" s="45">
        <f t="shared" si="100"/>
        <v>270</v>
      </c>
      <c r="AD631" s="45">
        <f t="shared" si="100"/>
        <v>284</v>
      </c>
      <c r="AE631" s="45">
        <f t="shared" si="100"/>
        <v>299</v>
      </c>
      <c r="AF631" s="45">
        <f t="shared" si="100"/>
        <v>313</v>
      </c>
      <c r="AG631" s="45">
        <f t="shared" si="100"/>
        <v>327</v>
      </c>
      <c r="AH631" s="45">
        <f t="shared" si="100"/>
        <v>341</v>
      </c>
      <c r="AI631" s="45">
        <f t="shared" si="100"/>
        <v>355</v>
      </c>
      <c r="AJ631" s="45">
        <f t="shared" si="100"/>
        <v>370</v>
      </c>
      <c r="AK631" s="45">
        <f t="shared" si="100"/>
        <v>384</v>
      </c>
      <c r="AL631" s="45">
        <f t="shared" si="100"/>
        <v>398</v>
      </c>
      <c r="AM631" s="45">
        <f t="shared" si="100"/>
        <v>412</v>
      </c>
      <c r="AN631" s="45">
        <f t="shared" si="100"/>
        <v>427</v>
      </c>
    </row>
    <row r="632" spans="1:40" x14ac:dyDescent="0.25">
      <c r="A632" s="68" t="s">
        <v>81</v>
      </c>
      <c r="B632" s="184">
        <v>20021</v>
      </c>
      <c r="C632" s="68">
        <v>2</v>
      </c>
      <c r="D632" s="1">
        <v>312</v>
      </c>
      <c r="E632" s="1">
        <v>0</v>
      </c>
      <c r="F632" s="1">
        <v>0</v>
      </c>
      <c r="G632" s="1">
        <v>312</v>
      </c>
      <c r="H632" s="181">
        <f t="shared" si="92"/>
        <v>312</v>
      </c>
      <c r="I632" s="176">
        <v>156</v>
      </c>
      <c r="J632" s="182">
        <f t="shared" si="93"/>
        <v>156</v>
      </c>
      <c r="K632" s="45">
        <f t="shared" si="101"/>
        <v>10</v>
      </c>
      <c r="L632" s="45">
        <f t="shared" si="101"/>
        <v>20</v>
      </c>
      <c r="M632" s="45">
        <f t="shared" si="101"/>
        <v>29</v>
      </c>
      <c r="N632" s="45">
        <f t="shared" si="101"/>
        <v>39</v>
      </c>
      <c r="O632" s="45">
        <f t="shared" si="101"/>
        <v>49</v>
      </c>
      <c r="P632" s="45">
        <f t="shared" si="101"/>
        <v>59</v>
      </c>
      <c r="Q632" s="45">
        <f t="shared" si="101"/>
        <v>68</v>
      </c>
      <c r="R632" s="45">
        <f t="shared" si="101"/>
        <v>78</v>
      </c>
      <c r="S632" s="45">
        <f t="shared" si="101"/>
        <v>88</v>
      </c>
      <c r="T632" s="45">
        <f t="shared" si="101"/>
        <v>98</v>
      </c>
      <c r="U632" s="45">
        <f t="shared" si="101"/>
        <v>107</v>
      </c>
      <c r="V632" s="45">
        <f t="shared" si="101"/>
        <v>117</v>
      </c>
      <c r="W632" s="45">
        <f t="shared" si="101"/>
        <v>127</v>
      </c>
      <c r="X632" s="45">
        <f t="shared" si="101"/>
        <v>137</v>
      </c>
      <c r="Y632" s="45">
        <f t="shared" si="101"/>
        <v>146</v>
      </c>
      <c r="Z632" s="45">
        <f t="shared" si="101"/>
        <v>156</v>
      </c>
      <c r="AA632" s="45">
        <f t="shared" si="100"/>
        <v>166</v>
      </c>
      <c r="AB632" s="45">
        <f t="shared" si="100"/>
        <v>176</v>
      </c>
      <c r="AC632" s="45">
        <f t="shared" si="100"/>
        <v>185</v>
      </c>
      <c r="AD632" s="45">
        <f t="shared" si="100"/>
        <v>195</v>
      </c>
      <c r="AE632" s="45">
        <f t="shared" si="100"/>
        <v>205</v>
      </c>
      <c r="AF632" s="45">
        <f t="shared" si="100"/>
        <v>215</v>
      </c>
      <c r="AG632" s="45">
        <f t="shared" si="100"/>
        <v>224</v>
      </c>
      <c r="AH632" s="45">
        <f t="shared" si="100"/>
        <v>234</v>
      </c>
      <c r="AI632" s="45">
        <f t="shared" si="100"/>
        <v>244</v>
      </c>
      <c r="AJ632" s="45">
        <f t="shared" si="100"/>
        <v>254</v>
      </c>
      <c r="AK632" s="45">
        <f t="shared" si="100"/>
        <v>263</v>
      </c>
      <c r="AL632" s="45">
        <f t="shared" si="100"/>
        <v>273</v>
      </c>
      <c r="AM632" s="45">
        <f t="shared" si="100"/>
        <v>283</v>
      </c>
      <c r="AN632" s="45">
        <f t="shared" si="100"/>
        <v>293</v>
      </c>
    </row>
    <row r="633" spans="1:40" x14ac:dyDescent="0.25">
      <c r="A633" s="68" t="s">
        <v>81</v>
      </c>
      <c r="B633" s="184">
        <v>20057</v>
      </c>
      <c r="C633" s="68">
        <v>3</v>
      </c>
      <c r="D633" s="1">
        <v>1752</v>
      </c>
      <c r="E633" s="1">
        <v>-211</v>
      </c>
      <c r="F633" s="1">
        <v>0</v>
      </c>
      <c r="G633" s="1">
        <v>1541</v>
      </c>
      <c r="H633" s="181">
        <f t="shared" si="92"/>
        <v>1541</v>
      </c>
      <c r="I633" s="176">
        <v>513.66669999999999</v>
      </c>
      <c r="J633" s="182">
        <f t="shared" si="93"/>
        <v>513.66666666666663</v>
      </c>
      <c r="K633" s="45">
        <f t="shared" si="101"/>
        <v>32</v>
      </c>
      <c r="L633" s="45">
        <f t="shared" si="101"/>
        <v>64</v>
      </c>
      <c r="M633" s="45">
        <f t="shared" si="101"/>
        <v>96</v>
      </c>
      <c r="N633" s="45">
        <f t="shared" si="101"/>
        <v>128</v>
      </c>
      <c r="O633" s="45">
        <f t="shared" si="101"/>
        <v>161</v>
      </c>
      <c r="P633" s="45">
        <f t="shared" si="101"/>
        <v>193</v>
      </c>
      <c r="Q633" s="45">
        <f t="shared" si="101"/>
        <v>225</v>
      </c>
      <c r="R633" s="45">
        <f t="shared" si="101"/>
        <v>257</v>
      </c>
      <c r="S633" s="45">
        <f t="shared" si="101"/>
        <v>289</v>
      </c>
      <c r="T633" s="45">
        <f t="shared" si="101"/>
        <v>321</v>
      </c>
      <c r="U633" s="45">
        <f t="shared" si="101"/>
        <v>353</v>
      </c>
      <c r="V633" s="45">
        <f t="shared" si="101"/>
        <v>385</v>
      </c>
      <c r="W633" s="45">
        <f t="shared" si="101"/>
        <v>417</v>
      </c>
      <c r="X633" s="45">
        <f t="shared" si="101"/>
        <v>449</v>
      </c>
      <c r="Y633" s="45">
        <f t="shared" si="101"/>
        <v>482</v>
      </c>
      <c r="Z633" s="45">
        <f t="shared" si="101"/>
        <v>514</v>
      </c>
      <c r="AA633" s="45">
        <f t="shared" si="100"/>
        <v>546</v>
      </c>
      <c r="AB633" s="45">
        <f t="shared" si="100"/>
        <v>578</v>
      </c>
      <c r="AC633" s="45">
        <f t="shared" si="100"/>
        <v>610</v>
      </c>
      <c r="AD633" s="45">
        <f t="shared" si="100"/>
        <v>642</v>
      </c>
      <c r="AE633" s="45">
        <f t="shared" si="100"/>
        <v>674</v>
      </c>
      <c r="AF633" s="45">
        <f t="shared" si="100"/>
        <v>706</v>
      </c>
      <c r="AG633" s="45">
        <f t="shared" si="100"/>
        <v>738</v>
      </c>
      <c r="AH633" s="45">
        <f t="shared" si="100"/>
        <v>771</v>
      </c>
      <c r="AI633" s="45">
        <f t="shared" si="100"/>
        <v>803</v>
      </c>
      <c r="AJ633" s="45">
        <f t="shared" si="100"/>
        <v>835</v>
      </c>
      <c r="AK633" s="45">
        <f t="shared" si="100"/>
        <v>867</v>
      </c>
      <c r="AL633" s="45">
        <f t="shared" si="100"/>
        <v>899</v>
      </c>
      <c r="AM633" s="45">
        <f t="shared" si="100"/>
        <v>931</v>
      </c>
      <c r="AN633" s="45">
        <f t="shared" si="100"/>
        <v>963</v>
      </c>
    </row>
    <row r="634" spans="1:40" x14ac:dyDescent="0.25">
      <c r="A634" s="68" t="s">
        <v>81</v>
      </c>
      <c r="B634" s="184">
        <v>20170</v>
      </c>
      <c r="C634" s="68">
        <v>2</v>
      </c>
      <c r="D634" s="1">
        <v>672</v>
      </c>
      <c r="E634" s="1">
        <v>9</v>
      </c>
      <c r="F634" s="1">
        <v>0</v>
      </c>
      <c r="G634" s="1">
        <v>681</v>
      </c>
      <c r="H634" s="181">
        <f t="shared" si="92"/>
        <v>681</v>
      </c>
      <c r="I634" s="176">
        <v>340.5</v>
      </c>
      <c r="J634" s="182">
        <f t="shared" si="93"/>
        <v>340.5</v>
      </c>
      <c r="K634" s="45">
        <f t="shared" si="101"/>
        <v>21</v>
      </c>
      <c r="L634" s="45">
        <f t="shared" si="101"/>
        <v>43</v>
      </c>
      <c r="M634" s="45">
        <f t="shared" si="101"/>
        <v>64</v>
      </c>
      <c r="N634" s="45">
        <f t="shared" si="101"/>
        <v>85</v>
      </c>
      <c r="O634" s="45">
        <f t="shared" si="101"/>
        <v>106</v>
      </c>
      <c r="P634" s="45">
        <f t="shared" si="101"/>
        <v>128</v>
      </c>
      <c r="Q634" s="45">
        <f t="shared" si="101"/>
        <v>149</v>
      </c>
      <c r="R634" s="45">
        <f t="shared" si="101"/>
        <v>170</v>
      </c>
      <c r="S634" s="45">
        <f t="shared" si="101"/>
        <v>192</v>
      </c>
      <c r="T634" s="45">
        <f t="shared" si="101"/>
        <v>213</v>
      </c>
      <c r="U634" s="45">
        <f t="shared" si="101"/>
        <v>234</v>
      </c>
      <c r="V634" s="45">
        <f t="shared" si="101"/>
        <v>255</v>
      </c>
      <c r="W634" s="45">
        <f t="shared" si="101"/>
        <v>277</v>
      </c>
      <c r="X634" s="45">
        <f t="shared" si="101"/>
        <v>298</v>
      </c>
      <c r="Y634" s="45">
        <f t="shared" si="101"/>
        <v>319</v>
      </c>
      <c r="Z634" s="45">
        <f t="shared" si="101"/>
        <v>341</v>
      </c>
      <c r="AA634" s="45">
        <f t="shared" si="100"/>
        <v>362</v>
      </c>
      <c r="AB634" s="45">
        <f t="shared" si="100"/>
        <v>383</v>
      </c>
      <c r="AC634" s="45">
        <f t="shared" si="100"/>
        <v>404</v>
      </c>
      <c r="AD634" s="45">
        <f t="shared" si="100"/>
        <v>426</v>
      </c>
      <c r="AE634" s="45">
        <f t="shared" si="100"/>
        <v>447</v>
      </c>
      <c r="AF634" s="45">
        <f t="shared" si="100"/>
        <v>468</v>
      </c>
      <c r="AG634" s="45">
        <f t="shared" si="100"/>
        <v>489</v>
      </c>
      <c r="AH634" s="45">
        <f t="shared" si="100"/>
        <v>511</v>
      </c>
      <c r="AI634" s="45">
        <f t="shared" si="100"/>
        <v>532</v>
      </c>
      <c r="AJ634" s="45">
        <f t="shared" si="100"/>
        <v>553</v>
      </c>
      <c r="AK634" s="45">
        <f t="shared" si="100"/>
        <v>575</v>
      </c>
      <c r="AL634" s="45">
        <f t="shared" si="100"/>
        <v>596</v>
      </c>
      <c r="AM634" s="45">
        <f t="shared" si="100"/>
        <v>617</v>
      </c>
      <c r="AN634" s="45">
        <f t="shared" si="100"/>
        <v>638</v>
      </c>
    </row>
    <row r="635" spans="1:40" x14ac:dyDescent="0.25">
      <c r="A635" s="68" t="s">
        <v>81</v>
      </c>
      <c r="B635" s="184">
        <v>20253</v>
      </c>
      <c r="C635" s="68">
        <v>6</v>
      </c>
      <c r="D635" s="1">
        <v>2148</v>
      </c>
      <c r="E635" s="1">
        <v>179</v>
      </c>
      <c r="F635" s="1">
        <v>11</v>
      </c>
      <c r="G635" s="1">
        <v>2338</v>
      </c>
      <c r="H635" s="181">
        <f t="shared" si="92"/>
        <v>2327</v>
      </c>
      <c r="I635" s="176">
        <v>389.66669999999999</v>
      </c>
      <c r="J635" s="182">
        <f t="shared" si="93"/>
        <v>387.83333333333331</v>
      </c>
      <c r="K635" s="45">
        <f t="shared" si="101"/>
        <v>24</v>
      </c>
      <c r="L635" s="45">
        <f t="shared" si="101"/>
        <v>48</v>
      </c>
      <c r="M635" s="45">
        <f t="shared" si="101"/>
        <v>73</v>
      </c>
      <c r="N635" s="45">
        <f t="shared" si="101"/>
        <v>97</v>
      </c>
      <c r="O635" s="45">
        <f t="shared" si="101"/>
        <v>121</v>
      </c>
      <c r="P635" s="45">
        <f t="shared" si="101"/>
        <v>145</v>
      </c>
      <c r="Q635" s="45">
        <f t="shared" si="101"/>
        <v>170</v>
      </c>
      <c r="R635" s="45">
        <f t="shared" si="101"/>
        <v>194</v>
      </c>
      <c r="S635" s="45">
        <f t="shared" si="101"/>
        <v>218</v>
      </c>
      <c r="T635" s="45">
        <f t="shared" si="101"/>
        <v>242</v>
      </c>
      <c r="U635" s="45">
        <f t="shared" si="101"/>
        <v>267</v>
      </c>
      <c r="V635" s="45">
        <f t="shared" si="101"/>
        <v>291</v>
      </c>
      <c r="W635" s="45">
        <f t="shared" si="101"/>
        <v>315</v>
      </c>
      <c r="X635" s="45">
        <f t="shared" si="101"/>
        <v>339</v>
      </c>
      <c r="Y635" s="45">
        <f t="shared" si="101"/>
        <v>364</v>
      </c>
      <c r="Z635" s="45">
        <f t="shared" si="101"/>
        <v>388</v>
      </c>
      <c r="AA635" s="45">
        <f t="shared" si="100"/>
        <v>412</v>
      </c>
      <c r="AB635" s="45">
        <f t="shared" si="100"/>
        <v>436</v>
      </c>
      <c r="AC635" s="45">
        <f t="shared" si="100"/>
        <v>461</v>
      </c>
      <c r="AD635" s="45">
        <f t="shared" si="100"/>
        <v>485</v>
      </c>
      <c r="AE635" s="45">
        <f t="shared" si="100"/>
        <v>509</v>
      </c>
      <c r="AF635" s="45">
        <f t="shared" si="100"/>
        <v>533</v>
      </c>
      <c r="AG635" s="45">
        <f t="shared" si="100"/>
        <v>558</v>
      </c>
      <c r="AH635" s="45">
        <f t="shared" si="100"/>
        <v>582</v>
      </c>
      <c r="AI635" s="45">
        <f t="shared" si="100"/>
        <v>606</v>
      </c>
      <c r="AJ635" s="45">
        <f t="shared" si="100"/>
        <v>630</v>
      </c>
      <c r="AK635" s="45">
        <f t="shared" si="100"/>
        <v>654</v>
      </c>
      <c r="AL635" s="45">
        <f t="shared" si="100"/>
        <v>679</v>
      </c>
      <c r="AM635" s="45">
        <f t="shared" si="100"/>
        <v>703</v>
      </c>
      <c r="AN635" s="45">
        <f t="shared" si="100"/>
        <v>727</v>
      </c>
    </row>
    <row r="636" spans="1:40" x14ac:dyDescent="0.25">
      <c r="A636" s="68" t="s">
        <v>81</v>
      </c>
      <c r="B636" s="184">
        <v>20329</v>
      </c>
      <c r="C636" s="68">
        <v>5</v>
      </c>
      <c r="D636" s="1">
        <v>792</v>
      </c>
      <c r="E636" s="1">
        <v>-134</v>
      </c>
      <c r="F636" s="1">
        <v>13</v>
      </c>
      <c r="G636" s="1">
        <v>671</v>
      </c>
      <c r="H636" s="181">
        <f t="shared" si="92"/>
        <v>658</v>
      </c>
      <c r="I636" s="176">
        <v>134.19999999999999</v>
      </c>
      <c r="J636" s="182">
        <f t="shared" si="93"/>
        <v>131.6</v>
      </c>
      <c r="K636" s="45">
        <f t="shared" si="101"/>
        <v>8</v>
      </c>
      <c r="L636" s="45">
        <f t="shared" si="101"/>
        <v>16</v>
      </c>
      <c r="M636" s="45">
        <f t="shared" si="101"/>
        <v>25</v>
      </c>
      <c r="N636" s="45">
        <f t="shared" si="101"/>
        <v>33</v>
      </c>
      <c r="O636" s="45">
        <f t="shared" si="101"/>
        <v>41</v>
      </c>
      <c r="P636" s="45">
        <f t="shared" si="101"/>
        <v>49</v>
      </c>
      <c r="Q636" s="45">
        <f t="shared" si="101"/>
        <v>58</v>
      </c>
      <c r="R636" s="45">
        <f t="shared" si="101"/>
        <v>66</v>
      </c>
      <c r="S636" s="45">
        <f t="shared" si="101"/>
        <v>74</v>
      </c>
      <c r="T636" s="45">
        <f t="shared" si="101"/>
        <v>82</v>
      </c>
      <c r="U636" s="45">
        <f t="shared" si="101"/>
        <v>90</v>
      </c>
      <c r="V636" s="45">
        <f t="shared" si="101"/>
        <v>99</v>
      </c>
      <c r="W636" s="45">
        <f t="shared" si="101"/>
        <v>107</v>
      </c>
      <c r="X636" s="45">
        <f t="shared" si="101"/>
        <v>115</v>
      </c>
      <c r="Y636" s="45">
        <f t="shared" si="101"/>
        <v>123</v>
      </c>
      <c r="Z636" s="45">
        <f t="shared" si="101"/>
        <v>132</v>
      </c>
      <c r="AA636" s="45">
        <f t="shared" si="100"/>
        <v>140</v>
      </c>
      <c r="AB636" s="45">
        <f t="shared" si="100"/>
        <v>148</v>
      </c>
      <c r="AC636" s="45">
        <f t="shared" si="100"/>
        <v>156</v>
      </c>
      <c r="AD636" s="45">
        <f t="shared" si="100"/>
        <v>165</v>
      </c>
      <c r="AE636" s="45">
        <f t="shared" si="100"/>
        <v>173</v>
      </c>
      <c r="AF636" s="45">
        <f t="shared" si="100"/>
        <v>181</v>
      </c>
      <c r="AG636" s="45">
        <f t="shared" si="100"/>
        <v>189</v>
      </c>
      <c r="AH636" s="45">
        <f t="shared" si="100"/>
        <v>197</v>
      </c>
      <c r="AI636" s="45">
        <f t="shared" si="100"/>
        <v>206</v>
      </c>
      <c r="AJ636" s="45">
        <f t="shared" si="100"/>
        <v>214</v>
      </c>
      <c r="AK636" s="45">
        <f t="shared" si="100"/>
        <v>222</v>
      </c>
      <c r="AL636" s="45">
        <f t="shared" si="100"/>
        <v>230</v>
      </c>
      <c r="AM636" s="45">
        <f t="shared" si="100"/>
        <v>239</v>
      </c>
      <c r="AN636" s="45">
        <f t="shared" si="100"/>
        <v>247</v>
      </c>
    </row>
    <row r="637" spans="1:40" x14ac:dyDescent="0.25">
      <c r="A637" s="68" t="s">
        <v>81</v>
      </c>
      <c r="B637" s="184">
        <v>20430</v>
      </c>
      <c r="C637" s="68">
        <v>5</v>
      </c>
      <c r="D637" s="1">
        <v>792</v>
      </c>
      <c r="E637" s="1">
        <v>0</v>
      </c>
      <c r="F637" s="1">
        <v>0</v>
      </c>
      <c r="G637" s="1">
        <v>792</v>
      </c>
      <c r="H637" s="181">
        <f t="shared" si="92"/>
        <v>792</v>
      </c>
      <c r="I637" s="176">
        <v>158.4</v>
      </c>
      <c r="J637" s="182">
        <f t="shared" si="93"/>
        <v>158.4</v>
      </c>
      <c r="K637" s="45">
        <f t="shared" si="101"/>
        <v>10</v>
      </c>
      <c r="L637" s="45">
        <f t="shared" si="101"/>
        <v>20</v>
      </c>
      <c r="M637" s="45">
        <f t="shared" si="101"/>
        <v>30</v>
      </c>
      <c r="N637" s="45">
        <f t="shared" si="101"/>
        <v>40</v>
      </c>
      <c r="O637" s="45">
        <f t="shared" si="101"/>
        <v>50</v>
      </c>
      <c r="P637" s="45">
        <f t="shared" si="101"/>
        <v>59</v>
      </c>
      <c r="Q637" s="45">
        <f t="shared" si="101"/>
        <v>69</v>
      </c>
      <c r="R637" s="45">
        <f t="shared" si="101"/>
        <v>79</v>
      </c>
      <c r="S637" s="45">
        <f t="shared" si="101"/>
        <v>89</v>
      </c>
      <c r="T637" s="45">
        <f t="shared" si="101"/>
        <v>99</v>
      </c>
      <c r="U637" s="45">
        <f t="shared" si="101"/>
        <v>109</v>
      </c>
      <c r="V637" s="45">
        <f t="shared" si="101"/>
        <v>119</v>
      </c>
      <c r="W637" s="45">
        <f t="shared" si="101"/>
        <v>129</v>
      </c>
      <c r="X637" s="45">
        <f t="shared" si="101"/>
        <v>139</v>
      </c>
      <c r="Y637" s="45">
        <f t="shared" si="101"/>
        <v>149</v>
      </c>
      <c r="Z637" s="45">
        <f t="shared" si="101"/>
        <v>158</v>
      </c>
      <c r="AA637" s="45">
        <f t="shared" si="100"/>
        <v>168</v>
      </c>
      <c r="AB637" s="45">
        <f t="shared" si="100"/>
        <v>178</v>
      </c>
      <c r="AC637" s="45">
        <f t="shared" si="100"/>
        <v>188</v>
      </c>
      <c r="AD637" s="45">
        <f t="shared" si="100"/>
        <v>198</v>
      </c>
      <c r="AE637" s="45">
        <f t="shared" si="100"/>
        <v>208</v>
      </c>
      <c r="AF637" s="45">
        <f t="shared" si="100"/>
        <v>218</v>
      </c>
      <c r="AG637" s="45">
        <f t="shared" si="100"/>
        <v>228</v>
      </c>
      <c r="AH637" s="45">
        <f t="shared" si="100"/>
        <v>238</v>
      </c>
      <c r="AI637" s="45">
        <f t="shared" si="100"/>
        <v>248</v>
      </c>
      <c r="AJ637" s="45">
        <f t="shared" si="100"/>
        <v>257</v>
      </c>
      <c r="AK637" s="45">
        <f t="shared" si="100"/>
        <v>267</v>
      </c>
      <c r="AL637" s="45">
        <f t="shared" si="100"/>
        <v>277</v>
      </c>
      <c r="AM637" s="45">
        <f t="shared" si="100"/>
        <v>287</v>
      </c>
      <c r="AN637" s="45">
        <f t="shared" si="100"/>
        <v>297</v>
      </c>
    </row>
    <row r="638" spans="1:40" x14ac:dyDescent="0.25">
      <c r="A638" s="68" t="s">
        <v>81</v>
      </c>
      <c r="B638" s="184">
        <v>20558</v>
      </c>
      <c r="C638" s="68">
        <v>8</v>
      </c>
      <c r="D638" s="1">
        <v>2844</v>
      </c>
      <c r="E638" s="1">
        <v>110</v>
      </c>
      <c r="F638" s="1">
        <v>0</v>
      </c>
      <c r="G638" s="1">
        <v>2954</v>
      </c>
      <c r="H638" s="181">
        <f t="shared" si="92"/>
        <v>2954</v>
      </c>
      <c r="I638" s="176">
        <v>369.25</v>
      </c>
      <c r="J638" s="182">
        <f t="shared" si="93"/>
        <v>369.25</v>
      </c>
      <c r="K638" s="45">
        <f t="shared" si="101"/>
        <v>23</v>
      </c>
      <c r="L638" s="45">
        <f t="shared" si="101"/>
        <v>46</v>
      </c>
      <c r="M638" s="45">
        <f t="shared" si="101"/>
        <v>69</v>
      </c>
      <c r="N638" s="45">
        <f t="shared" si="101"/>
        <v>92</v>
      </c>
      <c r="O638" s="45">
        <f t="shared" si="101"/>
        <v>115</v>
      </c>
      <c r="P638" s="45">
        <f t="shared" si="101"/>
        <v>138</v>
      </c>
      <c r="Q638" s="45">
        <f t="shared" si="101"/>
        <v>162</v>
      </c>
      <c r="R638" s="45">
        <f t="shared" si="101"/>
        <v>185</v>
      </c>
      <c r="S638" s="45">
        <f t="shared" si="101"/>
        <v>208</v>
      </c>
      <c r="T638" s="45">
        <f t="shared" si="101"/>
        <v>231</v>
      </c>
      <c r="U638" s="45">
        <f t="shared" si="101"/>
        <v>254</v>
      </c>
      <c r="V638" s="45">
        <f t="shared" si="101"/>
        <v>277</v>
      </c>
      <c r="W638" s="45">
        <f t="shared" si="101"/>
        <v>300</v>
      </c>
      <c r="X638" s="45">
        <f t="shared" si="101"/>
        <v>323</v>
      </c>
      <c r="Y638" s="45">
        <f t="shared" si="101"/>
        <v>346</v>
      </c>
      <c r="Z638" s="45">
        <f t="shared" si="101"/>
        <v>369</v>
      </c>
      <c r="AA638" s="45">
        <f t="shared" si="100"/>
        <v>392</v>
      </c>
      <c r="AB638" s="45">
        <f t="shared" si="100"/>
        <v>415</v>
      </c>
      <c r="AC638" s="45">
        <f t="shared" si="100"/>
        <v>438</v>
      </c>
      <c r="AD638" s="45">
        <f t="shared" si="100"/>
        <v>462</v>
      </c>
      <c r="AE638" s="45">
        <f t="shared" si="100"/>
        <v>485</v>
      </c>
      <c r="AF638" s="45">
        <f t="shared" si="100"/>
        <v>508</v>
      </c>
      <c r="AG638" s="45">
        <f t="shared" si="100"/>
        <v>531</v>
      </c>
      <c r="AH638" s="45">
        <f t="shared" si="100"/>
        <v>554</v>
      </c>
      <c r="AI638" s="45">
        <f t="shared" si="100"/>
        <v>577</v>
      </c>
      <c r="AJ638" s="45">
        <f t="shared" si="100"/>
        <v>600</v>
      </c>
      <c r="AK638" s="45">
        <f t="shared" si="100"/>
        <v>623</v>
      </c>
      <c r="AL638" s="45">
        <f t="shared" si="100"/>
        <v>646</v>
      </c>
      <c r="AM638" s="45">
        <f t="shared" si="100"/>
        <v>669</v>
      </c>
      <c r="AN638" s="45">
        <f t="shared" si="100"/>
        <v>692</v>
      </c>
    </row>
    <row r="639" spans="1:40" x14ac:dyDescent="0.25">
      <c r="A639" s="68" t="s">
        <v>81</v>
      </c>
      <c r="B639" s="184">
        <v>20635</v>
      </c>
      <c r="C639" s="68">
        <v>0</v>
      </c>
      <c r="D639" s="1">
        <v>0</v>
      </c>
      <c r="E639" s="1">
        <v>0</v>
      </c>
      <c r="F639" s="1">
        <v>0</v>
      </c>
      <c r="G639" s="1">
        <v>0</v>
      </c>
      <c r="H639" s="181">
        <f t="shared" si="92"/>
        <v>0</v>
      </c>
      <c r="I639" s="176">
        <v>0</v>
      </c>
      <c r="J639" s="182">
        <f t="shared" si="93"/>
        <v>0</v>
      </c>
      <c r="K639" s="45">
        <f t="shared" si="101"/>
        <v>0</v>
      </c>
      <c r="L639" s="45">
        <f t="shared" si="101"/>
        <v>0</v>
      </c>
      <c r="M639" s="45">
        <f t="shared" si="101"/>
        <v>0</v>
      </c>
      <c r="N639" s="45">
        <f t="shared" si="101"/>
        <v>0</v>
      </c>
      <c r="O639" s="45">
        <f t="shared" si="101"/>
        <v>0</v>
      </c>
      <c r="P639" s="45">
        <f t="shared" si="101"/>
        <v>0</v>
      </c>
      <c r="Q639" s="45">
        <f t="shared" si="101"/>
        <v>0</v>
      </c>
      <c r="R639" s="45">
        <f t="shared" si="101"/>
        <v>0</v>
      </c>
      <c r="S639" s="45">
        <f t="shared" si="101"/>
        <v>0</v>
      </c>
      <c r="T639" s="45">
        <f t="shared" si="101"/>
        <v>0</v>
      </c>
      <c r="U639" s="45">
        <f t="shared" si="101"/>
        <v>0</v>
      </c>
      <c r="V639" s="45">
        <f t="shared" si="101"/>
        <v>0</v>
      </c>
      <c r="W639" s="45">
        <f t="shared" si="101"/>
        <v>0</v>
      </c>
      <c r="X639" s="45">
        <f t="shared" si="101"/>
        <v>0</v>
      </c>
      <c r="Y639" s="45">
        <f t="shared" si="101"/>
        <v>0</v>
      </c>
      <c r="Z639" s="45">
        <f t="shared" si="101"/>
        <v>0</v>
      </c>
      <c r="AA639" s="45">
        <f t="shared" si="100"/>
        <v>0</v>
      </c>
      <c r="AB639" s="45">
        <f t="shared" si="100"/>
        <v>0</v>
      </c>
      <c r="AC639" s="45">
        <f t="shared" si="100"/>
        <v>0</v>
      </c>
      <c r="AD639" s="45">
        <f t="shared" si="100"/>
        <v>0</v>
      </c>
      <c r="AE639" s="45">
        <f t="shared" si="100"/>
        <v>0</v>
      </c>
      <c r="AF639" s="45">
        <f t="shared" si="100"/>
        <v>0</v>
      </c>
      <c r="AG639" s="45">
        <f t="shared" si="100"/>
        <v>0</v>
      </c>
      <c r="AH639" s="45">
        <f t="shared" si="100"/>
        <v>0</v>
      </c>
      <c r="AI639" s="45">
        <f t="shared" si="100"/>
        <v>0</v>
      </c>
      <c r="AJ639" s="45">
        <f t="shared" si="100"/>
        <v>0</v>
      </c>
      <c r="AK639" s="45">
        <f t="shared" si="100"/>
        <v>0</v>
      </c>
      <c r="AL639" s="45">
        <f t="shared" si="100"/>
        <v>0</v>
      </c>
      <c r="AM639" s="45">
        <f t="shared" si="100"/>
        <v>0</v>
      </c>
      <c r="AN639" s="45">
        <f t="shared" si="100"/>
        <v>0</v>
      </c>
    </row>
    <row r="640" spans="1:40" x14ac:dyDescent="0.25">
      <c r="A640" s="68" t="s">
        <v>81</v>
      </c>
      <c r="B640" s="184">
        <v>20903</v>
      </c>
      <c r="C640" s="68">
        <v>4</v>
      </c>
      <c r="D640" s="1">
        <v>540</v>
      </c>
      <c r="E640" s="1">
        <v>-19</v>
      </c>
      <c r="F640" s="1">
        <v>0</v>
      </c>
      <c r="G640" s="1">
        <v>521</v>
      </c>
      <c r="H640" s="181">
        <f t="shared" si="92"/>
        <v>521</v>
      </c>
      <c r="I640" s="176">
        <v>130.25</v>
      </c>
      <c r="J640" s="182">
        <f t="shared" si="93"/>
        <v>130.25</v>
      </c>
      <c r="K640" s="45">
        <f t="shared" si="101"/>
        <v>8</v>
      </c>
      <c r="L640" s="45">
        <f t="shared" si="101"/>
        <v>16</v>
      </c>
      <c r="M640" s="45">
        <f t="shared" si="101"/>
        <v>24</v>
      </c>
      <c r="N640" s="45">
        <f t="shared" si="101"/>
        <v>33</v>
      </c>
      <c r="O640" s="45">
        <f t="shared" si="101"/>
        <v>41</v>
      </c>
      <c r="P640" s="45">
        <f t="shared" si="101"/>
        <v>49</v>
      </c>
      <c r="Q640" s="45">
        <f t="shared" si="101"/>
        <v>57</v>
      </c>
      <c r="R640" s="45">
        <f t="shared" si="101"/>
        <v>65</v>
      </c>
      <c r="S640" s="45">
        <f t="shared" si="101"/>
        <v>73</v>
      </c>
      <c r="T640" s="45">
        <f t="shared" si="101"/>
        <v>81</v>
      </c>
      <c r="U640" s="45">
        <f t="shared" si="101"/>
        <v>90</v>
      </c>
      <c r="V640" s="45">
        <f t="shared" si="101"/>
        <v>98</v>
      </c>
      <c r="W640" s="45">
        <f t="shared" si="101"/>
        <v>106</v>
      </c>
      <c r="X640" s="45">
        <f t="shared" si="101"/>
        <v>114</v>
      </c>
      <c r="Y640" s="45">
        <f t="shared" si="101"/>
        <v>122</v>
      </c>
      <c r="Z640" s="45">
        <f t="shared" si="101"/>
        <v>130</v>
      </c>
      <c r="AA640" s="45">
        <f t="shared" si="100"/>
        <v>138</v>
      </c>
      <c r="AB640" s="45">
        <f t="shared" si="100"/>
        <v>147</v>
      </c>
      <c r="AC640" s="45">
        <f t="shared" si="100"/>
        <v>155</v>
      </c>
      <c r="AD640" s="45">
        <f t="shared" si="100"/>
        <v>163</v>
      </c>
      <c r="AE640" s="45">
        <f t="shared" si="100"/>
        <v>171</v>
      </c>
      <c r="AF640" s="45">
        <f t="shared" si="100"/>
        <v>179</v>
      </c>
      <c r="AG640" s="45">
        <f t="shared" si="100"/>
        <v>187</v>
      </c>
      <c r="AH640" s="45">
        <f t="shared" si="100"/>
        <v>195</v>
      </c>
      <c r="AI640" s="45">
        <f t="shared" si="100"/>
        <v>204</v>
      </c>
      <c r="AJ640" s="45">
        <f t="shared" si="100"/>
        <v>212</v>
      </c>
      <c r="AK640" s="45">
        <f t="shared" si="100"/>
        <v>220</v>
      </c>
      <c r="AL640" s="45">
        <f t="shared" si="100"/>
        <v>228</v>
      </c>
      <c r="AM640" s="45">
        <f t="shared" si="100"/>
        <v>236</v>
      </c>
      <c r="AN640" s="45">
        <f t="shared" si="100"/>
        <v>244</v>
      </c>
    </row>
    <row r="641" spans="1:40" x14ac:dyDescent="0.25">
      <c r="A641" s="68" t="s">
        <v>81</v>
      </c>
      <c r="B641" s="184">
        <v>20908</v>
      </c>
      <c r="C641" s="68">
        <v>9</v>
      </c>
      <c r="D641" s="1">
        <v>1692</v>
      </c>
      <c r="E641" s="1">
        <v>375</v>
      </c>
      <c r="F641" s="1">
        <v>5</v>
      </c>
      <c r="G641" s="1">
        <v>2072</v>
      </c>
      <c r="H641" s="181">
        <f t="shared" si="92"/>
        <v>2067</v>
      </c>
      <c r="I641" s="176">
        <v>230.22219999999999</v>
      </c>
      <c r="J641" s="182">
        <f t="shared" si="93"/>
        <v>229.66666666666666</v>
      </c>
      <c r="K641" s="45">
        <f t="shared" si="101"/>
        <v>14</v>
      </c>
      <c r="L641" s="45">
        <f t="shared" si="101"/>
        <v>29</v>
      </c>
      <c r="M641" s="45">
        <f t="shared" si="101"/>
        <v>43</v>
      </c>
      <c r="N641" s="45">
        <f t="shared" si="101"/>
        <v>57</v>
      </c>
      <c r="O641" s="45">
        <f t="shared" si="101"/>
        <v>72</v>
      </c>
      <c r="P641" s="45">
        <f t="shared" si="101"/>
        <v>86</v>
      </c>
      <c r="Q641" s="45">
        <f t="shared" si="101"/>
        <v>100</v>
      </c>
      <c r="R641" s="45">
        <f t="shared" si="101"/>
        <v>115</v>
      </c>
      <c r="S641" s="45">
        <f t="shared" si="101"/>
        <v>129</v>
      </c>
      <c r="T641" s="45">
        <f t="shared" si="101"/>
        <v>144</v>
      </c>
      <c r="U641" s="45">
        <f t="shared" si="101"/>
        <v>158</v>
      </c>
      <c r="V641" s="45">
        <f t="shared" si="101"/>
        <v>172</v>
      </c>
      <c r="W641" s="45">
        <f t="shared" si="101"/>
        <v>187</v>
      </c>
      <c r="X641" s="45">
        <f t="shared" si="101"/>
        <v>201</v>
      </c>
      <c r="Y641" s="45">
        <f t="shared" si="101"/>
        <v>215</v>
      </c>
      <c r="Z641" s="45">
        <f t="shared" si="101"/>
        <v>230</v>
      </c>
      <c r="AA641" s="45">
        <f t="shared" si="100"/>
        <v>244</v>
      </c>
      <c r="AB641" s="45">
        <f t="shared" si="100"/>
        <v>258</v>
      </c>
      <c r="AC641" s="45">
        <f t="shared" si="100"/>
        <v>273</v>
      </c>
      <c r="AD641" s="45">
        <f t="shared" si="100"/>
        <v>287</v>
      </c>
      <c r="AE641" s="45">
        <f t="shared" si="100"/>
        <v>301</v>
      </c>
      <c r="AF641" s="45">
        <f t="shared" si="100"/>
        <v>316</v>
      </c>
      <c r="AG641" s="45">
        <f t="shared" si="100"/>
        <v>330</v>
      </c>
      <c r="AH641" s="45">
        <f t="shared" si="100"/>
        <v>345</v>
      </c>
      <c r="AI641" s="45">
        <f t="shared" si="100"/>
        <v>359</v>
      </c>
      <c r="AJ641" s="45">
        <f t="shared" si="100"/>
        <v>373</v>
      </c>
      <c r="AK641" s="45">
        <f t="shared" si="100"/>
        <v>388</v>
      </c>
      <c r="AL641" s="45">
        <f t="shared" si="100"/>
        <v>402</v>
      </c>
      <c r="AM641" s="45">
        <f t="shared" si="100"/>
        <v>416</v>
      </c>
      <c r="AN641" s="45">
        <f t="shared" si="100"/>
        <v>431</v>
      </c>
    </row>
    <row r="642" spans="1:40" x14ac:dyDescent="0.25">
      <c r="A642" s="68" t="s">
        <v>81</v>
      </c>
      <c r="B642" s="184">
        <v>30904</v>
      </c>
      <c r="C642" s="68">
        <v>5</v>
      </c>
      <c r="D642" s="1">
        <v>996</v>
      </c>
      <c r="E642" s="1">
        <v>13</v>
      </c>
      <c r="F642" s="1">
        <v>0</v>
      </c>
      <c r="G642" s="1">
        <v>1009</v>
      </c>
      <c r="H642" s="181">
        <f t="shared" si="92"/>
        <v>1009</v>
      </c>
      <c r="I642" s="176">
        <v>201.8</v>
      </c>
      <c r="J642" s="182">
        <f t="shared" si="93"/>
        <v>201.8</v>
      </c>
      <c r="K642" s="45">
        <f t="shared" si="101"/>
        <v>13</v>
      </c>
      <c r="L642" s="45">
        <f t="shared" si="101"/>
        <v>25</v>
      </c>
      <c r="M642" s="45">
        <f t="shared" si="101"/>
        <v>38</v>
      </c>
      <c r="N642" s="45">
        <f t="shared" si="101"/>
        <v>50</v>
      </c>
      <c r="O642" s="45">
        <f t="shared" si="101"/>
        <v>63</v>
      </c>
      <c r="P642" s="45">
        <f t="shared" si="101"/>
        <v>76</v>
      </c>
      <c r="Q642" s="45">
        <f t="shared" si="101"/>
        <v>88</v>
      </c>
      <c r="R642" s="45">
        <f t="shared" si="101"/>
        <v>101</v>
      </c>
      <c r="S642" s="45">
        <f t="shared" si="101"/>
        <v>114</v>
      </c>
      <c r="T642" s="45">
        <f t="shared" si="101"/>
        <v>126</v>
      </c>
      <c r="U642" s="45">
        <f t="shared" si="101"/>
        <v>139</v>
      </c>
      <c r="V642" s="45">
        <f t="shared" si="101"/>
        <v>151</v>
      </c>
      <c r="W642" s="45">
        <f t="shared" si="101"/>
        <v>164</v>
      </c>
      <c r="X642" s="45">
        <f t="shared" si="101"/>
        <v>177</v>
      </c>
      <c r="Y642" s="45">
        <f t="shared" si="101"/>
        <v>189</v>
      </c>
      <c r="Z642" s="45">
        <f t="shared" si="101"/>
        <v>202</v>
      </c>
      <c r="AA642" s="45">
        <f t="shared" si="100"/>
        <v>214</v>
      </c>
      <c r="AB642" s="45">
        <f t="shared" si="100"/>
        <v>227</v>
      </c>
      <c r="AC642" s="45">
        <f t="shared" si="100"/>
        <v>240</v>
      </c>
      <c r="AD642" s="45">
        <f t="shared" si="100"/>
        <v>252</v>
      </c>
      <c r="AE642" s="45">
        <f t="shared" si="100"/>
        <v>265</v>
      </c>
      <c r="AF642" s="45">
        <f t="shared" si="100"/>
        <v>277</v>
      </c>
      <c r="AG642" s="45">
        <f t="shared" si="100"/>
        <v>290</v>
      </c>
      <c r="AH642" s="45">
        <f t="shared" si="100"/>
        <v>303</v>
      </c>
      <c r="AI642" s="45">
        <f t="shared" si="100"/>
        <v>315</v>
      </c>
      <c r="AJ642" s="45">
        <f t="shared" si="100"/>
        <v>328</v>
      </c>
      <c r="AK642" s="45">
        <f t="shared" si="100"/>
        <v>341</v>
      </c>
      <c r="AL642" s="45">
        <f t="shared" si="100"/>
        <v>353</v>
      </c>
      <c r="AM642" s="45">
        <f t="shared" si="100"/>
        <v>366</v>
      </c>
      <c r="AN642" s="45">
        <f t="shared" si="100"/>
        <v>378</v>
      </c>
    </row>
    <row r="643" spans="1:40" x14ac:dyDescent="0.25">
      <c r="A643" s="68" t="s">
        <v>81</v>
      </c>
      <c r="B643" s="184">
        <v>31004</v>
      </c>
      <c r="C643" s="68">
        <v>3</v>
      </c>
      <c r="D643" s="1">
        <v>576</v>
      </c>
      <c r="E643" s="1">
        <v>12</v>
      </c>
      <c r="F643" s="1">
        <v>0</v>
      </c>
      <c r="G643" s="1">
        <v>588</v>
      </c>
      <c r="H643" s="181">
        <f t="shared" si="92"/>
        <v>588</v>
      </c>
      <c r="I643" s="176">
        <v>196</v>
      </c>
      <c r="J643" s="182">
        <f t="shared" si="93"/>
        <v>196</v>
      </c>
      <c r="K643" s="45">
        <f t="shared" si="101"/>
        <v>12</v>
      </c>
      <c r="L643" s="45">
        <f t="shared" si="101"/>
        <v>25</v>
      </c>
      <c r="M643" s="45">
        <f t="shared" si="101"/>
        <v>37</v>
      </c>
      <c r="N643" s="45">
        <f t="shared" si="101"/>
        <v>49</v>
      </c>
      <c r="O643" s="45">
        <f t="shared" si="101"/>
        <v>61</v>
      </c>
      <c r="P643" s="45">
        <f t="shared" si="101"/>
        <v>74</v>
      </c>
      <c r="Q643" s="45">
        <f t="shared" si="101"/>
        <v>86</v>
      </c>
      <c r="R643" s="45">
        <f t="shared" si="101"/>
        <v>98</v>
      </c>
      <c r="S643" s="45">
        <f t="shared" si="101"/>
        <v>110</v>
      </c>
      <c r="T643" s="45">
        <f t="shared" si="101"/>
        <v>123</v>
      </c>
      <c r="U643" s="45">
        <f t="shared" si="101"/>
        <v>135</v>
      </c>
      <c r="V643" s="45">
        <f t="shared" si="101"/>
        <v>147</v>
      </c>
      <c r="W643" s="45">
        <f t="shared" si="101"/>
        <v>159</v>
      </c>
      <c r="X643" s="45">
        <f t="shared" si="101"/>
        <v>172</v>
      </c>
      <c r="Y643" s="45">
        <f t="shared" si="101"/>
        <v>184</v>
      </c>
      <c r="Z643" s="45">
        <f t="shared" si="101"/>
        <v>196</v>
      </c>
      <c r="AA643" s="45">
        <f t="shared" si="100"/>
        <v>208</v>
      </c>
      <c r="AB643" s="45">
        <f t="shared" si="100"/>
        <v>221</v>
      </c>
      <c r="AC643" s="45">
        <f t="shared" si="100"/>
        <v>233</v>
      </c>
      <c r="AD643" s="45">
        <f t="shared" si="100"/>
        <v>245</v>
      </c>
      <c r="AE643" s="45">
        <f t="shared" si="100"/>
        <v>257</v>
      </c>
      <c r="AF643" s="45">
        <f t="shared" si="100"/>
        <v>270</v>
      </c>
      <c r="AG643" s="45">
        <f t="shared" si="100"/>
        <v>282</v>
      </c>
      <c r="AH643" s="45">
        <f t="shared" si="100"/>
        <v>294</v>
      </c>
      <c r="AI643" s="45">
        <f t="shared" si="100"/>
        <v>306</v>
      </c>
      <c r="AJ643" s="45">
        <f t="shared" si="100"/>
        <v>319</v>
      </c>
      <c r="AK643" s="45">
        <f t="shared" si="100"/>
        <v>331</v>
      </c>
      <c r="AL643" s="45">
        <f t="shared" si="100"/>
        <v>343</v>
      </c>
      <c r="AM643" s="45">
        <f t="shared" si="100"/>
        <v>355</v>
      </c>
      <c r="AN643" s="45">
        <f t="shared" si="100"/>
        <v>368</v>
      </c>
    </row>
    <row r="644" spans="1:40" x14ac:dyDescent="0.25">
      <c r="A644" s="68" t="s">
        <v>79</v>
      </c>
      <c r="B644" s="184">
        <v>71117</v>
      </c>
      <c r="C644" s="68">
        <v>5</v>
      </c>
      <c r="D644" s="1">
        <v>1248</v>
      </c>
      <c r="E644" s="1">
        <v>179</v>
      </c>
      <c r="F644" s="1">
        <v>0</v>
      </c>
      <c r="G644" s="1">
        <v>1427</v>
      </c>
      <c r="H644" s="181">
        <f t="shared" si="92"/>
        <v>1427</v>
      </c>
      <c r="I644" s="176">
        <v>285.39999999999998</v>
      </c>
      <c r="J644" s="182">
        <f t="shared" si="93"/>
        <v>285.39999999999998</v>
      </c>
      <c r="K644" s="45">
        <f t="shared" si="101"/>
        <v>18</v>
      </c>
      <c r="L644" s="45">
        <f t="shared" si="101"/>
        <v>36</v>
      </c>
      <c r="M644" s="45">
        <f t="shared" si="101"/>
        <v>54</v>
      </c>
      <c r="N644" s="45">
        <f t="shared" si="101"/>
        <v>71</v>
      </c>
      <c r="O644" s="45">
        <f t="shared" si="101"/>
        <v>89</v>
      </c>
      <c r="P644" s="45">
        <f t="shared" si="101"/>
        <v>107</v>
      </c>
      <c r="Q644" s="45">
        <f t="shared" si="101"/>
        <v>125</v>
      </c>
      <c r="R644" s="45">
        <f t="shared" si="101"/>
        <v>143</v>
      </c>
      <c r="S644" s="45">
        <f t="shared" si="101"/>
        <v>161</v>
      </c>
      <c r="T644" s="45">
        <f t="shared" si="101"/>
        <v>178</v>
      </c>
      <c r="U644" s="45">
        <f t="shared" si="101"/>
        <v>196</v>
      </c>
      <c r="V644" s="45">
        <f t="shared" si="101"/>
        <v>214</v>
      </c>
      <c r="W644" s="45">
        <f t="shared" si="101"/>
        <v>232</v>
      </c>
      <c r="X644" s="45">
        <f t="shared" si="101"/>
        <v>250</v>
      </c>
      <c r="Y644" s="45">
        <f t="shared" si="101"/>
        <v>268</v>
      </c>
      <c r="Z644" s="45">
        <f t="shared" si="101"/>
        <v>285</v>
      </c>
      <c r="AA644" s="45">
        <f t="shared" si="100"/>
        <v>303</v>
      </c>
      <c r="AB644" s="45">
        <f t="shared" si="100"/>
        <v>321</v>
      </c>
      <c r="AC644" s="45">
        <f t="shared" si="100"/>
        <v>339</v>
      </c>
      <c r="AD644" s="45">
        <f t="shared" si="100"/>
        <v>357</v>
      </c>
      <c r="AE644" s="45">
        <f t="shared" si="100"/>
        <v>375</v>
      </c>
      <c r="AF644" s="45">
        <f t="shared" si="100"/>
        <v>392</v>
      </c>
      <c r="AG644" s="45">
        <f t="shared" si="100"/>
        <v>410</v>
      </c>
      <c r="AH644" s="45">
        <f t="shared" si="100"/>
        <v>428</v>
      </c>
      <c r="AI644" s="45">
        <f t="shared" si="100"/>
        <v>446</v>
      </c>
      <c r="AJ644" s="45">
        <f t="shared" si="100"/>
        <v>464</v>
      </c>
      <c r="AK644" s="45">
        <f t="shared" si="100"/>
        <v>482</v>
      </c>
      <c r="AL644" s="45">
        <f t="shared" si="100"/>
        <v>499</v>
      </c>
      <c r="AM644" s="45">
        <f t="shared" si="100"/>
        <v>517</v>
      </c>
      <c r="AN644" s="45">
        <f t="shared" si="100"/>
        <v>535</v>
      </c>
    </row>
    <row r="645" spans="1:40" x14ac:dyDescent="0.25">
      <c r="A645" s="68" t="s">
        <v>79</v>
      </c>
      <c r="B645" s="184">
        <v>72111</v>
      </c>
      <c r="C645" s="68">
        <v>8</v>
      </c>
      <c r="D645" s="1">
        <v>180</v>
      </c>
      <c r="E645" s="1">
        <v>1097</v>
      </c>
      <c r="F645" s="1">
        <v>2</v>
      </c>
      <c r="G645" s="1">
        <v>1279</v>
      </c>
      <c r="H645" s="181">
        <f t="shared" ref="H645:H673" si="102">G645-F645</f>
        <v>1277</v>
      </c>
      <c r="I645" s="176">
        <v>159.875</v>
      </c>
      <c r="J645" s="182">
        <f t="shared" ref="J645:J673" si="103">IFERROR(H645/C645,0)</f>
        <v>159.625</v>
      </c>
      <c r="K645" s="45">
        <f t="shared" si="101"/>
        <v>10</v>
      </c>
      <c r="L645" s="45">
        <f t="shared" si="101"/>
        <v>20</v>
      </c>
      <c r="M645" s="45">
        <f t="shared" si="101"/>
        <v>30</v>
      </c>
      <c r="N645" s="45">
        <f t="shared" si="101"/>
        <v>40</v>
      </c>
      <c r="O645" s="45">
        <f t="shared" si="101"/>
        <v>50</v>
      </c>
      <c r="P645" s="45">
        <f t="shared" si="101"/>
        <v>60</v>
      </c>
      <c r="Q645" s="45">
        <f t="shared" si="101"/>
        <v>70</v>
      </c>
      <c r="R645" s="45">
        <f t="shared" si="101"/>
        <v>80</v>
      </c>
      <c r="S645" s="45">
        <f t="shared" si="101"/>
        <v>90</v>
      </c>
      <c r="T645" s="45">
        <f t="shared" si="101"/>
        <v>100</v>
      </c>
      <c r="U645" s="45">
        <f t="shared" si="101"/>
        <v>110</v>
      </c>
      <c r="V645" s="45">
        <f t="shared" si="101"/>
        <v>120</v>
      </c>
      <c r="W645" s="45">
        <f t="shared" si="101"/>
        <v>130</v>
      </c>
      <c r="X645" s="45">
        <f t="shared" si="101"/>
        <v>140</v>
      </c>
      <c r="Y645" s="45">
        <f t="shared" si="101"/>
        <v>150</v>
      </c>
      <c r="Z645" s="45">
        <f t="shared" si="101"/>
        <v>160</v>
      </c>
      <c r="AA645" s="45">
        <f t="shared" si="100"/>
        <v>170</v>
      </c>
      <c r="AB645" s="45">
        <f t="shared" si="100"/>
        <v>180</v>
      </c>
      <c r="AC645" s="45">
        <f t="shared" si="100"/>
        <v>190</v>
      </c>
      <c r="AD645" s="45">
        <f t="shared" si="100"/>
        <v>200</v>
      </c>
      <c r="AE645" s="45">
        <f t="shared" si="100"/>
        <v>210</v>
      </c>
      <c r="AF645" s="45">
        <f t="shared" si="100"/>
        <v>219</v>
      </c>
      <c r="AG645" s="45">
        <f t="shared" si="100"/>
        <v>229</v>
      </c>
      <c r="AH645" s="45">
        <f t="shared" si="100"/>
        <v>239</v>
      </c>
      <c r="AI645" s="45">
        <f t="shared" si="100"/>
        <v>249</v>
      </c>
      <c r="AJ645" s="45">
        <f t="shared" si="100"/>
        <v>259</v>
      </c>
      <c r="AK645" s="45">
        <f t="shared" si="100"/>
        <v>269</v>
      </c>
      <c r="AL645" s="45">
        <f t="shared" si="100"/>
        <v>279</v>
      </c>
      <c r="AM645" s="45">
        <f t="shared" si="100"/>
        <v>289</v>
      </c>
      <c r="AN645" s="45">
        <f t="shared" si="100"/>
        <v>299</v>
      </c>
    </row>
    <row r="646" spans="1:40" x14ac:dyDescent="0.25">
      <c r="A646" s="68" t="s">
        <v>79</v>
      </c>
      <c r="B646" s="184">
        <v>72120</v>
      </c>
      <c r="C646" s="68">
        <v>4</v>
      </c>
      <c r="D646" s="1">
        <v>696</v>
      </c>
      <c r="E646" s="1">
        <v>267</v>
      </c>
      <c r="F646" s="1">
        <v>22</v>
      </c>
      <c r="G646" s="1">
        <v>985</v>
      </c>
      <c r="H646" s="181">
        <f t="shared" si="102"/>
        <v>963</v>
      </c>
      <c r="I646" s="176">
        <v>246.25</v>
      </c>
      <c r="J646" s="182">
        <f t="shared" si="103"/>
        <v>240.75</v>
      </c>
      <c r="K646" s="45">
        <f t="shared" si="101"/>
        <v>15</v>
      </c>
      <c r="L646" s="45">
        <f t="shared" si="101"/>
        <v>30</v>
      </c>
      <c r="M646" s="45">
        <f t="shared" si="101"/>
        <v>45</v>
      </c>
      <c r="N646" s="45">
        <f t="shared" si="101"/>
        <v>60</v>
      </c>
      <c r="O646" s="45">
        <f t="shared" si="101"/>
        <v>75</v>
      </c>
      <c r="P646" s="45">
        <f t="shared" si="101"/>
        <v>90</v>
      </c>
      <c r="Q646" s="45">
        <f t="shared" si="101"/>
        <v>105</v>
      </c>
      <c r="R646" s="45">
        <f t="shared" si="101"/>
        <v>120</v>
      </c>
      <c r="S646" s="45">
        <f t="shared" si="101"/>
        <v>135</v>
      </c>
      <c r="T646" s="45">
        <f t="shared" si="101"/>
        <v>150</v>
      </c>
      <c r="U646" s="45">
        <f t="shared" si="101"/>
        <v>166</v>
      </c>
      <c r="V646" s="45">
        <f t="shared" si="101"/>
        <v>181</v>
      </c>
      <c r="W646" s="45">
        <f t="shared" si="101"/>
        <v>196</v>
      </c>
      <c r="X646" s="45">
        <f t="shared" si="101"/>
        <v>211</v>
      </c>
      <c r="Y646" s="45">
        <f t="shared" si="101"/>
        <v>226</v>
      </c>
      <c r="Z646" s="45">
        <f t="shared" ref="Z646:AN661" si="104">IF($G646&gt;0,ROUND($J646*Z$3/12*0.75,0),0)</f>
        <v>241</v>
      </c>
      <c r="AA646" s="45">
        <f t="shared" si="104"/>
        <v>256</v>
      </c>
      <c r="AB646" s="45">
        <f t="shared" si="104"/>
        <v>271</v>
      </c>
      <c r="AC646" s="45">
        <f t="shared" si="104"/>
        <v>286</v>
      </c>
      <c r="AD646" s="45">
        <f t="shared" si="104"/>
        <v>301</v>
      </c>
      <c r="AE646" s="45">
        <f t="shared" si="104"/>
        <v>316</v>
      </c>
      <c r="AF646" s="45">
        <f t="shared" si="104"/>
        <v>331</v>
      </c>
      <c r="AG646" s="45">
        <f t="shared" si="104"/>
        <v>346</v>
      </c>
      <c r="AH646" s="45">
        <f t="shared" si="104"/>
        <v>361</v>
      </c>
      <c r="AI646" s="45">
        <f t="shared" si="104"/>
        <v>376</v>
      </c>
      <c r="AJ646" s="45">
        <f t="shared" si="104"/>
        <v>391</v>
      </c>
      <c r="AK646" s="45">
        <f t="shared" si="104"/>
        <v>406</v>
      </c>
      <c r="AL646" s="45">
        <f t="shared" si="104"/>
        <v>421</v>
      </c>
      <c r="AM646" s="45">
        <f t="shared" si="104"/>
        <v>436</v>
      </c>
      <c r="AN646" s="45">
        <f t="shared" si="104"/>
        <v>451</v>
      </c>
    </row>
    <row r="647" spans="1:40" x14ac:dyDescent="0.25">
      <c r="A647" s="68" t="s">
        <v>79</v>
      </c>
      <c r="B647" s="184">
        <v>72218</v>
      </c>
      <c r="C647" s="68">
        <v>8</v>
      </c>
      <c r="D647" s="1">
        <v>564</v>
      </c>
      <c r="E647" s="1">
        <v>1071</v>
      </c>
      <c r="F647" s="1">
        <v>10</v>
      </c>
      <c r="G647" s="1">
        <v>1645</v>
      </c>
      <c r="H647" s="181">
        <f t="shared" si="102"/>
        <v>1635</v>
      </c>
      <c r="I647" s="176">
        <v>205.625</v>
      </c>
      <c r="J647" s="182">
        <f t="shared" si="103"/>
        <v>204.375</v>
      </c>
      <c r="K647" s="45">
        <f t="shared" ref="K647:Z662" si="105">IF($G647&gt;0,ROUND($J647*K$3/12*0.75,0),0)</f>
        <v>13</v>
      </c>
      <c r="L647" s="45">
        <f t="shared" si="105"/>
        <v>26</v>
      </c>
      <c r="M647" s="45">
        <f t="shared" si="105"/>
        <v>38</v>
      </c>
      <c r="N647" s="45">
        <f t="shared" si="105"/>
        <v>51</v>
      </c>
      <c r="O647" s="45">
        <f t="shared" si="105"/>
        <v>64</v>
      </c>
      <c r="P647" s="45">
        <f t="shared" si="105"/>
        <v>77</v>
      </c>
      <c r="Q647" s="45">
        <f t="shared" si="105"/>
        <v>89</v>
      </c>
      <c r="R647" s="45">
        <f t="shared" si="105"/>
        <v>102</v>
      </c>
      <c r="S647" s="45">
        <f t="shared" si="105"/>
        <v>115</v>
      </c>
      <c r="T647" s="45">
        <f t="shared" si="105"/>
        <v>128</v>
      </c>
      <c r="U647" s="45">
        <f t="shared" si="105"/>
        <v>141</v>
      </c>
      <c r="V647" s="45">
        <f t="shared" si="105"/>
        <v>153</v>
      </c>
      <c r="W647" s="45">
        <f t="shared" si="105"/>
        <v>166</v>
      </c>
      <c r="X647" s="45">
        <f t="shared" si="105"/>
        <v>179</v>
      </c>
      <c r="Y647" s="45">
        <f t="shared" si="105"/>
        <v>192</v>
      </c>
      <c r="Z647" s="45">
        <f t="shared" si="105"/>
        <v>204</v>
      </c>
      <c r="AA647" s="45">
        <f t="shared" si="104"/>
        <v>217</v>
      </c>
      <c r="AB647" s="45">
        <f t="shared" si="104"/>
        <v>230</v>
      </c>
      <c r="AC647" s="45">
        <f t="shared" si="104"/>
        <v>243</v>
      </c>
      <c r="AD647" s="45">
        <f t="shared" si="104"/>
        <v>255</v>
      </c>
      <c r="AE647" s="45">
        <f t="shared" si="104"/>
        <v>268</v>
      </c>
      <c r="AF647" s="45">
        <f t="shared" si="104"/>
        <v>281</v>
      </c>
      <c r="AG647" s="45">
        <f t="shared" si="104"/>
        <v>294</v>
      </c>
      <c r="AH647" s="45">
        <f t="shared" si="104"/>
        <v>307</v>
      </c>
      <c r="AI647" s="45">
        <f t="shared" si="104"/>
        <v>319</v>
      </c>
      <c r="AJ647" s="45">
        <f t="shared" si="104"/>
        <v>332</v>
      </c>
      <c r="AK647" s="45">
        <f t="shared" si="104"/>
        <v>345</v>
      </c>
      <c r="AL647" s="45">
        <f t="shared" si="104"/>
        <v>358</v>
      </c>
      <c r="AM647" s="45">
        <f t="shared" si="104"/>
        <v>370</v>
      </c>
      <c r="AN647" s="45">
        <f t="shared" si="104"/>
        <v>383</v>
      </c>
    </row>
    <row r="648" spans="1:40" x14ac:dyDescent="0.25">
      <c r="A648" s="68" t="s">
        <v>79</v>
      </c>
      <c r="B648" s="184">
        <v>72223</v>
      </c>
      <c r="C648" s="68">
        <v>5</v>
      </c>
      <c r="D648" s="1">
        <v>300</v>
      </c>
      <c r="E648" s="1">
        <v>1996</v>
      </c>
      <c r="F648" s="1">
        <v>15</v>
      </c>
      <c r="G648" s="1">
        <v>2311</v>
      </c>
      <c r="H648" s="181">
        <f t="shared" si="102"/>
        <v>2296</v>
      </c>
      <c r="I648" s="176">
        <v>462.2</v>
      </c>
      <c r="J648" s="182">
        <f t="shared" si="103"/>
        <v>459.2</v>
      </c>
      <c r="K648" s="45">
        <f t="shared" si="105"/>
        <v>29</v>
      </c>
      <c r="L648" s="45">
        <f t="shared" si="105"/>
        <v>57</v>
      </c>
      <c r="M648" s="45">
        <f t="shared" si="105"/>
        <v>86</v>
      </c>
      <c r="N648" s="45">
        <f t="shared" si="105"/>
        <v>115</v>
      </c>
      <c r="O648" s="45">
        <f t="shared" si="105"/>
        <v>144</v>
      </c>
      <c r="P648" s="45">
        <f t="shared" si="105"/>
        <v>172</v>
      </c>
      <c r="Q648" s="45">
        <f t="shared" si="105"/>
        <v>201</v>
      </c>
      <c r="R648" s="45">
        <f t="shared" si="105"/>
        <v>230</v>
      </c>
      <c r="S648" s="45">
        <f t="shared" si="105"/>
        <v>258</v>
      </c>
      <c r="T648" s="45">
        <f t="shared" si="105"/>
        <v>287</v>
      </c>
      <c r="U648" s="45">
        <f t="shared" si="105"/>
        <v>316</v>
      </c>
      <c r="V648" s="45">
        <f t="shared" si="105"/>
        <v>344</v>
      </c>
      <c r="W648" s="45">
        <f t="shared" si="105"/>
        <v>373</v>
      </c>
      <c r="X648" s="45">
        <f t="shared" si="105"/>
        <v>402</v>
      </c>
      <c r="Y648" s="45">
        <f t="shared" si="105"/>
        <v>431</v>
      </c>
      <c r="Z648" s="45">
        <f t="shared" si="105"/>
        <v>459</v>
      </c>
      <c r="AA648" s="45">
        <f t="shared" si="104"/>
        <v>488</v>
      </c>
      <c r="AB648" s="45">
        <f t="shared" si="104"/>
        <v>517</v>
      </c>
      <c r="AC648" s="45">
        <f t="shared" si="104"/>
        <v>545</v>
      </c>
      <c r="AD648" s="45">
        <f t="shared" si="104"/>
        <v>574</v>
      </c>
      <c r="AE648" s="45">
        <f t="shared" si="104"/>
        <v>603</v>
      </c>
      <c r="AF648" s="45">
        <f t="shared" si="104"/>
        <v>631</v>
      </c>
      <c r="AG648" s="45">
        <f t="shared" si="104"/>
        <v>660</v>
      </c>
      <c r="AH648" s="45">
        <f t="shared" si="104"/>
        <v>689</v>
      </c>
      <c r="AI648" s="45">
        <f t="shared" si="104"/>
        <v>718</v>
      </c>
      <c r="AJ648" s="45">
        <f t="shared" si="104"/>
        <v>746</v>
      </c>
      <c r="AK648" s="45">
        <f t="shared" si="104"/>
        <v>775</v>
      </c>
      <c r="AL648" s="45">
        <f t="shared" si="104"/>
        <v>804</v>
      </c>
      <c r="AM648" s="45">
        <f t="shared" si="104"/>
        <v>832</v>
      </c>
      <c r="AN648" s="45">
        <f t="shared" si="104"/>
        <v>861</v>
      </c>
    </row>
    <row r="649" spans="1:40" x14ac:dyDescent="0.25">
      <c r="A649" s="68" t="s">
        <v>79</v>
      </c>
      <c r="B649" s="184">
        <v>72226</v>
      </c>
      <c r="C649" s="68">
        <v>9</v>
      </c>
      <c r="D649" s="1">
        <v>0</v>
      </c>
      <c r="E649" s="1">
        <v>1115</v>
      </c>
      <c r="F649" s="1">
        <v>22</v>
      </c>
      <c r="G649" s="1">
        <v>1137</v>
      </c>
      <c r="H649" s="181">
        <f t="shared" si="102"/>
        <v>1115</v>
      </c>
      <c r="I649" s="176">
        <v>126.33329999999999</v>
      </c>
      <c r="J649" s="182">
        <f t="shared" si="103"/>
        <v>123.88888888888889</v>
      </c>
      <c r="K649" s="45">
        <f t="shared" si="105"/>
        <v>8</v>
      </c>
      <c r="L649" s="45">
        <f t="shared" si="105"/>
        <v>15</v>
      </c>
      <c r="M649" s="45">
        <f t="shared" si="105"/>
        <v>23</v>
      </c>
      <c r="N649" s="45">
        <f t="shared" si="105"/>
        <v>31</v>
      </c>
      <c r="O649" s="45">
        <f t="shared" si="105"/>
        <v>39</v>
      </c>
      <c r="P649" s="45">
        <f t="shared" si="105"/>
        <v>46</v>
      </c>
      <c r="Q649" s="45">
        <f t="shared" si="105"/>
        <v>54</v>
      </c>
      <c r="R649" s="45">
        <f t="shared" si="105"/>
        <v>62</v>
      </c>
      <c r="S649" s="45">
        <f t="shared" si="105"/>
        <v>70</v>
      </c>
      <c r="T649" s="45">
        <f t="shared" si="105"/>
        <v>77</v>
      </c>
      <c r="U649" s="45">
        <f t="shared" si="105"/>
        <v>85</v>
      </c>
      <c r="V649" s="45">
        <f t="shared" si="105"/>
        <v>93</v>
      </c>
      <c r="W649" s="45">
        <f t="shared" si="105"/>
        <v>101</v>
      </c>
      <c r="X649" s="45">
        <f t="shared" si="105"/>
        <v>108</v>
      </c>
      <c r="Y649" s="45">
        <f t="shared" si="105"/>
        <v>116</v>
      </c>
      <c r="Z649" s="45">
        <f t="shared" si="105"/>
        <v>124</v>
      </c>
      <c r="AA649" s="45">
        <f t="shared" si="104"/>
        <v>132</v>
      </c>
      <c r="AB649" s="45">
        <f t="shared" si="104"/>
        <v>139</v>
      </c>
      <c r="AC649" s="45">
        <f t="shared" si="104"/>
        <v>147</v>
      </c>
      <c r="AD649" s="45">
        <f t="shared" si="104"/>
        <v>155</v>
      </c>
      <c r="AE649" s="45">
        <f t="shared" si="104"/>
        <v>163</v>
      </c>
      <c r="AF649" s="45">
        <f t="shared" si="104"/>
        <v>170</v>
      </c>
      <c r="AG649" s="45">
        <f t="shared" si="104"/>
        <v>178</v>
      </c>
      <c r="AH649" s="45">
        <f t="shared" si="104"/>
        <v>186</v>
      </c>
      <c r="AI649" s="45">
        <f t="shared" si="104"/>
        <v>194</v>
      </c>
      <c r="AJ649" s="45">
        <f t="shared" si="104"/>
        <v>201</v>
      </c>
      <c r="AK649" s="45">
        <f t="shared" si="104"/>
        <v>209</v>
      </c>
      <c r="AL649" s="45">
        <f t="shared" si="104"/>
        <v>217</v>
      </c>
      <c r="AM649" s="45">
        <f t="shared" si="104"/>
        <v>225</v>
      </c>
      <c r="AN649" s="45">
        <f t="shared" si="104"/>
        <v>232</v>
      </c>
    </row>
    <row r="650" spans="1:40" x14ac:dyDescent="0.25">
      <c r="A650" s="68" t="s">
        <v>79</v>
      </c>
      <c r="B650" s="184">
        <v>72233</v>
      </c>
      <c r="C650" s="68">
        <v>8</v>
      </c>
      <c r="D650" s="1">
        <v>708</v>
      </c>
      <c r="E650" s="1">
        <v>200</v>
      </c>
      <c r="F650" s="1">
        <v>2</v>
      </c>
      <c r="G650" s="1">
        <v>910</v>
      </c>
      <c r="H650" s="181">
        <f t="shared" si="102"/>
        <v>908</v>
      </c>
      <c r="I650" s="176">
        <v>113.75</v>
      </c>
      <c r="J650" s="182">
        <f t="shared" si="103"/>
        <v>113.5</v>
      </c>
      <c r="K650" s="45">
        <f t="shared" si="105"/>
        <v>7</v>
      </c>
      <c r="L650" s="45">
        <f t="shared" si="105"/>
        <v>14</v>
      </c>
      <c r="M650" s="45">
        <f t="shared" si="105"/>
        <v>21</v>
      </c>
      <c r="N650" s="45">
        <f t="shared" si="105"/>
        <v>28</v>
      </c>
      <c r="O650" s="45">
        <f t="shared" si="105"/>
        <v>35</v>
      </c>
      <c r="P650" s="45">
        <f t="shared" si="105"/>
        <v>43</v>
      </c>
      <c r="Q650" s="45">
        <f t="shared" si="105"/>
        <v>50</v>
      </c>
      <c r="R650" s="45">
        <f t="shared" si="105"/>
        <v>57</v>
      </c>
      <c r="S650" s="45">
        <f t="shared" si="105"/>
        <v>64</v>
      </c>
      <c r="T650" s="45">
        <f t="shared" si="105"/>
        <v>71</v>
      </c>
      <c r="U650" s="45">
        <f t="shared" si="105"/>
        <v>78</v>
      </c>
      <c r="V650" s="45">
        <f t="shared" si="105"/>
        <v>85</v>
      </c>
      <c r="W650" s="45">
        <f t="shared" si="105"/>
        <v>92</v>
      </c>
      <c r="X650" s="45">
        <f t="shared" si="105"/>
        <v>99</v>
      </c>
      <c r="Y650" s="45">
        <f t="shared" si="105"/>
        <v>106</v>
      </c>
      <c r="Z650" s="45">
        <f t="shared" si="105"/>
        <v>114</v>
      </c>
      <c r="AA650" s="45">
        <f t="shared" si="104"/>
        <v>121</v>
      </c>
      <c r="AB650" s="45">
        <f t="shared" si="104"/>
        <v>128</v>
      </c>
      <c r="AC650" s="45">
        <f t="shared" si="104"/>
        <v>135</v>
      </c>
      <c r="AD650" s="45">
        <f t="shared" si="104"/>
        <v>142</v>
      </c>
      <c r="AE650" s="45">
        <f t="shared" si="104"/>
        <v>149</v>
      </c>
      <c r="AF650" s="45">
        <f t="shared" si="104"/>
        <v>156</v>
      </c>
      <c r="AG650" s="45">
        <f t="shared" si="104"/>
        <v>163</v>
      </c>
      <c r="AH650" s="45">
        <f t="shared" si="104"/>
        <v>170</v>
      </c>
      <c r="AI650" s="45">
        <f t="shared" si="104"/>
        <v>177</v>
      </c>
      <c r="AJ650" s="45">
        <f t="shared" si="104"/>
        <v>184</v>
      </c>
      <c r="AK650" s="45">
        <f t="shared" si="104"/>
        <v>192</v>
      </c>
      <c r="AL650" s="45">
        <f t="shared" si="104"/>
        <v>199</v>
      </c>
      <c r="AM650" s="45">
        <f t="shared" si="104"/>
        <v>206</v>
      </c>
      <c r="AN650" s="45">
        <f t="shared" si="104"/>
        <v>213</v>
      </c>
    </row>
    <row r="651" spans="1:40" x14ac:dyDescent="0.25">
      <c r="A651" s="68" t="s">
        <v>79</v>
      </c>
      <c r="B651" s="184">
        <v>74017</v>
      </c>
      <c r="C651" s="68">
        <v>0</v>
      </c>
      <c r="D651" s="1">
        <v>0</v>
      </c>
      <c r="E651" s="1">
        <v>0</v>
      </c>
      <c r="F651" s="1">
        <v>0</v>
      </c>
      <c r="G651" s="1">
        <v>0</v>
      </c>
      <c r="H651" s="181">
        <f t="shared" si="102"/>
        <v>0</v>
      </c>
      <c r="I651" s="176">
        <v>0</v>
      </c>
      <c r="J651" s="182">
        <f t="shared" si="103"/>
        <v>0</v>
      </c>
      <c r="K651" s="45">
        <f t="shared" si="105"/>
        <v>0</v>
      </c>
      <c r="L651" s="45">
        <f t="shared" si="105"/>
        <v>0</v>
      </c>
      <c r="M651" s="45">
        <f t="shared" si="105"/>
        <v>0</v>
      </c>
      <c r="N651" s="45">
        <f t="shared" si="105"/>
        <v>0</v>
      </c>
      <c r="O651" s="45">
        <f t="shared" si="105"/>
        <v>0</v>
      </c>
      <c r="P651" s="45">
        <f t="shared" si="105"/>
        <v>0</v>
      </c>
      <c r="Q651" s="45">
        <f t="shared" si="105"/>
        <v>0</v>
      </c>
      <c r="R651" s="45">
        <f t="shared" si="105"/>
        <v>0</v>
      </c>
      <c r="S651" s="45">
        <f t="shared" si="105"/>
        <v>0</v>
      </c>
      <c r="T651" s="45">
        <f t="shared" si="105"/>
        <v>0</v>
      </c>
      <c r="U651" s="45">
        <f t="shared" si="105"/>
        <v>0</v>
      </c>
      <c r="V651" s="45">
        <f t="shared" si="105"/>
        <v>0</v>
      </c>
      <c r="W651" s="45">
        <f t="shared" si="105"/>
        <v>0</v>
      </c>
      <c r="X651" s="45">
        <f t="shared" si="105"/>
        <v>0</v>
      </c>
      <c r="Y651" s="45">
        <f t="shared" si="105"/>
        <v>0</v>
      </c>
      <c r="Z651" s="45">
        <f t="shared" si="105"/>
        <v>0</v>
      </c>
      <c r="AA651" s="45">
        <f t="shared" si="104"/>
        <v>0</v>
      </c>
      <c r="AB651" s="45">
        <f t="shared" si="104"/>
        <v>0</v>
      </c>
      <c r="AC651" s="45">
        <f t="shared" si="104"/>
        <v>0</v>
      </c>
      <c r="AD651" s="45">
        <f t="shared" si="104"/>
        <v>0</v>
      </c>
      <c r="AE651" s="45">
        <f t="shared" si="104"/>
        <v>0</v>
      </c>
      <c r="AF651" s="45">
        <f t="shared" si="104"/>
        <v>0</v>
      </c>
      <c r="AG651" s="45">
        <f t="shared" si="104"/>
        <v>0</v>
      </c>
      <c r="AH651" s="45">
        <f t="shared" si="104"/>
        <v>0</v>
      </c>
      <c r="AI651" s="45">
        <f t="shared" si="104"/>
        <v>0</v>
      </c>
      <c r="AJ651" s="45">
        <f t="shared" si="104"/>
        <v>0</v>
      </c>
      <c r="AK651" s="45">
        <f t="shared" si="104"/>
        <v>0</v>
      </c>
      <c r="AL651" s="45">
        <f t="shared" si="104"/>
        <v>0</v>
      </c>
      <c r="AM651" s="45">
        <f t="shared" si="104"/>
        <v>0</v>
      </c>
      <c r="AN651" s="45">
        <f t="shared" si="104"/>
        <v>0</v>
      </c>
    </row>
    <row r="652" spans="1:40" x14ac:dyDescent="0.25">
      <c r="A652" s="68" t="s">
        <v>79</v>
      </c>
      <c r="B652" s="184">
        <v>74023</v>
      </c>
      <c r="C652" s="68">
        <v>12</v>
      </c>
      <c r="D652" s="1">
        <v>2688</v>
      </c>
      <c r="E652" s="1">
        <v>806</v>
      </c>
      <c r="F652" s="1">
        <v>26</v>
      </c>
      <c r="G652" s="1">
        <v>3520</v>
      </c>
      <c r="H652" s="181">
        <f t="shared" si="102"/>
        <v>3494</v>
      </c>
      <c r="I652" s="176">
        <v>293.33330000000001</v>
      </c>
      <c r="J652" s="182">
        <f t="shared" si="103"/>
        <v>291.16666666666669</v>
      </c>
      <c r="K652" s="45">
        <f t="shared" si="105"/>
        <v>18</v>
      </c>
      <c r="L652" s="45">
        <f t="shared" si="105"/>
        <v>36</v>
      </c>
      <c r="M652" s="45">
        <f t="shared" si="105"/>
        <v>55</v>
      </c>
      <c r="N652" s="45">
        <f t="shared" si="105"/>
        <v>73</v>
      </c>
      <c r="O652" s="45">
        <f t="shared" si="105"/>
        <v>91</v>
      </c>
      <c r="P652" s="45">
        <f t="shared" si="105"/>
        <v>109</v>
      </c>
      <c r="Q652" s="45">
        <f t="shared" si="105"/>
        <v>127</v>
      </c>
      <c r="R652" s="45">
        <f t="shared" si="105"/>
        <v>146</v>
      </c>
      <c r="S652" s="45">
        <f t="shared" si="105"/>
        <v>164</v>
      </c>
      <c r="T652" s="45">
        <f t="shared" si="105"/>
        <v>182</v>
      </c>
      <c r="U652" s="45">
        <f t="shared" si="105"/>
        <v>200</v>
      </c>
      <c r="V652" s="45">
        <f t="shared" si="105"/>
        <v>218</v>
      </c>
      <c r="W652" s="45">
        <f t="shared" si="105"/>
        <v>237</v>
      </c>
      <c r="X652" s="45">
        <f t="shared" si="105"/>
        <v>255</v>
      </c>
      <c r="Y652" s="45">
        <f t="shared" si="105"/>
        <v>273</v>
      </c>
      <c r="Z652" s="45">
        <f t="shared" si="105"/>
        <v>291</v>
      </c>
      <c r="AA652" s="45">
        <f t="shared" si="104"/>
        <v>309</v>
      </c>
      <c r="AB652" s="45">
        <f t="shared" si="104"/>
        <v>328</v>
      </c>
      <c r="AC652" s="45">
        <f t="shared" si="104"/>
        <v>346</v>
      </c>
      <c r="AD652" s="45">
        <f t="shared" si="104"/>
        <v>364</v>
      </c>
      <c r="AE652" s="45">
        <f t="shared" si="104"/>
        <v>382</v>
      </c>
      <c r="AF652" s="45">
        <f t="shared" si="104"/>
        <v>400</v>
      </c>
      <c r="AG652" s="45">
        <f t="shared" si="104"/>
        <v>419</v>
      </c>
      <c r="AH652" s="45">
        <f t="shared" si="104"/>
        <v>437</v>
      </c>
      <c r="AI652" s="45">
        <f t="shared" si="104"/>
        <v>455</v>
      </c>
      <c r="AJ652" s="45">
        <f t="shared" si="104"/>
        <v>473</v>
      </c>
      <c r="AK652" s="45">
        <f t="shared" si="104"/>
        <v>491</v>
      </c>
      <c r="AL652" s="45">
        <f t="shared" si="104"/>
        <v>510</v>
      </c>
      <c r="AM652" s="45">
        <f t="shared" si="104"/>
        <v>528</v>
      </c>
      <c r="AN652" s="45">
        <f t="shared" si="104"/>
        <v>546</v>
      </c>
    </row>
    <row r="653" spans="1:40" x14ac:dyDescent="0.25">
      <c r="A653" s="68" t="s">
        <v>79</v>
      </c>
      <c r="B653" s="184">
        <v>74024</v>
      </c>
      <c r="C653" s="68">
        <v>3</v>
      </c>
      <c r="D653" s="1">
        <v>336</v>
      </c>
      <c r="E653" s="1">
        <v>41</v>
      </c>
      <c r="F653" s="1">
        <v>0</v>
      </c>
      <c r="G653" s="1">
        <v>377</v>
      </c>
      <c r="H653" s="181">
        <f t="shared" si="102"/>
        <v>377</v>
      </c>
      <c r="I653" s="176">
        <v>125.66670000000001</v>
      </c>
      <c r="J653" s="182">
        <f t="shared" si="103"/>
        <v>125.66666666666667</v>
      </c>
      <c r="K653" s="45">
        <f t="shared" si="105"/>
        <v>8</v>
      </c>
      <c r="L653" s="45">
        <f t="shared" si="105"/>
        <v>16</v>
      </c>
      <c r="M653" s="45">
        <f t="shared" si="105"/>
        <v>24</v>
      </c>
      <c r="N653" s="45">
        <f t="shared" si="105"/>
        <v>31</v>
      </c>
      <c r="O653" s="45">
        <f t="shared" si="105"/>
        <v>39</v>
      </c>
      <c r="P653" s="45">
        <f t="shared" si="105"/>
        <v>47</v>
      </c>
      <c r="Q653" s="45">
        <f t="shared" si="105"/>
        <v>55</v>
      </c>
      <c r="R653" s="45">
        <f t="shared" si="105"/>
        <v>63</v>
      </c>
      <c r="S653" s="45">
        <f t="shared" si="105"/>
        <v>71</v>
      </c>
      <c r="T653" s="45">
        <f t="shared" si="105"/>
        <v>79</v>
      </c>
      <c r="U653" s="45">
        <f t="shared" si="105"/>
        <v>86</v>
      </c>
      <c r="V653" s="45">
        <f t="shared" si="105"/>
        <v>94</v>
      </c>
      <c r="W653" s="45">
        <f t="shared" si="105"/>
        <v>102</v>
      </c>
      <c r="X653" s="45">
        <f t="shared" si="105"/>
        <v>110</v>
      </c>
      <c r="Y653" s="45">
        <f t="shared" si="105"/>
        <v>118</v>
      </c>
      <c r="Z653" s="45">
        <f t="shared" si="105"/>
        <v>126</v>
      </c>
      <c r="AA653" s="45">
        <f t="shared" si="104"/>
        <v>134</v>
      </c>
      <c r="AB653" s="45">
        <f t="shared" si="104"/>
        <v>141</v>
      </c>
      <c r="AC653" s="45">
        <f t="shared" si="104"/>
        <v>149</v>
      </c>
      <c r="AD653" s="45">
        <f t="shared" si="104"/>
        <v>157</v>
      </c>
      <c r="AE653" s="45">
        <f t="shared" si="104"/>
        <v>165</v>
      </c>
      <c r="AF653" s="45">
        <f t="shared" si="104"/>
        <v>173</v>
      </c>
      <c r="AG653" s="45">
        <f t="shared" si="104"/>
        <v>181</v>
      </c>
      <c r="AH653" s="45">
        <f t="shared" si="104"/>
        <v>189</v>
      </c>
      <c r="AI653" s="45">
        <f t="shared" si="104"/>
        <v>196</v>
      </c>
      <c r="AJ653" s="45">
        <f t="shared" si="104"/>
        <v>204</v>
      </c>
      <c r="AK653" s="45">
        <f t="shared" si="104"/>
        <v>212</v>
      </c>
      <c r="AL653" s="45">
        <f t="shared" si="104"/>
        <v>220</v>
      </c>
      <c r="AM653" s="45">
        <f t="shared" si="104"/>
        <v>228</v>
      </c>
      <c r="AN653" s="45">
        <f t="shared" si="104"/>
        <v>236</v>
      </c>
    </row>
    <row r="654" spans="1:40" x14ac:dyDescent="0.25">
      <c r="A654" s="68" t="s">
        <v>79</v>
      </c>
      <c r="B654" s="184">
        <v>74025</v>
      </c>
      <c r="C654" s="68">
        <v>6</v>
      </c>
      <c r="D654" s="1">
        <v>1488</v>
      </c>
      <c r="E654" s="1">
        <v>596</v>
      </c>
      <c r="F654" s="1">
        <v>5</v>
      </c>
      <c r="G654" s="1">
        <v>2089</v>
      </c>
      <c r="H654" s="181">
        <f t="shared" si="102"/>
        <v>2084</v>
      </c>
      <c r="I654" s="176">
        <v>348.16669999999999</v>
      </c>
      <c r="J654" s="182">
        <f t="shared" si="103"/>
        <v>347.33333333333331</v>
      </c>
      <c r="K654" s="45">
        <f t="shared" si="105"/>
        <v>22</v>
      </c>
      <c r="L654" s="45">
        <f t="shared" si="105"/>
        <v>43</v>
      </c>
      <c r="M654" s="45">
        <f t="shared" si="105"/>
        <v>65</v>
      </c>
      <c r="N654" s="45">
        <f t="shared" si="105"/>
        <v>87</v>
      </c>
      <c r="O654" s="45">
        <f t="shared" si="105"/>
        <v>109</v>
      </c>
      <c r="P654" s="45">
        <f t="shared" si="105"/>
        <v>130</v>
      </c>
      <c r="Q654" s="45">
        <f t="shared" si="105"/>
        <v>152</v>
      </c>
      <c r="R654" s="45">
        <f t="shared" si="105"/>
        <v>174</v>
      </c>
      <c r="S654" s="45">
        <f t="shared" si="105"/>
        <v>195</v>
      </c>
      <c r="T654" s="45">
        <f t="shared" si="105"/>
        <v>217</v>
      </c>
      <c r="U654" s="45">
        <f t="shared" si="105"/>
        <v>239</v>
      </c>
      <c r="V654" s="45">
        <f t="shared" si="105"/>
        <v>261</v>
      </c>
      <c r="W654" s="45">
        <f t="shared" si="105"/>
        <v>282</v>
      </c>
      <c r="X654" s="45">
        <f t="shared" si="105"/>
        <v>304</v>
      </c>
      <c r="Y654" s="45">
        <f t="shared" si="105"/>
        <v>326</v>
      </c>
      <c r="Z654" s="45">
        <f t="shared" si="105"/>
        <v>347</v>
      </c>
      <c r="AA654" s="45">
        <f t="shared" si="104"/>
        <v>369</v>
      </c>
      <c r="AB654" s="45">
        <f t="shared" si="104"/>
        <v>391</v>
      </c>
      <c r="AC654" s="45">
        <f t="shared" si="104"/>
        <v>412</v>
      </c>
      <c r="AD654" s="45">
        <f t="shared" si="104"/>
        <v>434</v>
      </c>
      <c r="AE654" s="45">
        <f t="shared" si="104"/>
        <v>456</v>
      </c>
      <c r="AF654" s="45">
        <f t="shared" si="104"/>
        <v>478</v>
      </c>
      <c r="AG654" s="45">
        <f t="shared" si="104"/>
        <v>499</v>
      </c>
      <c r="AH654" s="45">
        <f t="shared" si="104"/>
        <v>521</v>
      </c>
      <c r="AI654" s="45">
        <f t="shared" si="104"/>
        <v>543</v>
      </c>
      <c r="AJ654" s="45">
        <f t="shared" si="104"/>
        <v>564</v>
      </c>
      <c r="AK654" s="45">
        <f t="shared" si="104"/>
        <v>586</v>
      </c>
      <c r="AL654" s="45">
        <f t="shared" si="104"/>
        <v>608</v>
      </c>
      <c r="AM654" s="45">
        <f t="shared" si="104"/>
        <v>630</v>
      </c>
      <c r="AN654" s="45">
        <f t="shared" si="104"/>
        <v>651</v>
      </c>
    </row>
    <row r="655" spans="1:40" x14ac:dyDescent="0.25">
      <c r="A655" s="68" t="s">
        <v>79</v>
      </c>
      <c r="B655" s="184">
        <v>74027</v>
      </c>
      <c r="C655" s="68">
        <v>6</v>
      </c>
      <c r="D655" s="1">
        <v>2424</v>
      </c>
      <c r="E655" s="1">
        <v>103</v>
      </c>
      <c r="F655" s="1">
        <v>16</v>
      </c>
      <c r="G655" s="1">
        <v>2543</v>
      </c>
      <c r="H655" s="181">
        <f t="shared" si="102"/>
        <v>2527</v>
      </c>
      <c r="I655" s="176">
        <v>423.83330000000001</v>
      </c>
      <c r="J655" s="182">
        <f t="shared" si="103"/>
        <v>421.16666666666669</v>
      </c>
      <c r="K655" s="45">
        <f t="shared" si="105"/>
        <v>26</v>
      </c>
      <c r="L655" s="45">
        <f t="shared" si="105"/>
        <v>53</v>
      </c>
      <c r="M655" s="45">
        <f t="shared" si="105"/>
        <v>79</v>
      </c>
      <c r="N655" s="45">
        <f t="shared" si="105"/>
        <v>105</v>
      </c>
      <c r="O655" s="45">
        <f t="shared" si="105"/>
        <v>132</v>
      </c>
      <c r="P655" s="45">
        <f t="shared" si="105"/>
        <v>158</v>
      </c>
      <c r="Q655" s="45">
        <f t="shared" si="105"/>
        <v>184</v>
      </c>
      <c r="R655" s="45">
        <f t="shared" si="105"/>
        <v>211</v>
      </c>
      <c r="S655" s="45">
        <f t="shared" si="105"/>
        <v>237</v>
      </c>
      <c r="T655" s="45">
        <f t="shared" si="105"/>
        <v>263</v>
      </c>
      <c r="U655" s="45">
        <f t="shared" si="105"/>
        <v>290</v>
      </c>
      <c r="V655" s="45">
        <f t="shared" si="105"/>
        <v>316</v>
      </c>
      <c r="W655" s="45">
        <f t="shared" si="105"/>
        <v>342</v>
      </c>
      <c r="X655" s="45">
        <f t="shared" si="105"/>
        <v>369</v>
      </c>
      <c r="Y655" s="45">
        <f t="shared" si="105"/>
        <v>395</v>
      </c>
      <c r="Z655" s="45">
        <f t="shared" si="105"/>
        <v>421</v>
      </c>
      <c r="AA655" s="45">
        <f t="shared" si="104"/>
        <v>447</v>
      </c>
      <c r="AB655" s="45">
        <f t="shared" si="104"/>
        <v>474</v>
      </c>
      <c r="AC655" s="45">
        <f t="shared" si="104"/>
        <v>500</v>
      </c>
      <c r="AD655" s="45">
        <f t="shared" si="104"/>
        <v>526</v>
      </c>
      <c r="AE655" s="45">
        <f t="shared" si="104"/>
        <v>553</v>
      </c>
      <c r="AF655" s="45">
        <f t="shared" si="104"/>
        <v>579</v>
      </c>
      <c r="AG655" s="45">
        <f t="shared" si="104"/>
        <v>605</v>
      </c>
      <c r="AH655" s="45">
        <f t="shared" si="104"/>
        <v>632</v>
      </c>
      <c r="AI655" s="45">
        <f t="shared" si="104"/>
        <v>658</v>
      </c>
      <c r="AJ655" s="45">
        <f t="shared" si="104"/>
        <v>684</v>
      </c>
      <c r="AK655" s="45">
        <f t="shared" si="104"/>
        <v>711</v>
      </c>
      <c r="AL655" s="45">
        <f t="shared" si="104"/>
        <v>737</v>
      </c>
      <c r="AM655" s="45">
        <f t="shared" si="104"/>
        <v>763</v>
      </c>
      <c r="AN655" s="45">
        <f t="shared" si="104"/>
        <v>790</v>
      </c>
    </row>
    <row r="656" spans="1:40" x14ac:dyDescent="0.25">
      <c r="A656" s="68" t="s">
        <v>79</v>
      </c>
      <c r="B656" s="184">
        <v>74028</v>
      </c>
      <c r="C656" s="68">
        <v>1</v>
      </c>
      <c r="D656" s="1">
        <v>0</v>
      </c>
      <c r="E656" s="1">
        <v>265</v>
      </c>
      <c r="F656" s="1">
        <v>0</v>
      </c>
      <c r="G656" s="1">
        <v>265</v>
      </c>
      <c r="H656" s="181">
        <f t="shared" si="102"/>
        <v>265</v>
      </c>
      <c r="I656" s="176">
        <v>265</v>
      </c>
      <c r="J656" s="182">
        <f t="shared" si="103"/>
        <v>265</v>
      </c>
      <c r="K656" s="45">
        <f t="shared" si="105"/>
        <v>17</v>
      </c>
      <c r="L656" s="45">
        <f t="shared" si="105"/>
        <v>33</v>
      </c>
      <c r="M656" s="45">
        <f t="shared" si="105"/>
        <v>50</v>
      </c>
      <c r="N656" s="45">
        <f t="shared" si="105"/>
        <v>66</v>
      </c>
      <c r="O656" s="45">
        <f t="shared" si="105"/>
        <v>83</v>
      </c>
      <c r="P656" s="45">
        <f t="shared" si="105"/>
        <v>99</v>
      </c>
      <c r="Q656" s="45">
        <f t="shared" si="105"/>
        <v>116</v>
      </c>
      <c r="R656" s="45">
        <f t="shared" si="105"/>
        <v>133</v>
      </c>
      <c r="S656" s="45">
        <f t="shared" si="105"/>
        <v>149</v>
      </c>
      <c r="T656" s="45">
        <f t="shared" si="105"/>
        <v>166</v>
      </c>
      <c r="U656" s="45">
        <f t="shared" si="105"/>
        <v>182</v>
      </c>
      <c r="V656" s="45">
        <f t="shared" si="105"/>
        <v>199</v>
      </c>
      <c r="W656" s="45">
        <f t="shared" si="105"/>
        <v>215</v>
      </c>
      <c r="X656" s="45">
        <f t="shared" si="105"/>
        <v>232</v>
      </c>
      <c r="Y656" s="45">
        <f t="shared" si="105"/>
        <v>248</v>
      </c>
      <c r="Z656" s="45">
        <f t="shared" si="105"/>
        <v>265</v>
      </c>
      <c r="AA656" s="45">
        <f t="shared" si="104"/>
        <v>282</v>
      </c>
      <c r="AB656" s="45">
        <f t="shared" si="104"/>
        <v>298</v>
      </c>
      <c r="AC656" s="45">
        <f t="shared" si="104"/>
        <v>315</v>
      </c>
      <c r="AD656" s="45">
        <f t="shared" si="104"/>
        <v>331</v>
      </c>
      <c r="AE656" s="45">
        <f t="shared" si="104"/>
        <v>348</v>
      </c>
      <c r="AF656" s="45">
        <f t="shared" si="104"/>
        <v>364</v>
      </c>
      <c r="AG656" s="45">
        <f t="shared" si="104"/>
        <v>381</v>
      </c>
      <c r="AH656" s="45">
        <f t="shared" si="104"/>
        <v>398</v>
      </c>
      <c r="AI656" s="45">
        <f t="shared" si="104"/>
        <v>414</v>
      </c>
      <c r="AJ656" s="45">
        <f t="shared" si="104"/>
        <v>431</v>
      </c>
      <c r="AK656" s="45">
        <f t="shared" si="104"/>
        <v>447</v>
      </c>
      <c r="AL656" s="45">
        <f t="shared" si="104"/>
        <v>464</v>
      </c>
      <c r="AM656" s="45">
        <f t="shared" si="104"/>
        <v>480</v>
      </c>
      <c r="AN656" s="45">
        <f t="shared" si="104"/>
        <v>497</v>
      </c>
    </row>
    <row r="657" spans="1:40" x14ac:dyDescent="0.25">
      <c r="A657" s="68" t="s">
        <v>79</v>
      </c>
      <c r="B657" s="184">
        <v>74030</v>
      </c>
      <c r="C657" s="68">
        <v>16</v>
      </c>
      <c r="D657" s="1">
        <v>3624</v>
      </c>
      <c r="E657" s="1">
        <v>969</v>
      </c>
      <c r="F657" s="1">
        <v>26</v>
      </c>
      <c r="G657" s="1">
        <v>4619</v>
      </c>
      <c r="H657" s="181">
        <f t="shared" si="102"/>
        <v>4593</v>
      </c>
      <c r="I657" s="176">
        <v>288.6875</v>
      </c>
      <c r="J657" s="182">
        <f t="shared" si="103"/>
        <v>287.0625</v>
      </c>
      <c r="K657" s="45">
        <f t="shared" si="105"/>
        <v>18</v>
      </c>
      <c r="L657" s="45">
        <f t="shared" si="105"/>
        <v>36</v>
      </c>
      <c r="M657" s="45">
        <f t="shared" si="105"/>
        <v>54</v>
      </c>
      <c r="N657" s="45">
        <f t="shared" si="105"/>
        <v>72</v>
      </c>
      <c r="O657" s="45">
        <f t="shared" si="105"/>
        <v>90</v>
      </c>
      <c r="P657" s="45">
        <f t="shared" si="105"/>
        <v>108</v>
      </c>
      <c r="Q657" s="45">
        <f t="shared" si="105"/>
        <v>126</v>
      </c>
      <c r="R657" s="45">
        <f t="shared" si="105"/>
        <v>144</v>
      </c>
      <c r="S657" s="45">
        <f t="shared" si="105"/>
        <v>161</v>
      </c>
      <c r="T657" s="45">
        <f t="shared" si="105"/>
        <v>179</v>
      </c>
      <c r="U657" s="45">
        <f t="shared" si="105"/>
        <v>197</v>
      </c>
      <c r="V657" s="45">
        <f t="shared" si="105"/>
        <v>215</v>
      </c>
      <c r="W657" s="45">
        <f t="shared" si="105"/>
        <v>233</v>
      </c>
      <c r="X657" s="45">
        <f t="shared" si="105"/>
        <v>251</v>
      </c>
      <c r="Y657" s="45">
        <f t="shared" si="105"/>
        <v>269</v>
      </c>
      <c r="Z657" s="45">
        <f t="shared" si="105"/>
        <v>287</v>
      </c>
      <c r="AA657" s="45">
        <f t="shared" si="104"/>
        <v>305</v>
      </c>
      <c r="AB657" s="45">
        <f t="shared" si="104"/>
        <v>323</v>
      </c>
      <c r="AC657" s="45">
        <f t="shared" si="104"/>
        <v>341</v>
      </c>
      <c r="AD657" s="45">
        <f t="shared" si="104"/>
        <v>359</v>
      </c>
      <c r="AE657" s="45">
        <f t="shared" si="104"/>
        <v>377</v>
      </c>
      <c r="AF657" s="45">
        <f t="shared" si="104"/>
        <v>395</v>
      </c>
      <c r="AG657" s="45">
        <f t="shared" si="104"/>
        <v>413</v>
      </c>
      <c r="AH657" s="45">
        <f t="shared" si="104"/>
        <v>431</v>
      </c>
      <c r="AI657" s="45">
        <f t="shared" si="104"/>
        <v>449</v>
      </c>
      <c r="AJ657" s="45">
        <f t="shared" si="104"/>
        <v>466</v>
      </c>
      <c r="AK657" s="45">
        <f t="shared" si="104"/>
        <v>484</v>
      </c>
      <c r="AL657" s="45">
        <f t="shared" si="104"/>
        <v>502</v>
      </c>
      <c r="AM657" s="45">
        <f t="shared" si="104"/>
        <v>520</v>
      </c>
      <c r="AN657" s="45">
        <f t="shared" si="104"/>
        <v>538</v>
      </c>
    </row>
    <row r="658" spans="1:40" x14ac:dyDescent="0.25">
      <c r="A658" s="68" t="s">
        <v>79</v>
      </c>
      <c r="B658" s="184">
        <v>74118</v>
      </c>
      <c r="C658" s="68">
        <v>14</v>
      </c>
      <c r="D658" s="1">
        <v>4968</v>
      </c>
      <c r="E658" s="1">
        <v>1010</v>
      </c>
      <c r="F658" s="1">
        <v>40</v>
      </c>
      <c r="G658" s="1">
        <v>6018</v>
      </c>
      <c r="H658" s="181">
        <f t="shared" si="102"/>
        <v>5978</v>
      </c>
      <c r="I658" s="176">
        <v>429.8571</v>
      </c>
      <c r="J658" s="182">
        <f t="shared" si="103"/>
        <v>427</v>
      </c>
      <c r="K658" s="45">
        <f t="shared" si="105"/>
        <v>27</v>
      </c>
      <c r="L658" s="45">
        <f t="shared" si="105"/>
        <v>53</v>
      </c>
      <c r="M658" s="45">
        <f t="shared" si="105"/>
        <v>80</v>
      </c>
      <c r="N658" s="45">
        <f t="shared" si="105"/>
        <v>107</v>
      </c>
      <c r="O658" s="45">
        <f t="shared" si="105"/>
        <v>133</v>
      </c>
      <c r="P658" s="45">
        <f t="shared" si="105"/>
        <v>160</v>
      </c>
      <c r="Q658" s="45">
        <f t="shared" si="105"/>
        <v>187</v>
      </c>
      <c r="R658" s="45">
        <f t="shared" si="105"/>
        <v>214</v>
      </c>
      <c r="S658" s="45">
        <f t="shared" si="105"/>
        <v>240</v>
      </c>
      <c r="T658" s="45">
        <f t="shared" si="105"/>
        <v>267</v>
      </c>
      <c r="U658" s="45">
        <f t="shared" si="105"/>
        <v>294</v>
      </c>
      <c r="V658" s="45">
        <f t="shared" si="105"/>
        <v>320</v>
      </c>
      <c r="W658" s="45">
        <f t="shared" si="105"/>
        <v>347</v>
      </c>
      <c r="X658" s="45">
        <f t="shared" si="105"/>
        <v>374</v>
      </c>
      <c r="Y658" s="45">
        <f t="shared" si="105"/>
        <v>400</v>
      </c>
      <c r="Z658" s="45">
        <f t="shared" si="105"/>
        <v>427</v>
      </c>
      <c r="AA658" s="45">
        <f t="shared" si="104"/>
        <v>454</v>
      </c>
      <c r="AB658" s="45">
        <f t="shared" si="104"/>
        <v>480</v>
      </c>
      <c r="AC658" s="45">
        <f t="shared" si="104"/>
        <v>507</v>
      </c>
      <c r="AD658" s="45">
        <f t="shared" si="104"/>
        <v>534</v>
      </c>
      <c r="AE658" s="45">
        <f t="shared" si="104"/>
        <v>560</v>
      </c>
      <c r="AF658" s="45">
        <f t="shared" si="104"/>
        <v>587</v>
      </c>
      <c r="AG658" s="45">
        <f t="shared" si="104"/>
        <v>614</v>
      </c>
      <c r="AH658" s="45">
        <f t="shared" si="104"/>
        <v>641</v>
      </c>
      <c r="AI658" s="45">
        <f t="shared" si="104"/>
        <v>667</v>
      </c>
      <c r="AJ658" s="45">
        <f t="shared" si="104"/>
        <v>694</v>
      </c>
      <c r="AK658" s="45">
        <f t="shared" si="104"/>
        <v>721</v>
      </c>
      <c r="AL658" s="45">
        <f t="shared" si="104"/>
        <v>747</v>
      </c>
      <c r="AM658" s="45">
        <f t="shared" si="104"/>
        <v>774</v>
      </c>
      <c r="AN658" s="45">
        <f t="shared" si="104"/>
        <v>801</v>
      </c>
    </row>
    <row r="659" spans="1:40" x14ac:dyDescent="0.25">
      <c r="A659" s="68" t="s">
        <v>79</v>
      </c>
      <c r="B659" s="184">
        <v>74301</v>
      </c>
      <c r="C659" s="68">
        <v>1</v>
      </c>
      <c r="D659" s="1">
        <v>0</v>
      </c>
      <c r="E659" s="1">
        <v>227</v>
      </c>
      <c r="F659" s="1">
        <v>1</v>
      </c>
      <c r="G659" s="1">
        <v>228</v>
      </c>
      <c r="H659" s="181">
        <f t="shared" si="102"/>
        <v>227</v>
      </c>
      <c r="I659" s="176">
        <v>228</v>
      </c>
      <c r="J659" s="182">
        <f t="shared" si="103"/>
        <v>227</v>
      </c>
      <c r="K659" s="45">
        <f t="shared" si="105"/>
        <v>14</v>
      </c>
      <c r="L659" s="45">
        <f t="shared" si="105"/>
        <v>28</v>
      </c>
      <c r="M659" s="45">
        <f t="shared" si="105"/>
        <v>43</v>
      </c>
      <c r="N659" s="45">
        <f t="shared" si="105"/>
        <v>57</v>
      </c>
      <c r="O659" s="45">
        <f t="shared" si="105"/>
        <v>71</v>
      </c>
      <c r="P659" s="45">
        <f t="shared" si="105"/>
        <v>85</v>
      </c>
      <c r="Q659" s="45">
        <f t="shared" si="105"/>
        <v>99</v>
      </c>
      <c r="R659" s="45">
        <f t="shared" si="105"/>
        <v>114</v>
      </c>
      <c r="S659" s="45">
        <f t="shared" si="105"/>
        <v>128</v>
      </c>
      <c r="T659" s="45">
        <f t="shared" si="105"/>
        <v>142</v>
      </c>
      <c r="U659" s="45">
        <f t="shared" si="105"/>
        <v>156</v>
      </c>
      <c r="V659" s="45">
        <f t="shared" si="105"/>
        <v>170</v>
      </c>
      <c r="W659" s="45">
        <f t="shared" si="105"/>
        <v>184</v>
      </c>
      <c r="X659" s="45">
        <f t="shared" si="105"/>
        <v>199</v>
      </c>
      <c r="Y659" s="45">
        <f t="shared" si="105"/>
        <v>213</v>
      </c>
      <c r="Z659" s="45">
        <f t="shared" si="105"/>
        <v>227</v>
      </c>
      <c r="AA659" s="45">
        <f t="shared" si="104"/>
        <v>241</v>
      </c>
      <c r="AB659" s="45">
        <f t="shared" si="104"/>
        <v>255</v>
      </c>
      <c r="AC659" s="45">
        <f t="shared" si="104"/>
        <v>270</v>
      </c>
      <c r="AD659" s="45">
        <f t="shared" si="104"/>
        <v>284</v>
      </c>
      <c r="AE659" s="45">
        <f t="shared" si="104"/>
        <v>298</v>
      </c>
      <c r="AF659" s="45">
        <f t="shared" si="104"/>
        <v>312</v>
      </c>
      <c r="AG659" s="45">
        <f t="shared" si="104"/>
        <v>326</v>
      </c>
      <c r="AH659" s="45">
        <f t="shared" si="104"/>
        <v>341</v>
      </c>
      <c r="AI659" s="45">
        <f t="shared" si="104"/>
        <v>355</v>
      </c>
      <c r="AJ659" s="45">
        <f t="shared" si="104"/>
        <v>369</v>
      </c>
      <c r="AK659" s="45">
        <f t="shared" si="104"/>
        <v>383</v>
      </c>
      <c r="AL659" s="45">
        <f t="shared" si="104"/>
        <v>397</v>
      </c>
      <c r="AM659" s="45">
        <f t="shared" si="104"/>
        <v>411</v>
      </c>
      <c r="AN659" s="45">
        <f t="shared" si="104"/>
        <v>426</v>
      </c>
    </row>
    <row r="660" spans="1:40" x14ac:dyDescent="0.25">
      <c r="A660" s="68" t="s">
        <v>79</v>
      </c>
      <c r="B660" s="184">
        <v>74511</v>
      </c>
      <c r="C660" s="68">
        <v>1</v>
      </c>
      <c r="D660" s="1">
        <v>0</v>
      </c>
      <c r="E660" s="1">
        <v>222</v>
      </c>
      <c r="F660" s="1">
        <v>0</v>
      </c>
      <c r="G660" s="1">
        <v>222</v>
      </c>
      <c r="H660" s="181">
        <f t="shared" si="102"/>
        <v>222</v>
      </c>
      <c r="I660" s="176">
        <v>222</v>
      </c>
      <c r="J660" s="182">
        <f t="shared" si="103"/>
        <v>222</v>
      </c>
      <c r="K660" s="45">
        <f t="shared" si="105"/>
        <v>14</v>
      </c>
      <c r="L660" s="45">
        <f t="shared" si="105"/>
        <v>28</v>
      </c>
      <c r="M660" s="45">
        <f t="shared" si="105"/>
        <v>42</v>
      </c>
      <c r="N660" s="45">
        <f t="shared" si="105"/>
        <v>56</v>
      </c>
      <c r="O660" s="45">
        <f t="shared" si="105"/>
        <v>69</v>
      </c>
      <c r="P660" s="45">
        <f t="shared" si="105"/>
        <v>83</v>
      </c>
      <c r="Q660" s="45">
        <f t="shared" si="105"/>
        <v>97</v>
      </c>
      <c r="R660" s="45">
        <f t="shared" si="105"/>
        <v>111</v>
      </c>
      <c r="S660" s="45">
        <f t="shared" si="105"/>
        <v>125</v>
      </c>
      <c r="T660" s="45">
        <f t="shared" si="105"/>
        <v>139</v>
      </c>
      <c r="U660" s="45">
        <f t="shared" si="105"/>
        <v>153</v>
      </c>
      <c r="V660" s="45">
        <f t="shared" si="105"/>
        <v>167</v>
      </c>
      <c r="W660" s="45">
        <f t="shared" si="105"/>
        <v>180</v>
      </c>
      <c r="X660" s="45">
        <f t="shared" si="105"/>
        <v>194</v>
      </c>
      <c r="Y660" s="45">
        <f t="shared" si="105"/>
        <v>208</v>
      </c>
      <c r="Z660" s="45">
        <f t="shared" si="105"/>
        <v>222</v>
      </c>
      <c r="AA660" s="45">
        <f t="shared" si="104"/>
        <v>236</v>
      </c>
      <c r="AB660" s="45">
        <f t="shared" si="104"/>
        <v>250</v>
      </c>
      <c r="AC660" s="45">
        <f t="shared" si="104"/>
        <v>264</v>
      </c>
      <c r="AD660" s="45">
        <f t="shared" si="104"/>
        <v>278</v>
      </c>
      <c r="AE660" s="45">
        <f t="shared" si="104"/>
        <v>291</v>
      </c>
      <c r="AF660" s="45">
        <f t="shared" si="104"/>
        <v>305</v>
      </c>
      <c r="AG660" s="45">
        <f t="shared" si="104"/>
        <v>319</v>
      </c>
      <c r="AH660" s="45">
        <f t="shared" si="104"/>
        <v>333</v>
      </c>
      <c r="AI660" s="45">
        <f t="shared" si="104"/>
        <v>347</v>
      </c>
      <c r="AJ660" s="45">
        <f t="shared" si="104"/>
        <v>361</v>
      </c>
      <c r="AK660" s="45">
        <f t="shared" si="104"/>
        <v>375</v>
      </c>
      <c r="AL660" s="45">
        <f t="shared" si="104"/>
        <v>389</v>
      </c>
      <c r="AM660" s="45">
        <f t="shared" si="104"/>
        <v>402</v>
      </c>
      <c r="AN660" s="45">
        <f t="shared" si="104"/>
        <v>416</v>
      </c>
    </row>
    <row r="661" spans="1:40" x14ac:dyDescent="0.25">
      <c r="A661" s="68" t="s">
        <v>79</v>
      </c>
      <c r="B661" s="184">
        <v>74558</v>
      </c>
      <c r="C661" s="68">
        <v>1</v>
      </c>
      <c r="D661" s="1">
        <v>228</v>
      </c>
      <c r="E661" s="1">
        <v>48</v>
      </c>
      <c r="F661" s="1">
        <v>0</v>
      </c>
      <c r="G661" s="1">
        <v>276</v>
      </c>
      <c r="H661" s="181">
        <f t="shared" si="102"/>
        <v>276</v>
      </c>
      <c r="I661" s="176">
        <v>276</v>
      </c>
      <c r="J661" s="182">
        <f t="shared" si="103"/>
        <v>276</v>
      </c>
      <c r="K661" s="45">
        <f t="shared" si="105"/>
        <v>17</v>
      </c>
      <c r="L661" s="45">
        <f t="shared" si="105"/>
        <v>35</v>
      </c>
      <c r="M661" s="45">
        <f t="shared" si="105"/>
        <v>52</v>
      </c>
      <c r="N661" s="45">
        <f t="shared" si="105"/>
        <v>69</v>
      </c>
      <c r="O661" s="45">
        <f t="shared" si="105"/>
        <v>86</v>
      </c>
      <c r="P661" s="45">
        <f t="shared" si="105"/>
        <v>104</v>
      </c>
      <c r="Q661" s="45">
        <f t="shared" si="105"/>
        <v>121</v>
      </c>
      <c r="R661" s="45">
        <f t="shared" si="105"/>
        <v>138</v>
      </c>
      <c r="S661" s="45">
        <f t="shared" si="105"/>
        <v>155</v>
      </c>
      <c r="T661" s="45">
        <f t="shared" si="105"/>
        <v>173</v>
      </c>
      <c r="U661" s="45">
        <f t="shared" si="105"/>
        <v>190</v>
      </c>
      <c r="V661" s="45">
        <f t="shared" si="105"/>
        <v>207</v>
      </c>
      <c r="W661" s="45">
        <f t="shared" si="105"/>
        <v>224</v>
      </c>
      <c r="X661" s="45">
        <f t="shared" si="105"/>
        <v>242</v>
      </c>
      <c r="Y661" s="45">
        <f t="shared" si="105"/>
        <v>259</v>
      </c>
      <c r="Z661" s="45">
        <f t="shared" si="105"/>
        <v>276</v>
      </c>
      <c r="AA661" s="45">
        <f t="shared" si="104"/>
        <v>293</v>
      </c>
      <c r="AB661" s="45">
        <f t="shared" si="104"/>
        <v>311</v>
      </c>
      <c r="AC661" s="45">
        <f t="shared" si="104"/>
        <v>328</v>
      </c>
      <c r="AD661" s="45">
        <f t="shared" si="104"/>
        <v>345</v>
      </c>
      <c r="AE661" s="45">
        <f t="shared" si="104"/>
        <v>362</v>
      </c>
      <c r="AF661" s="45">
        <f t="shared" si="104"/>
        <v>380</v>
      </c>
      <c r="AG661" s="45">
        <f t="shared" si="104"/>
        <v>397</v>
      </c>
      <c r="AH661" s="45">
        <f t="shared" si="104"/>
        <v>414</v>
      </c>
      <c r="AI661" s="45">
        <f t="shared" si="104"/>
        <v>431</v>
      </c>
      <c r="AJ661" s="45">
        <f t="shared" si="104"/>
        <v>449</v>
      </c>
      <c r="AK661" s="45">
        <f t="shared" si="104"/>
        <v>466</v>
      </c>
      <c r="AL661" s="45">
        <f t="shared" si="104"/>
        <v>483</v>
      </c>
      <c r="AM661" s="45">
        <f t="shared" si="104"/>
        <v>500</v>
      </c>
      <c r="AN661" s="45">
        <f t="shared" si="104"/>
        <v>518</v>
      </c>
    </row>
    <row r="662" spans="1:40" x14ac:dyDescent="0.25">
      <c r="A662" s="68" t="s">
        <v>79</v>
      </c>
      <c r="B662" s="184">
        <v>74560</v>
      </c>
      <c r="C662" s="68">
        <v>3</v>
      </c>
      <c r="D662" s="1">
        <v>1296</v>
      </c>
      <c r="E662" s="1">
        <v>555</v>
      </c>
      <c r="F662" s="1">
        <v>0</v>
      </c>
      <c r="G662" s="1">
        <v>1851</v>
      </c>
      <c r="H662" s="181">
        <f t="shared" si="102"/>
        <v>1851</v>
      </c>
      <c r="I662" s="176">
        <v>617</v>
      </c>
      <c r="J662" s="182">
        <f t="shared" si="103"/>
        <v>617</v>
      </c>
      <c r="K662" s="45">
        <f t="shared" si="105"/>
        <v>39</v>
      </c>
      <c r="L662" s="45">
        <f t="shared" si="105"/>
        <v>77</v>
      </c>
      <c r="M662" s="45">
        <f t="shared" si="105"/>
        <v>116</v>
      </c>
      <c r="N662" s="45">
        <f t="shared" si="105"/>
        <v>154</v>
      </c>
      <c r="O662" s="45">
        <f t="shared" si="105"/>
        <v>193</v>
      </c>
      <c r="P662" s="45">
        <f t="shared" si="105"/>
        <v>231</v>
      </c>
      <c r="Q662" s="45">
        <f t="shared" si="105"/>
        <v>270</v>
      </c>
      <c r="R662" s="45">
        <f t="shared" si="105"/>
        <v>309</v>
      </c>
      <c r="S662" s="45">
        <f t="shared" si="105"/>
        <v>347</v>
      </c>
      <c r="T662" s="45">
        <f t="shared" si="105"/>
        <v>386</v>
      </c>
      <c r="U662" s="45">
        <f t="shared" si="105"/>
        <v>424</v>
      </c>
      <c r="V662" s="45">
        <f t="shared" si="105"/>
        <v>463</v>
      </c>
      <c r="W662" s="45">
        <f t="shared" si="105"/>
        <v>501</v>
      </c>
      <c r="X662" s="45">
        <f t="shared" si="105"/>
        <v>540</v>
      </c>
      <c r="Y662" s="45">
        <f t="shared" si="105"/>
        <v>578</v>
      </c>
      <c r="Z662" s="45">
        <f t="shared" ref="Z662:AN677" si="106">IF($G662&gt;0,ROUND($J662*Z$3/12*0.75,0),0)</f>
        <v>617</v>
      </c>
      <c r="AA662" s="45">
        <f t="shared" si="106"/>
        <v>656</v>
      </c>
      <c r="AB662" s="45">
        <f t="shared" si="106"/>
        <v>694</v>
      </c>
      <c r="AC662" s="45">
        <f t="shared" si="106"/>
        <v>733</v>
      </c>
      <c r="AD662" s="45">
        <f t="shared" si="106"/>
        <v>771</v>
      </c>
      <c r="AE662" s="45">
        <f t="shared" si="106"/>
        <v>810</v>
      </c>
      <c r="AF662" s="45">
        <f t="shared" si="106"/>
        <v>848</v>
      </c>
      <c r="AG662" s="45">
        <f t="shared" si="106"/>
        <v>887</v>
      </c>
      <c r="AH662" s="45">
        <f t="shared" si="106"/>
        <v>926</v>
      </c>
      <c r="AI662" s="45">
        <f t="shared" si="106"/>
        <v>964</v>
      </c>
      <c r="AJ662" s="45">
        <f t="shared" si="106"/>
        <v>1003</v>
      </c>
      <c r="AK662" s="45">
        <f t="shared" si="106"/>
        <v>1041</v>
      </c>
      <c r="AL662" s="45">
        <f t="shared" si="106"/>
        <v>1080</v>
      </c>
      <c r="AM662" s="45">
        <f t="shared" si="106"/>
        <v>1118</v>
      </c>
      <c r="AN662" s="45">
        <f t="shared" si="106"/>
        <v>1157</v>
      </c>
    </row>
    <row r="663" spans="1:40" x14ac:dyDescent="0.25">
      <c r="A663" s="68" t="s">
        <v>79</v>
      </c>
      <c r="B663" s="184">
        <v>74561</v>
      </c>
      <c r="C663" s="68">
        <v>9</v>
      </c>
      <c r="D663" s="1">
        <v>1128</v>
      </c>
      <c r="E663" s="1">
        <v>651</v>
      </c>
      <c r="F663" s="1">
        <v>16</v>
      </c>
      <c r="G663" s="1">
        <v>1795</v>
      </c>
      <c r="H663" s="181">
        <f t="shared" si="102"/>
        <v>1779</v>
      </c>
      <c r="I663" s="176">
        <v>199.4444</v>
      </c>
      <c r="J663" s="182">
        <f t="shared" si="103"/>
        <v>197.66666666666666</v>
      </c>
      <c r="K663" s="45">
        <f t="shared" ref="K663:Z678" si="107">IF($G663&gt;0,ROUND($J663*K$3/12*0.75,0),0)</f>
        <v>12</v>
      </c>
      <c r="L663" s="45">
        <f t="shared" si="107"/>
        <v>25</v>
      </c>
      <c r="M663" s="45">
        <f t="shared" si="107"/>
        <v>37</v>
      </c>
      <c r="N663" s="45">
        <f t="shared" si="107"/>
        <v>49</v>
      </c>
      <c r="O663" s="45">
        <f t="shared" si="107"/>
        <v>62</v>
      </c>
      <c r="P663" s="45">
        <f t="shared" si="107"/>
        <v>74</v>
      </c>
      <c r="Q663" s="45">
        <f t="shared" si="107"/>
        <v>86</v>
      </c>
      <c r="R663" s="45">
        <f t="shared" si="107"/>
        <v>99</v>
      </c>
      <c r="S663" s="45">
        <f t="shared" si="107"/>
        <v>111</v>
      </c>
      <c r="T663" s="45">
        <f t="shared" si="107"/>
        <v>124</v>
      </c>
      <c r="U663" s="45">
        <f t="shared" si="107"/>
        <v>136</v>
      </c>
      <c r="V663" s="45">
        <f t="shared" si="107"/>
        <v>148</v>
      </c>
      <c r="W663" s="45">
        <f t="shared" si="107"/>
        <v>161</v>
      </c>
      <c r="X663" s="45">
        <f t="shared" si="107"/>
        <v>173</v>
      </c>
      <c r="Y663" s="45">
        <f t="shared" si="107"/>
        <v>185</v>
      </c>
      <c r="Z663" s="45">
        <f t="shared" si="107"/>
        <v>198</v>
      </c>
      <c r="AA663" s="45">
        <f t="shared" si="106"/>
        <v>210</v>
      </c>
      <c r="AB663" s="45">
        <f t="shared" si="106"/>
        <v>222</v>
      </c>
      <c r="AC663" s="45">
        <f t="shared" si="106"/>
        <v>235</v>
      </c>
      <c r="AD663" s="45">
        <f t="shared" si="106"/>
        <v>247</v>
      </c>
      <c r="AE663" s="45">
        <f t="shared" si="106"/>
        <v>259</v>
      </c>
      <c r="AF663" s="45">
        <f t="shared" si="106"/>
        <v>272</v>
      </c>
      <c r="AG663" s="45">
        <f t="shared" si="106"/>
        <v>284</v>
      </c>
      <c r="AH663" s="45">
        <f t="shared" si="106"/>
        <v>297</v>
      </c>
      <c r="AI663" s="45">
        <f t="shared" si="106"/>
        <v>309</v>
      </c>
      <c r="AJ663" s="45">
        <f t="shared" si="106"/>
        <v>321</v>
      </c>
      <c r="AK663" s="45">
        <f t="shared" si="106"/>
        <v>334</v>
      </c>
      <c r="AL663" s="45">
        <f t="shared" si="106"/>
        <v>346</v>
      </c>
      <c r="AM663" s="45">
        <f t="shared" si="106"/>
        <v>358</v>
      </c>
      <c r="AN663" s="45">
        <f t="shared" si="106"/>
        <v>371</v>
      </c>
    </row>
    <row r="664" spans="1:40" x14ac:dyDescent="0.25">
      <c r="A664" s="68" t="s">
        <v>79</v>
      </c>
      <c r="B664" s="184">
        <v>75106</v>
      </c>
      <c r="C664" s="68">
        <v>4</v>
      </c>
      <c r="D664" s="1">
        <v>672</v>
      </c>
      <c r="E664" s="1">
        <v>183</v>
      </c>
      <c r="F664" s="1">
        <v>1</v>
      </c>
      <c r="G664" s="1">
        <v>856</v>
      </c>
      <c r="H664" s="181">
        <f t="shared" si="102"/>
        <v>855</v>
      </c>
      <c r="I664" s="176">
        <v>214</v>
      </c>
      <c r="J664" s="182">
        <f t="shared" si="103"/>
        <v>213.75</v>
      </c>
      <c r="K664" s="45">
        <f t="shared" si="107"/>
        <v>13</v>
      </c>
      <c r="L664" s="45">
        <f t="shared" si="107"/>
        <v>27</v>
      </c>
      <c r="M664" s="45">
        <f t="shared" si="107"/>
        <v>40</v>
      </c>
      <c r="N664" s="45">
        <f t="shared" si="107"/>
        <v>53</v>
      </c>
      <c r="O664" s="45">
        <f t="shared" si="107"/>
        <v>67</v>
      </c>
      <c r="P664" s="45">
        <f t="shared" si="107"/>
        <v>80</v>
      </c>
      <c r="Q664" s="45">
        <f t="shared" si="107"/>
        <v>94</v>
      </c>
      <c r="R664" s="45">
        <f t="shared" si="107"/>
        <v>107</v>
      </c>
      <c r="S664" s="45">
        <f t="shared" si="107"/>
        <v>120</v>
      </c>
      <c r="T664" s="45">
        <f t="shared" si="107"/>
        <v>134</v>
      </c>
      <c r="U664" s="45">
        <f t="shared" si="107"/>
        <v>147</v>
      </c>
      <c r="V664" s="45">
        <f t="shared" si="107"/>
        <v>160</v>
      </c>
      <c r="W664" s="45">
        <f t="shared" si="107"/>
        <v>174</v>
      </c>
      <c r="X664" s="45">
        <f t="shared" si="107"/>
        <v>187</v>
      </c>
      <c r="Y664" s="45">
        <f t="shared" si="107"/>
        <v>200</v>
      </c>
      <c r="Z664" s="45">
        <f t="shared" si="107"/>
        <v>214</v>
      </c>
      <c r="AA664" s="45">
        <f t="shared" si="106"/>
        <v>227</v>
      </c>
      <c r="AB664" s="45">
        <f t="shared" si="106"/>
        <v>240</v>
      </c>
      <c r="AC664" s="45">
        <f t="shared" si="106"/>
        <v>254</v>
      </c>
      <c r="AD664" s="45">
        <f t="shared" si="106"/>
        <v>267</v>
      </c>
      <c r="AE664" s="45">
        <f t="shared" si="106"/>
        <v>281</v>
      </c>
      <c r="AF664" s="45">
        <f t="shared" si="106"/>
        <v>294</v>
      </c>
      <c r="AG664" s="45">
        <f t="shared" si="106"/>
        <v>307</v>
      </c>
      <c r="AH664" s="45">
        <f t="shared" si="106"/>
        <v>321</v>
      </c>
      <c r="AI664" s="45">
        <f t="shared" si="106"/>
        <v>334</v>
      </c>
      <c r="AJ664" s="45">
        <f t="shared" si="106"/>
        <v>347</v>
      </c>
      <c r="AK664" s="45">
        <f t="shared" si="106"/>
        <v>361</v>
      </c>
      <c r="AL664" s="45">
        <f t="shared" si="106"/>
        <v>374</v>
      </c>
      <c r="AM664" s="45">
        <f t="shared" si="106"/>
        <v>387</v>
      </c>
      <c r="AN664" s="45">
        <f t="shared" si="106"/>
        <v>401</v>
      </c>
    </row>
    <row r="665" spans="1:40" x14ac:dyDescent="0.25">
      <c r="A665" s="68" t="s">
        <v>79</v>
      </c>
      <c r="B665" s="184">
        <v>75107</v>
      </c>
      <c r="C665" s="68">
        <v>6</v>
      </c>
      <c r="D665" s="1">
        <v>1644</v>
      </c>
      <c r="E665" s="1">
        <v>1050</v>
      </c>
      <c r="F665" s="1">
        <v>28</v>
      </c>
      <c r="G665" s="1">
        <v>2722</v>
      </c>
      <c r="H665" s="181">
        <f t="shared" si="102"/>
        <v>2694</v>
      </c>
      <c r="I665" s="176">
        <v>453.66669999999999</v>
      </c>
      <c r="J665" s="182">
        <f t="shared" si="103"/>
        <v>449</v>
      </c>
      <c r="K665" s="45">
        <f t="shared" si="107"/>
        <v>28</v>
      </c>
      <c r="L665" s="45">
        <f t="shared" si="107"/>
        <v>56</v>
      </c>
      <c r="M665" s="45">
        <f t="shared" si="107"/>
        <v>84</v>
      </c>
      <c r="N665" s="45">
        <f t="shared" si="107"/>
        <v>112</v>
      </c>
      <c r="O665" s="45">
        <f t="shared" si="107"/>
        <v>140</v>
      </c>
      <c r="P665" s="45">
        <f t="shared" si="107"/>
        <v>168</v>
      </c>
      <c r="Q665" s="45">
        <f t="shared" si="107"/>
        <v>196</v>
      </c>
      <c r="R665" s="45">
        <f t="shared" si="107"/>
        <v>225</v>
      </c>
      <c r="S665" s="45">
        <f t="shared" si="107"/>
        <v>253</v>
      </c>
      <c r="T665" s="45">
        <f t="shared" si="107"/>
        <v>281</v>
      </c>
      <c r="U665" s="45">
        <f t="shared" si="107"/>
        <v>309</v>
      </c>
      <c r="V665" s="45">
        <f t="shared" si="107"/>
        <v>337</v>
      </c>
      <c r="W665" s="45">
        <f t="shared" si="107"/>
        <v>365</v>
      </c>
      <c r="X665" s="45">
        <f t="shared" si="107"/>
        <v>393</v>
      </c>
      <c r="Y665" s="45">
        <f t="shared" si="107"/>
        <v>421</v>
      </c>
      <c r="Z665" s="45">
        <f t="shared" si="107"/>
        <v>449</v>
      </c>
      <c r="AA665" s="45">
        <f t="shared" si="106"/>
        <v>477</v>
      </c>
      <c r="AB665" s="45">
        <f t="shared" si="106"/>
        <v>505</v>
      </c>
      <c r="AC665" s="45">
        <f t="shared" si="106"/>
        <v>533</v>
      </c>
      <c r="AD665" s="45">
        <f t="shared" si="106"/>
        <v>561</v>
      </c>
      <c r="AE665" s="45">
        <f t="shared" si="106"/>
        <v>589</v>
      </c>
      <c r="AF665" s="45">
        <f t="shared" si="106"/>
        <v>617</v>
      </c>
      <c r="AG665" s="45">
        <f t="shared" si="106"/>
        <v>645</v>
      </c>
      <c r="AH665" s="45">
        <f t="shared" si="106"/>
        <v>674</v>
      </c>
      <c r="AI665" s="45">
        <f t="shared" si="106"/>
        <v>702</v>
      </c>
      <c r="AJ665" s="45">
        <f t="shared" si="106"/>
        <v>730</v>
      </c>
      <c r="AK665" s="45">
        <f t="shared" si="106"/>
        <v>758</v>
      </c>
      <c r="AL665" s="45">
        <f t="shared" si="106"/>
        <v>786</v>
      </c>
      <c r="AM665" s="45">
        <f t="shared" si="106"/>
        <v>814</v>
      </c>
      <c r="AN665" s="45">
        <f t="shared" si="106"/>
        <v>842</v>
      </c>
    </row>
    <row r="666" spans="1:40" x14ac:dyDescent="0.25">
      <c r="A666" s="68" t="s">
        <v>79</v>
      </c>
      <c r="B666" s="184">
        <v>75108</v>
      </c>
      <c r="C666" s="68">
        <v>13</v>
      </c>
      <c r="D666" s="1">
        <v>1548</v>
      </c>
      <c r="E666" s="1">
        <v>909</v>
      </c>
      <c r="F666" s="1">
        <v>24</v>
      </c>
      <c r="G666" s="1">
        <v>2481</v>
      </c>
      <c r="H666" s="181">
        <f t="shared" si="102"/>
        <v>2457</v>
      </c>
      <c r="I666" s="176">
        <v>190.84620000000001</v>
      </c>
      <c r="J666" s="182">
        <f t="shared" si="103"/>
        <v>189</v>
      </c>
      <c r="K666" s="45">
        <f t="shared" si="107"/>
        <v>12</v>
      </c>
      <c r="L666" s="45">
        <f t="shared" si="107"/>
        <v>24</v>
      </c>
      <c r="M666" s="45">
        <f t="shared" si="107"/>
        <v>35</v>
      </c>
      <c r="N666" s="45">
        <f t="shared" si="107"/>
        <v>47</v>
      </c>
      <c r="O666" s="45">
        <f t="shared" si="107"/>
        <v>59</v>
      </c>
      <c r="P666" s="45">
        <f t="shared" si="107"/>
        <v>71</v>
      </c>
      <c r="Q666" s="45">
        <f t="shared" si="107"/>
        <v>83</v>
      </c>
      <c r="R666" s="45">
        <f t="shared" si="107"/>
        <v>95</v>
      </c>
      <c r="S666" s="45">
        <f t="shared" si="107"/>
        <v>106</v>
      </c>
      <c r="T666" s="45">
        <f t="shared" si="107"/>
        <v>118</v>
      </c>
      <c r="U666" s="45">
        <f t="shared" si="107"/>
        <v>130</v>
      </c>
      <c r="V666" s="45">
        <f t="shared" si="107"/>
        <v>142</v>
      </c>
      <c r="W666" s="45">
        <f t="shared" si="107"/>
        <v>154</v>
      </c>
      <c r="X666" s="45">
        <f t="shared" si="107"/>
        <v>165</v>
      </c>
      <c r="Y666" s="45">
        <f t="shared" si="107"/>
        <v>177</v>
      </c>
      <c r="Z666" s="45">
        <f t="shared" si="107"/>
        <v>189</v>
      </c>
      <c r="AA666" s="45">
        <f t="shared" si="106"/>
        <v>201</v>
      </c>
      <c r="AB666" s="45">
        <f t="shared" si="106"/>
        <v>213</v>
      </c>
      <c r="AC666" s="45">
        <f t="shared" si="106"/>
        <v>224</v>
      </c>
      <c r="AD666" s="45">
        <f t="shared" si="106"/>
        <v>236</v>
      </c>
      <c r="AE666" s="45">
        <f t="shared" si="106"/>
        <v>248</v>
      </c>
      <c r="AF666" s="45">
        <f t="shared" si="106"/>
        <v>260</v>
      </c>
      <c r="AG666" s="45">
        <f t="shared" si="106"/>
        <v>272</v>
      </c>
      <c r="AH666" s="45">
        <f t="shared" si="106"/>
        <v>284</v>
      </c>
      <c r="AI666" s="45">
        <f t="shared" si="106"/>
        <v>295</v>
      </c>
      <c r="AJ666" s="45">
        <f t="shared" si="106"/>
        <v>307</v>
      </c>
      <c r="AK666" s="45">
        <f t="shared" si="106"/>
        <v>319</v>
      </c>
      <c r="AL666" s="45">
        <f t="shared" si="106"/>
        <v>331</v>
      </c>
      <c r="AM666" s="45">
        <f t="shared" si="106"/>
        <v>343</v>
      </c>
      <c r="AN666" s="45">
        <f t="shared" si="106"/>
        <v>354</v>
      </c>
    </row>
    <row r="667" spans="1:40" x14ac:dyDescent="0.25">
      <c r="A667" s="68" t="s">
        <v>79</v>
      </c>
      <c r="B667" s="184">
        <v>75110</v>
      </c>
      <c r="C667" s="68">
        <v>0</v>
      </c>
      <c r="D667" s="1">
        <v>0</v>
      </c>
      <c r="E667" s="1">
        <v>0</v>
      </c>
      <c r="F667" s="1">
        <v>0</v>
      </c>
      <c r="G667" s="1">
        <v>0</v>
      </c>
      <c r="H667" s="181">
        <f t="shared" si="102"/>
        <v>0</v>
      </c>
      <c r="I667" s="176">
        <v>0</v>
      </c>
      <c r="J667" s="182">
        <f t="shared" si="103"/>
        <v>0</v>
      </c>
      <c r="K667" s="45">
        <f t="shared" si="107"/>
        <v>0</v>
      </c>
      <c r="L667" s="45">
        <f t="shared" si="107"/>
        <v>0</v>
      </c>
      <c r="M667" s="45">
        <f t="shared" si="107"/>
        <v>0</v>
      </c>
      <c r="N667" s="45">
        <f t="shared" si="107"/>
        <v>0</v>
      </c>
      <c r="O667" s="45">
        <f t="shared" si="107"/>
        <v>0</v>
      </c>
      <c r="P667" s="45">
        <f t="shared" si="107"/>
        <v>0</v>
      </c>
      <c r="Q667" s="45">
        <f t="shared" si="107"/>
        <v>0</v>
      </c>
      <c r="R667" s="45">
        <f t="shared" si="107"/>
        <v>0</v>
      </c>
      <c r="S667" s="45">
        <f t="shared" si="107"/>
        <v>0</v>
      </c>
      <c r="T667" s="45">
        <f t="shared" si="107"/>
        <v>0</v>
      </c>
      <c r="U667" s="45">
        <f t="shared" si="107"/>
        <v>0</v>
      </c>
      <c r="V667" s="45">
        <f t="shared" si="107"/>
        <v>0</v>
      </c>
      <c r="W667" s="45">
        <f t="shared" si="107"/>
        <v>0</v>
      </c>
      <c r="X667" s="45">
        <f t="shared" si="107"/>
        <v>0</v>
      </c>
      <c r="Y667" s="45">
        <f t="shared" si="107"/>
        <v>0</v>
      </c>
      <c r="Z667" s="45">
        <f t="shared" si="107"/>
        <v>0</v>
      </c>
      <c r="AA667" s="45">
        <f t="shared" si="106"/>
        <v>0</v>
      </c>
      <c r="AB667" s="45">
        <f t="shared" si="106"/>
        <v>0</v>
      </c>
      <c r="AC667" s="45">
        <f t="shared" si="106"/>
        <v>0</v>
      </c>
      <c r="AD667" s="45">
        <f t="shared" si="106"/>
        <v>0</v>
      </c>
      <c r="AE667" s="45">
        <f t="shared" si="106"/>
        <v>0</v>
      </c>
      <c r="AF667" s="45">
        <f t="shared" si="106"/>
        <v>0</v>
      </c>
      <c r="AG667" s="45">
        <f t="shared" si="106"/>
        <v>0</v>
      </c>
      <c r="AH667" s="45">
        <f t="shared" si="106"/>
        <v>0</v>
      </c>
      <c r="AI667" s="45">
        <f t="shared" si="106"/>
        <v>0</v>
      </c>
      <c r="AJ667" s="45">
        <f t="shared" si="106"/>
        <v>0</v>
      </c>
      <c r="AK667" s="45">
        <f t="shared" si="106"/>
        <v>0</v>
      </c>
      <c r="AL667" s="45">
        <f t="shared" si="106"/>
        <v>0</v>
      </c>
      <c r="AM667" s="45">
        <f t="shared" si="106"/>
        <v>0</v>
      </c>
      <c r="AN667" s="45">
        <f t="shared" si="106"/>
        <v>0</v>
      </c>
    </row>
    <row r="668" spans="1:40" x14ac:dyDescent="0.25">
      <c r="A668" s="68" t="s">
        <v>79</v>
      </c>
      <c r="B668" s="184">
        <v>75111</v>
      </c>
      <c r="C668" s="68">
        <v>4</v>
      </c>
      <c r="D668" s="1">
        <v>1536</v>
      </c>
      <c r="E668" s="1">
        <v>517</v>
      </c>
      <c r="F668" s="1">
        <v>0</v>
      </c>
      <c r="G668" s="1">
        <v>2053</v>
      </c>
      <c r="H668" s="181">
        <f t="shared" si="102"/>
        <v>2053</v>
      </c>
      <c r="I668" s="176">
        <v>513.25</v>
      </c>
      <c r="J668" s="182">
        <f t="shared" si="103"/>
        <v>513.25</v>
      </c>
      <c r="K668" s="45">
        <f t="shared" si="107"/>
        <v>32</v>
      </c>
      <c r="L668" s="45">
        <f t="shared" si="107"/>
        <v>64</v>
      </c>
      <c r="M668" s="45">
        <f t="shared" si="107"/>
        <v>96</v>
      </c>
      <c r="N668" s="45">
        <f t="shared" si="107"/>
        <v>128</v>
      </c>
      <c r="O668" s="45">
        <f t="shared" si="107"/>
        <v>160</v>
      </c>
      <c r="P668" s="45">
        <f t="shared" si="107"/>
        <v>192</v>
      </c>
      <c r="Q668" s="45">
        <f t="shared" si="107"/>
        <v>225</v>
      </c>
      <c r="R668" s="45">
        <f t="shared" si="107"/>
        <v>257</v>
      </c>
      <c r="S668" s="45">
        <f t="shared" si="107"/>
        <v>289</v>
      </c>
      <c r="T668" s="45">
        <f t="shared" si="107"/>
        <v>321</v>
      </c>
      <c r="U668" s="45">
        <f t="shared" si="107"/>
        <v>353</v>
      </c>
      <c r="V668" s="45">
        <f t="shared" si="107"/>
        <v>385</v>
      </c>
      <c r="W668" s="45">
        <f t="shared" si="107"/>
        <v>417</v>
      </c>
      <c r="X668" s="45">
        <f t="shared" si="107"/>
        <v>449</v>
      </c>
      <c r="Y668" s="45">
        <f t="shared" si="107"/>
        <v>481</v>
      </c>
      <c r="Z668" s="45">
        <f t="shared" si="107"/>
        <v>513</v>
      </c>
      <c r="AA668" s="45">
        <f t="shared" si="106"/>
        <v>545</v>
      </c>
      <c r="AB668" s="45">
        <f t="shared" si="106"/>
        <v>577</v>
      </c>
      <c r="AC668" s="45">
        <f t="shared" si="106"/>
        <v>609</v>
      </c>
      <c r="AD668" s="45">
        <f t="shared" si="106"/>
        <v>642</v>
      </c>
      <c r="AE668" s="45">
        <f t="shared" si="106"/>
        <v>674</v>
      </c>
      <c r="AF668" s="45">
        <f t="shared" si="106"/>
        <v>706</v>
      </c>
      <c r="AG668" s="45">
        <f t="shared" si="106"/>
        <v>738</v>
      </c>
      <c r="AH668" s="45">
        <f t="shared" si="106"/>
        <v>770</v>
      </c>
      <c r="AI668" s="45">
        <f t="shared" si="106"/>
        <v>802</v>
      </c>
      <c r="AJ668" s="45">
        <f t="shared" si="106"/>
        <v>834</v>
      </c>
      <c r="AK668" s="45">
        <f t="shared" si="106"/>
        <v>866</v>
      </c>
      <c r="AL668" s="45">
        <f t="shared" si="106"/>
        <v>898</v>
      </c>
      <c r="AM668" s="45">
        <f t="shared" si="106"/>
        <v>930</v>
      </c>
      <c r="AN668" s="45">
        <f t="shared" si="106"/>
        <v>962</v>
      </c>
    </row>
    <row r="669" spans="1:40" x14ac:dyDescent="0.25">
      <c r="A669" s="68" t="s">
        <v>79</v>
      </c>
      <c r="B669" s="184">
        <v>75114</v>
      </c>
      <c r="C669" s="68">
        <v>10</v>
      </c>
      <c r="D669" s="1">
        <v>3084</v>
      </c>
      <c r="E669" s="1">
        <v>304</v>
      </c>
      <c r="F669" s="1">
        <v>1</v>
      </c>
      <c r="G669" s="1">
        <v>3389</v>
      </c>
      <c r="H669" s="181">
        <f t="shared" si="102"/>
        <v>3388</v>
      </c>
      <c r="I669" s="176">
        <v>338.9</v>
      </c>
      <c r="J669" s="182">
        <f t="shared" si="103"/>
        <v>338.8</v>
      </c>
      <c r="K669" s="45">
        <f t="shared" si="107"/>
        <v>21</v>
      </c>
      <c r="L669" s="45">
        <f t="shared" si="107"/>
        <v>42</v>
      </c>
      <c r="M669" s="45">
        <f t="shared" si="107"/>
        <v>64</v>
      </c>
      <c r="N669" s="45">
        <f t="shared" si="107"/>
        <v>85</v>
      </c>
      <c r="O669" s="45">
        <f t="shared" si="107"/>
        <v>106</v>
      </c>
      <c r="P669" s="45">
        <f t="shared" si="107"/>
        <v>127</v>
      </c>
      <c r="Q669" s="45">
        <f t="shared" si="107"/>
        <v>148</v>
      </c>
      <c r="R669" s="45">
        <f t="shared" si="107"/>
        <v>169</v>
      </c>
      <c r="S669" s="45">
        <f t="shared" si="107"/>
        <v>191</v>
      </c>
      <c r="T669" s="45">
        <f t="shared" si="107"/>
        <v>212</v>
      </c>
      <c r="U669" s="45">
        <f t="shared" si="107"/>
        <v>233</v>
      </c>
      <c r="V669" s="45">
        <f t="shared" si="107"/>
        <v>254</v>
      </c>
      <c r="W669" s="45">
        <f t="shared" si="107"/>
        <v>275</v>
      </c>
      <c r="X669" s="45">
        <f t="shared" si="107"/>
        <v>296</v>
      </c>
      <c r="Y669" s="45">
        <f t="shared" si="107"/>
        <v>318</v>
      </c>
      <c r="Z669" s="45">
        <f t="shared" si="107"/>
        <v>339</v>
      </c>
      <c r="AA669" s="45">
        <f t="shared" si="106"/>
        <v>360</v>
      </c>
      <c r="AB669" s="45">
        <f t="shared" si="106"/>
        <v>381</v>
      </c>
      <c r="AC669" s="45">
        <f t="shared" si="106"/>
        <v>402</v>
      </c>
      <c r="AD669" s="45">
        <f t="shared" si="106"/>
        <v>424</v>
      </c>
      <c r="AE669" s="45">
        <f t="shared" si="106"/>
        <v>445</v>
      </c>
      <c r="AF669" s="45">
        <f t="shared" si="106"/>
        <v>466</v>
      </c>
      <c r="AG669" s="45">
        <f t="shared" si="106"/>
        <v>487</v>
      </c>
      <c r="AH669" s="45">
        <f t="shared" si="106"/>
        <v>508</v>
      </c>
      <c r="AI669" s="45">
        <f t="shared" si="106"/>
        <v>529</v>
      </c>
      <c r="AJ669" s="45">
        <f t="shared" si="106"/>
        <v>551</v>
      </c>
      <c r="AK669" s="45">
        <f t="shared" si="106"/>
        <v>572</v>
      </c>
      <c r="AL669" s="45">
        <f t="shared" si="106"/>
        <v>593</v>
      </c>
      <c r="AM669" s="45">
        <f t="shared" si="106"/>
        <v>614</v>
      </c>
      <c r="AN669" s="45">
        <f t="shared" si="106"/>
        <v>635</v>
      </c>
    </row>
    <row r="670" spans="1:40" x14ac:dyDescent="0.25">
      <c r="A670" s="68" t="s">
        <v>79</v>
      </c>
      <c r="B670" s="184">
        <v>75115</v>
      </c>
      <c r="C670" s="68">
        <v>5</v>
      </c>
      <c r="D670" s="1">
        <v>2076</v>
      </c>
      <c r="E670" s="1">
        <v>317</v>
      </c>
      <c r="F670" s="1">
        <v>8</v>
      </c>
      <c r="G670" s="1">
        <v>2401</v>
      </c>
      <c r="H670" s="181">
        <f t="shared" si="102"/>
        <v>2393</v>
      </c>
      <c r="I670" s="176">
        <v>480.2</v>
      </c>
      <c r="J670" s="182">
        <f t="shared" si="103"/>
        <v>478.6</v>
      </c>
      <c r="K670" s="45">
        <f t="shared" si="107"/>
        <v>30</v>
      </c>
      <c r="L670" s="45">
        <f t="shared" si="107"/>
        <v>60</v>
      </c>
      <c r="M670" s="45">
        <f t="shared" si="107"/>
        <v>90</v>
      </c>
      <c r="N670" s="45">
        <f t="shared" si="107"/>
        <v>120</v>
      </c>
      <c r="O670" s="45">
        <f t="shared" si="107"/>
        <v>150</v>
      </c>
      <c r="P670" s="45">
        <f t="shared" si="107"/>
        <v>179</v>
      </c>
      <c r="Q670" s="45">
        <f t="shared" si="107"/>
        <v>209</v>
      </c>
      <c r="R670" s="45">
        <f t="shared" si="107"/>
        <v>239</v>
      </c>
      <c r="S670" s="45">
        <f t="shared" si="107"/>
        <v>269</v>
      </c>
      <c r="T670" s="45">
        <f t="shared" si="107"/>
        <v>299</v>
      </c>
      <c r="U670" s="45">
        <f t="shared" si="107"/>
        <v>329</v>
      </c>
      <c r="V670" s="45">
        <f t="shared" si="107"/>
        <v>359</v>
      </c>
      <c r="W670" s="45">
        <f t="shared" si="107"/>
        <v>389</v>
      </c>
      <c r="X670" s="45">
        <f t="shared" si="107"/>
        <v>419</v>
      </c>
      <c r="Y670" s="45">
        <f t="shared" si="107"/>
        <v>449</v>
      </c>
      <c r="Z670" s="45">
        <f t="shared" si="107"/>
        <v>479</v>
      </c>
      <c r="AA670" s="45">
        <f t="shared" si="106"/>
        <v>509</v>
      </c>
      <c r="AB670" s="45">
        <f t="shared" si="106"/>
        <v>538</v>
      </c>
      <c r="AC670" s="45">
        <f t="shared" si="106"/>
        <v>568</v>
      </c>
      <c r="AD670" s="45">
        <f t="shared" si="106"/>
        <v>598</v>
      </c>
      <c r="AE670" s="45">
        <f t="shared" si="106"/>
        <v>628</v>
      </c>
      <c r="AF670" s="45">
        <f t="shared" si="106"/>
        <v>658</v>
      </c>
      <c r="AG670" s="45">
        <f t="shared" si="106"/>
        <v>688</v>
      </c>
      <c r="AH670" s="45">
        <f t="shared" si="106"/>
        <v>718</v>
      </c>
      <c r="AI670" s="45">
        <f t="shared" si="106"/>
        <v>748</v>
      </c>
      <c r="AJ670" s="45">
        <f t="shared" si="106"/>
        <v>778</v>
      </c>
      <c r="AK670" s="45">
        <f t="shared" si="106"/>
        <v>808</v>
      </c>
      <c r="AL670" s="45">
        <f t="shared" si="106"/>
        <v>838</v>
      </c>
      <c r="AM670" s="45">
        <f t="shared" si="106"/>
        <v>867</v>
      </c>
      <c r="AN670" s="45">
        <f t="shared" si="106"/>
        <v>897</v>
      </c>
    </row>
    <row r="671" spans="1:40" x14ac:dyDescent="0.25">
      <c r="A671" s="68" t="s">
        <v>79</v>
      </c>
      <c r="B671" s="184">
        <v>75116</v>
      </c>
      <c r="C671" s="68">
        <v>11</v>
      </c>
      <c r="D671" s="1">
        <v>2292</v>
      </c>
      <c r="E671" s="1">
        <v>268</v>
      </c>
      <c r="F671" s="1">
        <v>42</v>
      </c>
      <c r="G671" s="1">
        <v>2602</v>
      </c>
      <c r="H671" s="181">
        <f t="shared" si="102"/>
        <v>2560</v>
      </c>
      <c r="I671" s="176">
        <v>236.5455</v>
      </c>
      <c r="J671" s="182">
        <f t="shared" si="103"/>
        <v>232.72727272727272</v>
      </c>
      <c r="K671" s="45">
        <f t="shared" si="107"/>
        <v>15</v>
      </c>
      <c r="L671" s="45">
        <f t="shared" si="107"/>
        <v>29</v>
      </c>
      <c r="M671" s="45">
        <f t="shared" si="107"/>
        <v>44</v>
      </c>
      <c r="N671" s="45">
        <f t="shared" si="107"/>
        <v>58</v>
      </c>
      <c r="O671" s="45">
        <f t="shared" si="107"/>
        <v>73</v>
      </c>
      <c r="P671" s="45">
        <f t="shared" si="107"/>
        <v>87</v>
      </c>
      <c r="Q671" s="45">
        <f t="shared" si="107"/>
        <v>102</v>
      </c>
      <c r="R671" s="45">
        <f t="shared" si="107"/>
        <v>116</v>
      </c>
      <c r="S671" s="45">
        <f t="shared" si="107"/>
        <v>131</v>
      </c>
      <c r="T671" s="45">
        <f t="shared" si="107"/>
        <v>145</v>
      </c>
      <c r="U671" s="45">
        <f t="shared" si="107"/>
        <v>160</v>
      </c>
      <c r="V671" s="45">
        <f t="shared" si="107"/>
        <v>175</v>
      </c>
      <c r="W671" s="45">
        <f t="shared" si="107"/>
        <v>189</v>
      </c>
      <c r="X671" s="45">
        <f t="shared" si="107"/>
        <v>204</v>
      </c>
      <c r="Y671" s="45">
        <f t="shared" si="107"/>
        <v>218</v>
      </c>
      <c r="Z671" s="45">
        <f t="shared" si="107"/>
        <v>233</v>
      </c>
      <c r="AA671" s="45">
        <f t="shared" si="106"/>
        <v>247</v>
      </c>
      <c r="AB671" s="45">
        <f t="shared" si="106"/>
        <v>262</v>
      </c>
      <c r="AC671" s="45">
        <f t="shared" si="106"/>
        <v>276</v>
      </c>
      <c r="AD671" s="45">
        <f t="shared" si="106"/>
        <v>291</v>
      </c>
      <c r="AE671" s="45">
        <f t="shared" si="106"/>
        <v>305</v>
      </c>
      <c r="AF671" s="45">
        <f t="shared" si="106"/>
        <v>320</v>
      </c>
      <c r="AG671" s="45">
        <f t="shared" si="106"/>
        <v>335</v>
      </c>
      <c r="AH671" s="45">
        <f t="shared" si="106"/>
        <v>349</v>
      </c>
      <c r="AI671" s="45">
        <f t="shared" si="106"/>
        <v>364</v>
      </c>
      <c r="AJ671" s="45">
        <f t="shared" si="106"/>
        <v>378</v>
      </c>
      <c r="AK671" s="45">
        <f t="shared" si="106"/>
        <v>393</v>
      </c>
      <c r="AL671" s="45">
        <f t="shared" si="106"/>
        <v>407</v>
      </c>
      <c r="AM671" s="45">
        <f t="shared" si="106"/>
        <v>422</v>
      </c>
      <c r="AN671" s="45">
        <f t="shared" si="106"/>
        <v>436</v>
      </c>
    </row>
    <row r="672" spans="1:40" x14ac:dyDescent="0.25">
      <c r="A672" s="68" t="s">
        <v>79</v>
      </c>
      <c r="B672" s="184">
        <v>76304</v>
      </c>
      <c r="C672" s="68">
        <v>2</v>
      </c>
      <c r="D672" s="1">
        <v>1068</v>
      </c>
      <c r="E672" s="1">
        <v>2526</v>
      </c>
      <c r="F672" s="1">
        <v>50</v>
      </c>
      <c r="G672" s="1">
        <v>3644</v>
      </c>
      <c r="H672" s="181">
        <f t="shared" si="102"/>
        <v>3594</v>
      </c>
      <c r="I672" s="69">
        <v>1822</v>
      </c>
      <c r="J672" s="183">
        <f t="shared" si="103"/>
        <v>1797</v>
      </c>
      <c r="K672" s="45">
        <f t="shared" si="107"/>
        <v>112</v>
      </c>
      <c r="L672" s="45">
        <f t="shared" si="107"/>
        <v>225</v>
      </c>
      <c r="M672" s="45">
        <f t="shared" si="107"/>
        <v>337</v>
      </c>
      <c r="N672" s="45">
        <f t="shared" si="107"/>
        <v>449</v>
      </c>
      <c r="O672" s="45">
        <f t="shared" si="107"/>
        <v>562</v>
      </c>
      <c r="P672" s="45">
        <f t="shared" si="107"/>
        <v>674</v>
      </c>
      <c r="Q672" s="45">
        <f t="shared" si="107"/>
        <v>786</v>
      </c>
      <c r="R672" s="45">
        <f t="shared" si="107"/>
        <v>899</v>
      </c>
      <c r="S672" s="45">
        <f t="shared" si="107"/>
        <v>1011</v>
      </c>
      <c r="T672" s="45">
        <f t="shared" si="107"/>
        <v>1123</v>
      </c>
      <c r="U672" s="45">
        <f t="shared" si="107"/>
        <v>1235</v>
      </c>
      <c r="V672" s="45">
        <f t="shared" si="107"/>
        <v>1348</v>
      </c>
      <c r="W672" s="45">
        <f t="shared" si="107"/>
        <v>1460</v>
      </c>
      <c r="X672" s="45">
        <f t="shared" si="107"/>
        <v>1572</v>
      </c>
      <c r="Y672" s="45">
        <f t="shared" si="107"/>
        <v>1685</v>
      </c>
      <c r="Z672" s="45">
        <f t="shared" si="107"/>
        <v>1797</v>
      </c>
      <c r="AA672" s="45">
        <f t="shared" si="106"/>
        <v>1909</v>
      </c>
      <c r="AB672" s="45">
        <f t="shared" si="106"/>
        <v>2022</v>
      </c>
      <c r="AC672" s="45">
        <f t="shared" si="106"/>
        <v>2134</v>
      </c>
      <c r="AD672" s="45">
        <f t="shared" si="106"/>
        <v>2246</v>
      </c>
      <c r="AE672" s="45">
        <f t="shared" si="106"/>
        <v>2359</v>
      </c>
      <c r="AF672" s="45">
        <f t="shared" si="106"/>
        <v>2471</v>
      </c>
      <c r="AG672" s="45">
        <f t="shared" si="106"/>
        <v>2583</v>
      </c>
      <c r="AH672" s="45">
        <f t="shared" si="106"/>
        <v>2696</v>
      </c>
      <c r="AI672" s="45">
        <f t="shared" si="106"/>
        <v>2808</v>
      </c>
      <c r="AJ672" s="45">
        <f t="shared" si="106"/>
        <v>2920</v>
      </c>
      <c r="AK672" s="45">
        <f t="shared" si="106"/>
        <v>3032</v>
      </c>
      <c r="AL672" s="45">
        <f t="shared" si="106"/>
        <v>3145</v>
      </c>
      <c r="AM672" s="45">
        <f t="shared" si="106"/>
        <v>3257</v>
      </c>
      <c r="AN672" s="45">
        <f t="shared" si="106"/>
        <v>3369</v>
      </c>
    </row>
    <row r="673" spans="1:40" x14ac:dyDescent="0.25">
      <c r="A673" s="68" t="s">
        <v>79</v>
      </c>
      <c r="B673" s="184">
        <v>76305</v>
      </c>
      <c r="C673" s="68">
        <v>11</v>
      </c>
      <c r="D673" s="1">
        <v>3204</v>
      </c>
      <c r="E673" s="1">
        <v>1003</v>
      </c>
      <c r="F673" s="1">
        <v>42</v>
      </c>
      <c r="G673" s="1">
        <v>4249</v>
      </c>
      <c r="H673" s="181">
        <f t="shared" si="102"/>
        <v>4207</v>
      </c>
      <c r="I673" s="69">
        <v>386.27269999999999</v>
      </c>
      <c r="J673" s="183">
        <f t="shared" si="103"/>
        <v>382.45454545454544</v>
      </c>
      <c r="K673" s="45">
        <f t="shared" si="107"/>
        <v>24</v>
      </c>
      <c r="L673" s="45">
        <f t="shared" si="107"/>
        <v>48</v>
      </c>
      <c r="M673" s="45">
        <f t="shared" si="107"/>
        <v>72</v>
      </c>
      <c r="N673" s="45">
        <f t="shared" si="107"/>
        <v>96</v>
      </c>
      <c r="O673" s="45">
        <f t="shared" si="107"/>
        <v>120</v>
      </c>
      <c r="P673" s="45">
        <f t="shared" si="107"/>
        <v>143</v>
      </c>
      <c r="Q673" s="45">
        <f t="shared" si="107"/>
        <v>167</v>
      </c>
      <c r="R673" s="45">
        <f t="shared" si="107"/>
        <v>191</v>
      </c>
      <c r="S673" s="45">
        <f t="shared" si="107"/>
        <v>215</v>
      </c>
      <c r="T673" s="45">
        <f t="shared" si="107"/>
        <v>239</v>
      </c>
      <c r="U673" s="45">
        <f t="shared" si="107"/>
        <v>263</v>
      </c>
      <c r="V673" s="45">
        <f t="shared" si="107"/>
        <v>287</v>
      </c>
      <c r="W673" s="45">
        <f t="shared" si="107"/>
        <v>311</v>
      </c>
      <c r="X673" s="45">
        <f t="shared" si="107"/>
        <v>335</v>
      </c>
      <c r="Y673" s="45">
        <f t="shared" si="107"/>
        <v>359</v>
      </c>
      <c r="Z673" s="45">
        <f t="shared" si="107"/>
        <v>382</v>
      </c>
      <c r="AA673" s="45">
        <f t="shared" si="106"/>
        <v>406</v>
      </c>
      <c r="AB673" s="45">
        <f t="shared" si="106"/>
        <v>430</v>
      </c>
      <c r="AC673" s="45">
        <f t="shared" si="106"/>
        <v>454</v>
      </c>
      <c r="AD673" s="45">
        <f t="shared" si="106"/>
        <v>478</v>
      </c>
      <c r="AE673" s="45">
        <f t="shared" si="106"/>
        <v>502</v>
      </c>
      <c r="AF673" s="45">
        <f t="shared" si="106"/>
        <v>526</v>
      </c>
      <c r="AG673" s="45">
        <f t="shared" si="106"/>
        <v>550</v>
      </c>
      <c r="AH673" s="45">
        <f t="shared" si="106"/>
        <v>574</v>
      </c>
      <c r="AI673" s="45">
        <f t="shared" si="106"/>
        <v>598</v>
      </c>
      <c r="AJ673" s="45">
        <f t="shared" si="106"/>
        <v>621</v>
      </c>
      <c r="AK673" s="45">
        <f t="shared" si="106"/>
        <v>645</v>
      </c>
      <c r="AL673" s="45">
        <f t="shared" si="106"/>
        <v>669</v>
      </c>
      <c r="AM673" s="45">
        <f t="shared" si="106"/>
        <v>693</v>
      </c>
      <c r="AN673" s="45">
        <f t="shared" si="106"/>
        <v>717</v>
      </c>
    </row>
    <row r="674" spans="1:40" x14ac:dyDescent="0.25">
      <c r="A674" s="68"/>
      <c r="B674" s="68"/>
      <c r="C674" s="68"/>
      <c r="D674" s="1"/>
      <c r="E674" s="1"/>
      <c r="F674" s="1"/>
      <c r="G674" s="1"/>
      <c r="H674" s="181"/>
      <c r="I674" s="69"/>
      <c r="J674" s="183"/>
      <c r="K674" s="45">
        <f t="shared" si="107"/>
        <v>0</v>
      </c>
      <c r="L674" s="45">
        <f t="shared" si="107"/>
        <v>0</v>
      </c>
      <c r="M674" s="45">
        <f t="shared" si="107"/>
        <v>0</v>
      </c>
      <c r="N674" s="45">
        <f t="shared" si="107"/>
        <v>0</v>
      </c>
      <c r="O674" s="45">
        <f t="shared" si="107"/>
        <v>0</v>
      </c>
      <c r="P674" s="45">
        <f t="shared" si="107"/>
        <v>0</v>
      </c>
      <c r="Q674" s="45">
        <f t="shared" si="107"/>
        <v>0</v>
      </c>
      <c r="R674" s="45">
        <f t="shared" si="107"/>
        <v>0</v>
      </c>
      <c r="S674" s="45">
        <f t="shared" si="107"/>
        <v>0</v>
      </c>
      <c r="T674" s="45">
        <f t="shared" si="107"/>
        <v>0</v>
      </c>
      <c r="U674" s="45">
        <f t="shared" si="107"/>
        <v>0</v>
      </c>
      <c r="V674" s="45">
        <f t="shared" si="107"/>
        <v>0</v>
      </c>
      <c r="W674" s="45">
        <f t="shared" si="107"/>
        <v>0</v>
      </c>
      <c r="X674" s="45">
        <f t="shared" si="107"/>
        <v>0</v>
      </c>
      <c r="Y674" s="45">
        <f t="shared" si="107"/>
        <v>0</v>
      </c>
      <c r="Z674" s="45">
        <f t="shared" si="107"/>
        <v>0</v>
      </c>
      <c r="AA674" s="45">
        <f t="shared" si="106"/>
        <v>0</v>
      </c>
      <c r="AB674" s="45">
        <f t="shared" si="106"/>
        <v>0</v>
      </c>
      <c r="AC674" s="45">
        <f t="shared" si="106"/>
        <v>0</v>
      </c>
      <c r="AD674" s="45">
        <f t="shared" si="106"/>
        <v>0</v>
      </c>
      <c r="AE674" s="45">
        <f t="shared" si="106"/>
        <v>0</v>
      </c>
      <c r="AF674" s="45">
        <f t="shared" si="106"/>
        <v>0</v>
      </c>
      <c r="AG674" s="45">
        <f t="shared" si="106"/>
        <v>0</v>
      </c>
      <c r="AH674" s="45">
        <f t="shared" si="106"/>
        <v>0</v>
      </c>
      <c r="AI674" s="45">
        <f t="shared" si="106"/>
        <v>0</v>
      </c>
      <c r="AJ674" s="45">
        <f t="shared" si="106"/>
        <v>0</v>
      </c>
      <c r="AK674" s="45">
        <f t="shared" si="106"/>
        <v>0</v>
      </c>
      <c r="AL674" s="45">
        <f t="shared" si="106"/>
        <v>0</v>
      </c>
      <c r="AM674" s="45">
        <f t="shared" si="106"/>
        <v>0</v>
      </c>
      <c r="AN674" s="45">
        <f t="shared" si="106"/>
        <v>0</v>
      </c>
    </row>
    <row r="675" spans="1:40" x14ac:dyDescent="0.25">
      <c r="A675" s="68"/>
      <c r="B675" s="68"/>
      <c r="C675" s="68"/>
      <c r="D675" s="1"/>
      <c r="E675" s="1"/>
      <c r="F675" s="1"/>
      <c r="G675" s="1"/>
      <c r="H675" s="181"/>
      <c r="I675" s="69"/>
      <c r="J675" s="183"/>
      <c r="K675" s="45">
        <f t="shared" si="107"/>
        <v>0</v>
      </c>
      <c r="L675" s="45">
        <f t="shared" si="107"/>
        <v>0</v>
      </c>
      <c r="M675" s="45">
        <f t="shared" si="107"/>
        <v>0</v>
      </c>
      <c r="N675" s="45">
        <f t="shared" si="107"/>
        <v>0</v>
      </c>
      <c r="O675" s="45">
        <f t="shared" si="107"/>
        <v>0</v>
      </c>
      <c r="P675" s="45">
        <f t="shared" si="107"/>
        <v>0</v>
      </c>
      <c r="Q675" s="45">
        <f t="shared" si="107"/>
        <v>0</v>
      </c>
      <c r="R675" s="45">
        <f t="shared" si="107"/>
        <v>0</v>
      </c>
      <c r="S675" s="45">
        <f t="shared" si="107"/>
        <v>0</v>
      </c>
      <c r="T675" s="45">
        <f t="shared" si="107"/>
        <v>0</v>
      </c>
      <c r="U675" s="45">
        <f t="shared" si="107"/>
        <v>0</v>
      </c>
      <c r="V675" s="45">
        <f t="shared" si="107"/>
        <v>0</v>
      </c>
      <c r="W675" s="45">
        <f t="shared" si="107"/>
        <v>0</v>
      </c>
      <c r="X675" s="45">
        <f t="shared" si="107"/>
        <v>0</v>
      </c>
      <c r="Y675" s="45">
        <f t="shared" si="107"/>
        <v>0</v>
      </c>
      <c r="Z675" s="45">
        <f t="shared" si="107"/>
        <v>0</v>
      </c>
      <c r="AA675" s="45">
        <f t="shared" si="106"/>
        <v>0</v>
      </c>
      <c r="AB675" s="45">
        <f t="shared" si="106"/>
        <v>0</v>
      </c>
      <c r="AC675" s="45">
        <f t="shared" si="106"/>
        <v>0</v>
      </c>
      <c r="AD675" s="45">
        <f t="shared" si="106"/>
        <v>0</v>
      </c>
      <c r="AE675" s="45">
        <f t="shared" si="106"/>
        <v>0</v>
      </c>
      <c r="AF675" s="45">
        <f t="shared" si="106"/>
        <v>0</v>
      </c>
      <c r="AG675" s="45">
        <f t="shared" si="106"/>
        <v>0</v>
      </c>
      <c r="AH675" s="45">
        <f t="shared" si="106"/>
        <v>0</v>
      </c>
      <c r="AI675" s="45">
        <f t="shared" si="106"/>
        <v>0</v>
      </c>
      <c r="AJ675" s="45">
        <f t="shared" si="106"/>
        <v>0</v>
      </c>
      <c r="AK675" s="45">
        <f t="shared" si="106"/>
        <v>0</v>
      </c>
      <c r="AL675" s="45">
        <f t="shared" si="106"/>
        <v>0</v>
      </c>
      <c r="AM675" s="45">
        <f t="shared" si="106"/>
        <v>0</v>
      </c>
      <c r="AN675" s="45">
        <f t="shared" si="106"/>
        <v>0</v>
      </c>
    </row>
    <row r="676" spans="1:40" x14ac:dyDescent="0.25">
      <c r="A676" s="68"/>
      <c r="B676" s="68"/>
      <c r="C676" s="68"/>
      <c r="D676" s="1"/>
      <c r="E676" s="1"/>
      <c r="F676" s="1"/>
      <c r="G676" s="1"/>
      <c r="H676" s="181"/>
      <c r="I676" s="69"/>
      <c r="J676" s="183"/>
      <c r="K676" s="45">
        <f t="shared" si="107"/>
        <v>0</v>
      </c>
      <c r="L676" s="45">
        <f t="shared" si="107"/>
        <v>0</v>
      </c>
      <c r="M676" s="45">
        <f t="shared" si="107"/>
        <v>0</v>
      </c>
      <c r="N676" s="45">
        <f t="shared" si="107"/>
        <v>0</v>
      </c>
      <c r="O676" s="45">
        <f t="shared" si="107"/>
        <v>0</v>
      </c>
      <c r="P676" s="45">
        <f t="shared" si="107"/>
        <v>0</v>
      </c>
      <c r="Q676" s="45">
        <f t="shared" si="107"/>
        <v>0</v>
      </c>
      <c r="R676" s="45">
        <f t="shared" si="107"/>
        <v>0</v>
      </c>
      <c r="S676" s="45">
        <f t="shared" si="107"/>
        <v>0</v>
      </c>
      <c r="T676" s="45">
        <f t="shared" si="107"/>
        <v>0</v>
      </c>
      <c r="U676" s="45">
        <f t="shared" si="107"/>
        <v>0</v>
      </c>
      <c r="V676" s="45">
        <f t="shared" si="107"/>
        <v>0</v>
      </c>
      <c r="W676" s="45">
        <f t="shared" si="107"/>
        <v>0</v>
      </c>
      <c r="X676" s="45">
        <f t="shared" si="107"/>
        <v>0</v>
      </c>
      <c r="Y676" s="45">
        <f t="shared" si="107"/>
        <v>0</v>
      </c>
      <c r="Z676" s="45">
        <f t="shared" si="107"/>
        <v>0</v>
      </c>
      <c r="AA676" s="45">
        <f t="shared" si="106"/>
        <v>0</v>
      </c>
      <c r="AB676" s="45">
        <f t="shared" si="106"/>
        <v>0</v>
      </c>
      <c r="AC676" s="45">
        <f t="shared" si="106"/>
        <v>0</v>
      </c>
      <c r="AD676" s="45">
        <f t="shared" si="106"/>
        <v>0</v>
      </c>
      <c r="AE676" s="45">
        <f t="shared" si="106"/>
        <v>0</v>
      </c>
      <c r="AF676" s="45">
        <f t="shared" si="106"/>
        <v>0</v>
      </c>
      <c r="AG676" s="45">
        <f t="shared" si="106"/>
        <v>0</v>
      </c>
      <c r="AH676" s="45">
        <f t="shared" si="106"/>
        <v>0</v>
      </c>
      <c r="AI676" s="45">
        <f t="shared" si="106"/>
        <v>0</v>
      </c>
      <c r="AJ676" s="45">
        <f t="shared" si="106"/>
        <v>0</v>
      </c>
      <c r="AK676" s="45">
        <f t="shared" si="106"/>
        <v>0</v>
      </c>
      <c r="AL676" s="45">
        <f t="shared" si="106"/>
        <v>0</v>
      </c>
      <c r="AM676" s="45">
        <f t="shared" si="106"/>
        <v>0</v>
      </c>
      <c r="AN676" s="45">
        <f t="shared" si="106"/>
        <v>0</v>
      </c>
    </row>
    <row r="677" spans="1:40" x14ac:dyDescent="0.25">
      <c r="A677" s="68"/>
      <c r="B677" s="68"/>
      <c r="C677" s="68"/>
      <c r="D677" s="1"/>
      <c r="E677" s="1"/>
      <c r="F677" s="1"/>
      <c r="G677" s="1"/>
      <c r="H677" s="181"/>
      <c r="I677" s="69"/>
      <c r="J677" s="183"/>
      <c r="K677" s="45">
        <f t="shared" si="107"/>
        <v>0</v>
      </c>
      <c r="L677" s="45">
        <f t="shared" si="107"/>
        <v>0</v>
      </c>
      <c r="M677" s="45">
        <f t="shared" si="107"/>
        <v>0</v>
      </c>
      <c r="N677" s="45">
        <f t="shared" si="107"/>
        <v>0</v>
      </c>
      <c r="O677" s="45">
        <f t="shared" si="107"/>
        <v>0</v>
      </c>
      <c r="P677" s="45">
        <f t="shared" si="107"/>
        <v>0</v>
      </c>
      <c r="Q677" s="45">
        <f t="shared" si="107"/>
        <v>0</v>
      </c>
      <c r="R677" s="45">
        <f t="shared" si="107"/>
        <v>0</v>
      </c>
      <c r="S677" s="45">
        <f t="shared" si="107"/>
        <v>0</v>
      </c>
      <c r="T677" s="45">
        <f t="shared" si="107"/>
        <v>0</v>
      </c>
      <c r="U677" s="45">
        <f t="shared" si="107"/>
        <v>0</v>
      </c>
      <c r="V677" s="45">
        <f t="shared" si="107"/>
        <v>0</v>
      </c>
      <c r="W677" s="45">
        <f t="shared" si="107"/>
        <v>0</v>
      </c>
      <c r="X677" s="45">
        <f t="shared" si="107"/>
        <v>0</v>
      </c>
      <c r="Y677" s="45">
        <f t="shared" si="107"/>
        <v>0</v>
      </c>
      <c r="Z677" s="45">
        <f t="shared" si="107"/>
        <v>0</v>
      </c>
      <c r="AA677" s="45">
        <f t="shared" si="106"/>
        <v>0</v>
      </c>
      <c r="AB677" s="45">
        <f t="shared" si="106"/>
        <v>0</v>
      </c>
      <c r="AC677" s="45">
        <f t="shared" si="106"/>
        <v>0</v>
      </c>
      <c r="AD677" s="45">
        <f t="shared" si="106"/>
        <v>0</v>
      </c>
      <c r="AE677" s="45">
        <f t="shared" si="106"/>
        <v>0</v>
      </c>
      <c r="AF677" s="45">
        <f t="shared" si="106"/>
        <v>0</v>
      </c>
      <c r="AG677" s="45">
        <f t="shared" si="106"/>
        <v>0</v>
      </c>
      <c r="AH677" s="45">
        <f t="shared" si="106"/>
        <v>0</v>
      </c>
      <c r="AI677" s="45">
        <f t="shared" si="106"/>
        <v>0</v>
      </c>
      <c r="AJ677" s="45">
        <f t="shared" si="106"/>
        <v>0</v>
      </c>
      <c r="AK677" s="45">
        <f t="shared" si="106"/>
        <v>0</v>
      </c>
      <c r="AL677" s="45">
        <f t="shared" si="106"/>
        <v>0</v>
      </c>
      <c r="AM677" s="45">
        <f t="shared" si="106"/>
        <v>0</v>
      </c>
      <c r="AN677" s="45">
        <f t="shared" si="106"/>
        <v>0</v>
      </c>
    </row>
    <row r="678" spans="1:40" x14ac:dyDescent="0.25">
      <c r="A678" s="68"/>
      <c r="B678" s="68"/>
      <c r="C678" s="68"/>
      <c r="D678" s="1"/>
      <c r="E678" s="1"/>
      <c r="F678" s="1"/>
      <c r="G678" s="1"/>
      <c r="H678" s="181"/>
      <c r="I678" s="69"/>
      <c r="J678" s="183"/>
      <c r="K678" s="45">
        <f t="shared" si="107"/>
        <v>0</v>
      </c>
      <c r="L678" s="45">
        <f t="shared" si="107"/>
        <v>0</v>
      </c>
      <c r="M678" s="45">
        <f t="shared" si="107"/>
        <v>0</v>
      </c>
      <c r="N678" s="45">
        <f t="shared" si="107"/>
        <v>0</v>
      </c>
      <c r="O678" s="45">
        <f t="shared" si="107"/>
        <v>0</v>
      </c>
      <c r="P678" s="45">
        <f t="shared" si="107"/>
        <v>0</v>
      </c>
      <c r="Q678" s="45">
        <f t="shared" si="107"/>
        <v>0</v>
      </c>
      <c r="R678" s="45">
        <f t="shared" si="107"/>
        <v>0</v>
      </c>
      <c r="S678" s="45">
        <f t="shared" si="107"/>
        <v>0</v>
      </c>
      <c r="T678" s="45">
        <f t="shared" si="107"/>
        <v>0</v>
      </c>
      <c r="U678" s="45">
        <f t="shared" si="107"/>
        <v>0</v>
      </c>
      <c r="V678" s="45">
        <f t="shared" si="107"/>
        <v>0</v>
      </c>
      <c r="W678" s="45">
        <f t="shared" si="107"/>
        <v>0</v>
      </c>
      <c r="X678" s="45">
        <f t="shared" si="107"/>
        <v>0</v>
      </c>
      <c r="Y678" s="45">
        <f t="shared" si="107"/>
        <v>0</v>
      </c>
      <c r="Z678" s="45">
        <f t="shared" ref="Z678:AN693" si="108">IF($G678&gt;0,ROUND($J678*Z$3/12*0.75,0),0)</f>
        <v>0</v>
      </c>
      <c r="AA678" s="45">
        <f t="shared" si="108"/>
        <v>0</v>
      </c>
      <c r="AB678" s="45">
        <f t="shared" si="108"/>
        <v>0</v>
      </c>
      <c r="AC678" s="45">
        <f t="shared" si="108"/>
        <v>0</v>
      </c>
      <c r="AD678" s="45">
        <f t="shared" si="108"/>
        <v>0</v>
      </c>
      <c r="AE678" s="45">
        <f t="shared" si="108"/>
        <v>0</v>
      </c>
      <c r="AF678" s="45">
        <f t="shared" si="108"/>
        <v>0</v>
      </c>
      <c r="AG678" s="45">
        <f t="shared" si="108"/>
        <v>0</v>
      </c>
      <c r="AH678" s="45">
        <f t="shared" si="108"/>
        <v>0</v>
      </c>
      <c r="AI678" s="45">
        <f t="shared" si="108"/>
        <v>0</v>
      </c>
      <c r="AJ678" s="45">
        <f t="shared" si="108"/>
        <v>0</v>
      </c>
      <c r="AK678" s="45">
        <f t="shared" si="108"/>
        <v>0</v>
      </c>
      <c r="AL678" s="45">
        <f t="shared" si="108"/>
        <v>0</v>
      </c>
      <c r="AM678" s="45">
        <f t="shared" si="108"/>
        <v>0</v>
      </c>
      <c r="AN678" s="45">
        <f t="shared" si="108"/>
        <v>0</v>
      </c>
    </row>
    <row r="679" spans="1:40" x14ac:dyDescent="0.25">
      <c r="A679" s="68"/>
      <c r="B679" s="68"/>
      <c r="C679" s="68"/>
      <c r="D679" s="1"/>
      <c r="E679" s="1"/>
      <c r="F679" s="1"/>
      <c r="G679" s="1"/>
      <c r="H679" s="181"/>
      <c r="I679" s="69"/>
      <c r="J679" s="183"/>
      <c r="K679" s="45">
        <f t="shared" ref="K679:Z694" si="109">IF($G679&gt;0,ROUND($J679*K$3/12*0.75,0),0)</f>
        <v>0</v>
      </c>
      <c r="L679" s="45">
        <f t="shared" si="109"/>
        <v>0</v>
      </c>
      <c r="M679" s="45">
        <f t="shared" si="109"/>
        <v>0</v>
      </c>
      <c r="N679" s="45">
        <f t="shared" si="109"/>
        <v>0</v>
      </c>
      <c r="O679" s="45">
        <f t="shared" si="109"/>
        <v>0</v>
      </c>
      <c r="P679" s="45">
        <f t="shared" si="109"/>
        <v>0</v>
      </c>
      <c r="Q679" s="45">
        <f t="shared" si="109"/>
        <v>0</v>
      </c>
      <c r="R679" s="45">
        <f t="shared" si="109"/>
        <v>0</v>
      </c>
      <c r="S679" s="45">
        <f t="shared" si="109"/>
        <v>0</v>
      </c>
      <c r="T679" s="45">
        <f t="shared" si="109"/>
        <v>0</v>
      </c>
      <c r="U679" s="45">
        <f t="shared" si="109"/>
        <v>0</v>
      </c>
      <c r="V679" s="45">
        <f t="shared" si="109"/>
        <v>0</v>
      </c>
      <c r="W679" s="45">
        <f t="shared" si="109"/>
        <v>0</v>
      </c>
      <c r="X679" s="45">
        <f t="shared" si="109"/>
        <v>0</v>
      </c>
      <c r="Y679" s="45">
        <f t="shared" si="109"/>
        <v>0</v>
      </c>
      <c r="Z679" s="45">
        <f t="shared" si="109"/>
        <v>0</v>
      </c>
      <c r="AA679" s="45">
        <f t="shared" si="108"/>
        <v>0</v>
      </c>
      <c r="AB679" s="45">
        <f t="shared" si="108"/>
        <v>0</v>
      </c>
      <c r="AC679" s="45">
        <f t="shared" si="108"/>
        <v>0</v>
      </c>
      <c r="AD679" s="45">
        <f t="shared" si="108"/>
        <v>0</v>
      </c>
      <c r="AE679" s="45">
        <f t="shared" si="108"/>
        <v>0</v>
      </c>
      <c r="AF679" s="45">
        <f t="shared" si="108"/>
        <v>0</v>
      </c>
      <c r="AG679" s="45">
        <f t="shared" si="108"/>
        <v>0</v>
      </c>
      <c r="AH679" s="45">
        <f t="shared" si="108"/>
        <v>0</v>
      </c>
      <c r="AI679" s="45">
        <f t="shared" si="108"/>
        <v>0</v>
      </c>
      <c r="AJ679" s="45">
        <f t="shared" si="108"/>
        <v>0</v>
      </c>
      <c r="AK679" s="45">
        <f t="shared" si="108"/>
        <v>0</v>
      </c>
      <c r="AL679" s="45">
        <f t="shared" si="108"/>
        <v>0</v>
      </c>
      <c r="AM679" s="45">
        <f t="shared" si="108"/>
        <v>0</v>
      </c>
      <c r="AN679" s="45">
        <f t="shared" si="108"/>
        <v>0</v>
      </c>
    </row>
    <row r="680" spans="1:40" x14ac:dyDescent="0.25">
      <c r="A680" s="68"/>
      <c r="B680" s="68"/>
      <c r="C680" s="68"/>
      <c r="D680" s="1"/>
      <c r="E680" s="1"/>
      <c r="F680" s="1"/>
      <c r="G680" s="1"/>
      <c r="H680" s="181"/>
      <c r="I680" s="69"/>
      <c r="J680" s="183"/>
      <c r="K680" s="45">
        <f t="shared" si="109"/>
        <v>0</v>
      </c>
      <c r="L680" s="45">
        <f t="shared" si="109"/>
        <v>0</v>
      </c>
      <c r="M680" s="45">
        <f t="shared" si="109"/>
        <v>0</v>
      </c>
      <c r="N680" s="45">
        <f t="shared" si="109"/>
        <v>0</v>
      </c>
      <c r="O680" s="45">
        <f t="shared" si="109"/>
        <v>0</v>
      </c>
      <c r="P680" s="45">
        <f t="shared" si="109"/>
        <v>0</v>
      </c>
      <c r="Q680" s="45">
        <f t="shared" si="109"/>
        <v>0</v>
      </c>
      <c r="R680" s="45">
        <f t="shared" si="109"/>
        <v>0</v>
      </c>
      <c r="S680" s="45">
        <f t="shared" si="109"/>
        <v>0</v>
      </c>
      <c r="T680" s="45">
        <f t="shared" si="109"/>
        <v>0</v>
      </c>
      <c r="U680" s="45">
        <f t="shared" si="109"/>
        <v>0</v>
      </c>
      <c r="V680" s="45">
        <f t="shared" si="109"/>
        <v>0</v>
      </c>
      <c r="W680" s="45">
        <f t="shared" si="109"/>
        <v>0</v>
      </c>
      <c r="X680" s="45">
        <f t="shared" si="109"/>
        <v>0</v>
      </c>
      <c r="Y680" s="45">
        <f t="shared" si="109"/>
        <v>0</v>
      </c>
      <c r="Z680" s="45">
        <f t="shared" si="109"/>
        <v>0</v>
      </c>
      <c r="AA680" s="45">
        <f t="shared" si="108"/>
        <v>0</v>
      </c>
      <c r="AB680" s="45">
        <f t="shared" si="108"/>
        <v>0</v>
      </c>
      <c r="AC680" s="45">
        <f t="shared" si="108"/>
        <v>0</v>
      </c>
      <c r="AD680" s="45">
        <f t="shared" si="108"/>
        <v>0</v>
      </c>
      <c r="AE680" s="45">
        <f t="shared" si="108"/>
        <v>0</v>
      </c>
      <c r="AF680" s="45">
        <f t="shared" si="108"/>
        <v>0</v>
      </c>
      <c r="AG680" s="45">
        <f t="shared" si="108"/>
        <v>0</v>
      </c>
      <c r="AH680" s="45">
        <f t="shared" si="108"/>
        <v>0</v>
      </c>
      <c r="AI680" s="45">
        <f t="shared" si="108"/>
        <v>0</v>
      </c>
      <c r="AJ680" s="45">
        <f t="shared" si="108"/>
        <v>0</v>
      </c>
      <c r="AK680" s="45">
        <f t="shared" si="108"/>
        <v>0</v>
      </c>
      <c r="AL680" s="45">
        <f t="shared" si="108"/>
        <v>0</v>
      </c>
      <c r="AM680" s="45">
        <f t="shared" si="108"/>
        <v>0</v>
      </c>
      <c r="AN680" s="45">
        <f t="shared" si="108"/>
        <v>0</v>
      </c>
    </row>
    <row r="681" spans="1:40" x14ac:dyDescent="0.25">
      <c r="A681" s="68"/>
      <c r="B681" s="68"/>
      <c r="C681" s="68"/>
      <c r="D681" s="1"/>
      <c r="E681" s="1"/>
      <c r="F681" s="1"/>
      <c r="G681" s="1"/>
      <c r="H681" s="181"/>
      <c r="I681" s="69"/>
      <c r="J681" s="183"/>
      <c r="K681" s="45">
        <f t="shared" si="109"/>
        <v>0</v>
      </c>
      <c r="L681" s="45">
        <f t="shared" si="109"/>
        <v>0</v>
      </c>
      <c r="M681" s="45">
        <f t="shared" si="109"/>
        <v>0</v>
      </c>
      <c r="N681" s="45">
        <f t="shared" si="109"/>
        <v>0</v>
      </c>
      <c r="O681" s="45">
        <f t="shared" si="109"/>
        <v>0</v>
      </c>
      <c r="P681" s="45">
        <f t="shared" si="109"/>
        <v>0</v>
      </c>
      <c r="Q681" s="45">
        <f t="shared" si="109"/>
        <v>0</v>
      </c>
      <c r="R681" s="45">
        <f t="shared" si="109"/>
        <v>0</v>
      </c>
      <c r="S681" s="45">
        <f t="shared" si="109"/>
        <v>0</v>
      </c>
      <c r="T681" s="45">
        <f t="shared" si="109"/>
        <v>0</v>
      </c>
      <c r="U681" s="45">
        <f t="shared" si="109"/>
        <v>0</v>
      </c>
      <c r="V681" s="45">
        <f t="shared" si="109"/>
        <v>0</v>
      </c>
      <c r="W681" s="45">
        <f t="shared" si="109"/>
        <v>0</v>
      </c>
      <c r="X681" s="45">
        <f t="shared" si="109"/>
        <v>0</v>
      </c>
      <c r="Y681" s="45">
        <f t="shared" si="109"/>
        <v>0</v>
      </c>
      <c r="Z681" s="45">
        <f t="shared" si="109"/>
        <v>0</v>
      </c>
      <c r="AA681" s="45">
        <f t="shared" si="108"/>
        <v>0</v>
      </c>
      <c r="AB681" s="45">
        <f t="shared" si="108"/>
        <v>0</v>
      </c>
      <c r="AC681" s="45">
        <f t="shared" si="108"/>
        <v>0</v>
      </c>
      <c r="AD681" s="45">
        <f t="shared" si="108"/>
        <v>0</v>
      </c>
      <c r="AE681" s="45">
        <f t="shared" si="108"/>
        <v>0</v>
      </c>
      <c r="AF681" s="45">
        <f t="shared" si="108"/>
        <v>0</v>
      </c>
      <c r="AG681" s="45">
        <f t="shared" si="108"/>
        <v>0</v>
      </c>
      <c r="AH681" s="45">
        <f t="shared" si="108"/>
        <v>0</v>
      </c>
      <c r="AI681" s="45">
        <f t="shared" si="108"/>
        <v>0</v>
      </c>
      <c r="AJ681" s="45">
        <f t="shared" si="108"/>
        <v>0</v>
      </c>
      <c r="AK681" s="45">
        <f t="shared" si="108"/>
        <v>0</v>
      </c>
      <c r="AL681" s="45">
        <f t="shared" si="108"/>
        <v>0</v>
      </c>
      <c r="AM681" s="45">
        <f t="shared" si="108"/>
        <v>0</v>
      </c>
      <c r="AN681" s="45">
        <f t="shared" si="108"/>
        <v>0</v>
      </c>
    </row>
    <row r="682" spans="1:40" x14ac:dyDescent="0.25">
      <c r="A682" s="68"/>
      <c r="B682" s="68"/>
      <c r="C682" s="68"/>
      <c r="D682" s="1"/>
      <c r="E682" s="1"/>
      <c r="F682" s="1"/>
      <c r="G682" s="1"/>
      <c r="H682" s="181"/>
      <c r="I682" s="69"/>
      <c r="J682" s="183"/>
      <c r="K682" s="45">
        <f t="shared" si="109"/>
        <v>0</v>
      </c>
      <c r="L682" s="45">
        <f t="shared" si="109"/>
        <v>0</v>
      </c>
      <c r="M682" s="45">
        <f t="shared" si="109"/>
        <v>0</v>
      </c>
      <c r="N682" s="45">
        <f t="shared" si="109"/>
        <v>0</v>
      </c>
      <c r="O682" s="45">
        <f t="shared" si="109"/>
        <v>0</v>
      </c>
      <c r="P682" s="45">
        <f t="shared" si="109"/>
        <v>0</v>
      </c>
      <c r="Q682" s="45">
        <f t="shared" si="109"/>
        <v>0</v>
      </c>
      <c r="R682" s="45">
        <f t="shared" si="109"/>
        <v>0</v>
      </c>
      <c r="S682" s="45">
        <f t="shared" si="109"/>
        <v>0</v>
      </c>
      <c r="T682" s="45">
        <f t="shared" si="109"/>
        <v>0</v>
      </c>
      <c r="U682" s="45">
        <f t="shared" si="109"/>
        <v>0</v>
      </c>
      <c r="V682" s="45">
        <f t="shared" si="109"/>
        <v>0</v>
      </c>
      <c r="W682" s="45">
        <f t="shared" si="109"/>
        <v>0</v>
      </c>
      <c r="X682" s="45">
        <f t="shared" si="109"/>
        <v>0</v>
      </c>
      <c r="Y682" s="45">
        <f t="shared" si="109"/>
        <v>0</v>
      </c>
      <c r="Z682" s="45">
        <f t="shared" si="109"/>
        <v>0</v>
      </c>
      <c r="AA682" s="45">
        <f t="shared" si="108"/>
        <v>0</v>
      </c>
      <c r="AB682" s="45">
        <f t="shared" si="108"/>
        <v>0</v>
      </c>
      <c r="AC682" s="45">
        <f t="shared" si="108"/>
        <v>0</v>
      </c>
      <c r="AD682" s="45">
        <f t="shared" si="108"/>
        <v>0</v>
      </c>
      <c r="AE682" s="45">
        <f t="shared" si="108"/>
        <v>0</v>
      </c>
      <c r="AF682" s="45">
        <f t="shared" si="108"/>
        <v>0</v>
      </c>
      <c r="AG682" s="45">
        <f t="shared" si="108"/>
        <v>0</v>
      </c>
      <c r="AH682" s="45">
        <f t="shared" si="108"/>
        <v>0</v>
      </c>
      <c r="AI682" s="45">
        <f t="shared" si="108"/>
        <v>0</v>
      </c>
      <c r="AJ682" s="45">
        <f t="shared" si="108"/>
        <v>0</v>
      </c>
      <c r="AK682" s="45">
        <f t="shared" si="108"/>
        <v>0</v>
      </c>
      <c r="AL682" s="45">
        <f t="shared" si="108"/>
        <v>0</v>
      </c>
      <c r="AM682" s="45">
        <f t="shared" si="108"/>
        <v>0</v>
      </c>
      <c r="AN682" s="45">
        <f t="shared" si="108"/>
        <v>0</v>
      </c>
    </row>
    <row r="683" spans="1:40" x14ac:dyDescent="0.25">
      <c r="A683" s="68"/>
      <c r="B683" s="68"/>
      <c r="C683" s="68"/>
      <c r="D683" s="1"/>
      <c r="E683" s="1"/>
      <c r="F683" s="1"/>
      <c r="G683" s="1"/>
      <c r="H683" s="181"/>
      <c r="I683" s="69"/>
      <c r="J683" s="183"/>
      <c r="K683" s="45">
        <f t="shared" si="109"/>
        <v>0</v>
      </c>
      <c r="L683" s="45">
        <f t="shared" si="109"/>
        <v>0</v>
      </c>
      <c r="M683" s="45">
        <f t="shared" si="109"/>
        <v>0</v>
      </c>
      <c r="N683" s="45">
        <f t="shared" si="109"/>
        <v>0</v>
      </c>
      <c r="O683" s="45">
        <f t="shared" si="109"/>
        <v>0</v>
      </c>
      <c r="P683" s="45">
        <f t="shared" si="109"/>
        <v>0</v>
      </c>
      <c r="Q683" s="45">
        <f t="shared" si="109"/>
        <v>0</v>
      </c>
      <c r="R683" s="45">
        <f t="shared" si="109"/>
        <v>0</v>
      </c>
      <c r="S683" s="45">
        <f t="shared" si="109"/>
        <v>0</v>
      </c>
      <c r="T683" s="45">
        <f t="shared" si="109"/>
        <v>0</v>
      </c>
      <c r="U683" s="45">
        <f t="shared" si="109"/>
        <v>0</v>
      </c>
      <c r="V683" s="45">
        <f t="shared" si="109"/>
        <v>0</v>
      </c>
      <c r="W683" s="45">
        <f t="shared" si="109"/>
        <v>0</v>
      </c>
      <c r="X683" s="45">
        <f t="shared" si="109"/>
        <v>0</v>
      </c>
      <c r="Y683" s="45">
        <f t="shared" si="109"/>
        <v>0</v>
      </c>
      <c r="Z683" s="45">
        <f t="shared" si="109"/>
        <v>0</v>
      </c>
      <c r="AA683" s="45">
        <f t="shared" si="108"/>
        <v>0</v>
      </c>
      <c r="AB683" s="45">
        <f t="shared" si="108"/>
        <v>0</v>
      </c>
      <c r="AC683" s="45">
        <f t="shared" si="108"/>
        <v>0</v>
      </c>
      <c r="AD683" s="45">
        <f t="shared" si="108"/>
        <v>0</v>
      </c>
      <c r="AE683" s="45">
        <f t="shared" si="108"/>
        <v>0</v>
      </c>
      <c r="AF683" s="45">
        <f t="shared" si="108"/>
        <v>0</v>
      </c>
      <c r="AG683" s="45">
        <f t="shared" si="108"/>
        <v>0</v>
      </c>
      <c r="AH683" s="45">
        <f t="shared" si="108"/>
        <v>0</v>
      </c>
      <c r="AI683" s="45">
        <f t="shared" si="108"/>
        <v>0</v>
      </c>
      <c r="AJ683" s="45">
        <f t="shared" si="108"/>
        <v>0</v>
      </c>
      <c r="AK683" s="45">
        <f t="shared" si="108"/>
        <v>0</v>
      </c>
      <c r="AL683" s="45">
        <f t="shared" si="108"/>
        <v>0</v>
      </c>
      <c r="AM683" s="45">
        <f t="shared" si="108"/>
        <v>0</v>
      </c>
      <c r="AN683" s="45">
        <f t="shared" si="108"/>
        <v>0</v>
      </c>
    </row>
    <row r="684" spans="1:40" x14ac:dyDescent="0.25">
      <c r="A684" s="68"/>
      <c r="B684" s="68"/>
      <c r="C684" s="68"/>
      <c r="D684" s="1"/>
      <c r="E684" s="1"/>
      <c r="F684" s="1"/>
      <c r="G684" s="1"/>
      <c r="H684" s="181"/>
      <c r="I684" s="69"/>
      <c r="J684" s="183"/>
      <c r="K684" s="45">
        <f t="shared" si="109"/>
        <v>0</v>
      </c>
      <c r="L684" s="45">
        <f t="shared" si="109"/>
        <v>0</v>
      </c>
      <c r="M684" s="45">
        <f t="shared" si="109"/>
        <v>0</v>
      </c>
      <c r="N684" s="45">
        <f t="shared" si="109"/>
        <v>0</v>
      </c>
      <c r="O684" s="45">
        <f t="shared" si="109"/>
        <v>0</v>
      </c>
      <c r="P684" s="45">
        <f t="shared" si="109"/>
        <v>0</v>
      </c>
      <c r="Q684" s="45">
        <f t="shared" si="109"/>
        <v>0</v>
      </c>
      <c r="R684" s="45">
        <f t="shared" si="109"/>
        <v>0</v>
      </c>
      <c r="S684" s="45">
        <f t="shared" si="109"/>
        <v>0</v>
      </c>
      <c r="T684" s="45">
        <f t="shared" si="109"/>
        <v>0</v>
      </c>
      <c r="U684" s="45">
        <f t="shared" si="109"/>
        <v>0</v>
      </c>
      <c r="V684" s="45">
        <f t="shared" si="109"/>
        <v>0</v>
      </c>
      <c r="W684" s="45">
        <f t="shared" si="109"/>
        <v>0</v>
      </c>
      <c r="X684" s="45">
        <f t="shared" si="109"/>
        <v>0</v>
      </c>
      <c r="Y684" s="45">
        <f t="shared" si="109"/>
        <v>0</v>
      </c>
      <c r="Z684" s="45">
        <f t="shared" si="109"/>
        <v>0</v>
      </c>
      <c r="AA684" s="45">
        <f t="shared" si="108"/>
        <v>0</v>
      </c>
      <c r="AB684" s="45">
        <f t="shared" si="108"/>
        <v>0</v>
      </c>
      <c r="AC684" s="45">
        <f t="shared" si="108"/>
        <v>0</v>
      </c>
      <c r="AD684" s="45">
        <f t="shared" si="108"/>
        <v>0</v>
      </c>
      <c r="AE684" s="45">
        <f t="shared" si="108"/>
        <v>0</v>
      </c>
      <c r="AF684" s="45">
        <f t="shared" si="108"/>
        <v>0</v>
      </c>
      <c r="AG684" s="45">
        <f t="shared" si="108"/>
        <v>0</v>
      </c>
      <c r="AH684" s="45">
        <f t="shared" si="108"/>
        <v>0</v>
      </c>
      <c r="AI684" s="45">
        <f t="shared" si="108"/>
        <v>0</v>
      </c>
      <c r="AJ684" s="45">
        <f t="shared" si="108"/>
        <v>0</v>
      </c>
      <c r="AK684" s="45">
        <f t="shared" si="108"/>
        <v>0</v>
      </c>
      <c r="AL684" s="45">
        <f t="shared" si="108"/>
        <v>0</v>
      </c>
      <c r="AM684" s="45">
        <f t="shared" si="108"/>
        <v>0</v>
      </c>
      <c r="AN684" s="45">
        <f t="shared" si="108"/>
        <v>0</v>
      </c>
    </row>
    <row r="685" spans="1:40" x14ac:dyDescent="0.25">
      <c r="A685" s="68"/>
      <c r="B685" s="68"/>
      <c r="C685" s="68"/>
      <c r="D685" s="1"/>
      <c r="E685" s="1"/>
      <c r="F685" s="1"/>
      <c r="G685" s="1"/>
      <c r="H685" s="181"/>
      <c r="I685" s="69"/>
      <c r="J685" s="183"/>
      <c r="K685" s="45">
        <f t="shared" si="109"/>
        <v>0</v>
      </c>
      <c r="L685" s="45">
        <f t="shared" si="109"/>
        <v>0</v>
      </c>
      <c r="M685" s="45">
        <f t="shared" si="109"/>
        <v>0</v>
      </c>
      <c r="N685" s="45">
        <f t="shared" si="109"/>
        <v>0</v>
      </c>
      <c r="O685" s="45">
        <f t="shared" si="109"/>
        <v>0</v>
      </c>
      <c r="P685" s="45">
        <f t="shared" si="109"/>
        <v>0</v>
      </c>
      <c r="Q685" s="45">
        <f t="shared" si="109"/>
        <v>0</v>
      </c>
      <c r="R685" s="45">
        <f t="shared" si="109"/>
        <v>0</v>
      </c>
      <c r="S685" s="45">
        <f t="shared" si="109"/>
        <v>0</v>
      </c>
      <c r="T685" s="45">
        <f t="shared" si="109"/>
        <v>0</v>
      </c>
      <c r="U685" s="45">
        <f t="shared" si="109"/>
        <v>0</v>
      </c>
      <c r="V685" s="45">
        <f t="shared" si="109"/>
        <v>0</v>
      </c>
      <c r="W685" s="45">
        <f t="shared" si="109"/>
        <v>0</v>
      </c>
      <c r="X685" s="45">
        <f t="shared" si="109"/>
        <v>0</v>
      </c>
      <c r="Y685" s="45">
        <f t="shared" si="109"/>
        <v>0</v>
      </c>
      <c r="Z685" s="45">
        <f t="shared" si="109"/>
        <v>0</v>
      </c>
      <c r="AA685" s="45">
        <f t="shared" si="108"/>
        <v>0</v>
      </c>
      <c r="AB685" s="45">
        <f t="shared" si="108"/>
        <v>0</v>
      </c>
      <c r="AC685" s="45">
        <f t="shared" si="108"/>
        <v>0</v>
      </c>
      <c r="AD685" s="45">
        <f t="shared" si="108"/>
        <v>0</v>
      </c>
      <c r="AE685" s="45">
        <f t="shared" si="108"/>
        <v>0</v>
      </c>
      <c r="AF685" s="45">
        <f t="shared" si="108"/>
        <v>0</v>
      </c>
      <c r="AG685" s="45">
        <f t="shared" si="108"/>
        <v>0</v>
      </c>
      <c r="AH685" s="45">
        <f t="shared" si="108"/>
        <v>0</v>
      </c>
      <c r="AI685" s="45">
        <f t="shared" si="108"/>
        <v>0</v>
      </c>
      <c r="AJ685" s="45">
        <f t="shared" si="108"/>
        <v>0</v>
      </c>
      <c r="AK685" s="45">
        <f t="shared" si="108"/>
        <v>0</v>
      </c>
      <c r="AL685" s="45">
        <f t="shared" si="108"/>
        <v>0</v>
      </c>
      <c r="AM685" s="45">
        <f t="shared" si="108"/>
        <v>0</v>
      </c>
      <c r="AN685" s="45">
        <f t="shared" si="108"/>
        <v>0</v>
      </c>
    </row>
    <row r="686" spans="1:40" x14ac:dyDescent="0.25">
      <c r="A686" s="68"/>
      <c r="B686" s="68"/>
      <c r="C686" s="68"/>
      <c r="D686" s="1"/>
      <c r="E686" s="1"/>
      <c r="F686" s="1"/>
      <c r="G686" s="1"/>
      <c r="H686" s="181"/>
      <c r="I686" s="69"/>
      <c r="J686" s="183"/>
      <c r="K686" s="45">
        <f t="shared" si="109"/>
        <v>0</v>
      </c>
      <c r="L686" s="45">
        <f t="shared" si="109"/>
        <v>0</v>
      </c>
      <c r="M686" s="45">
        <f t="shared" si="109"/>
        <v>0</v>
      </c>
      <c r="N686" s="45">
        <f t="shared" si="109"/>
        <v>0</v>
      </c>
      <c r="O686" s="45">
        <f t="shared" si="109"/>
        <v>0</v>
      </c>
      <c r="P686" s="45">
        <f t="shared" si="109"/>
        <v>0</v>
      </c>
      <c r="Q686" s="45">
        <f t="shared" si="109"/>
        <v>0</v>
      </c>
      <c r="R686" s="45">
        <f t="shared" si="109"/>
        <v>0</v>
      </c>
      <c r="S686" s="45">
        <f t="shared" si="109"/>
        <v>0</v>
      </c>
      <c r="T686" s="45">
        <f t="shared" si="109"/>
        <v>0</v>
      </c>
      <c r="U686" s="45">
        <f t="shared" si="109"/>
        <v>0</v>
      </c>
      <c r="V686" s="45">
        <f t="shared" si="109"/>
        <v>0</v>
      </c>
      <c r="W686" s="45">
        <f t="shared" si="109"/>
        <v>0</v>
      </c>
      <c r="X686" s="45">
        <f t="shared" si="109"/>
        <v>0</v>
      </c>
      <c r="Y686" s="45">
        <f t="shared" si="109"/>
        <v>0</v>
      </c>
      <c r="Z686" s="45">
        <f t="shared" si="109"/>
        <v>0</v>
      </c>
      <c r="AA686" s="45">
        <f t="shared" si="108"/>
        <v>0</v>
      </c>
      <c r="AB686" s="45">
        <f t="shared" si="108"/>
        <v>0</v>
      </c>
      <c r="AC686" s="45">
        <f t="shared" si="108"/>
        <v>0</v>
      </c>
      <c r="AD686" s="45">
        <f t="shared" si="108"/>
        <v>0</v>
      </c>
      <c r="AE686" s="45">
        <f t="shared" si="108"/>
        <v>0</v>
      </c>
      <c r="AF686" s="45">
        <f t="shared" si="108"/>
        <v>0</v>
      </c>
      <c r="AG686" s="45">
        <f t="shared" si="108"/>
        <v>0</v>
      </c>
      <c r="AH686" s="45">
        <f t="shared" si="108"/>
        <v>0</v>
      </c>
      <c r="AI686" s="45">
        <f t="shared" si="108"/>
        <v>0</v>
      </c>
      <c r="AJ686" s="45">
        <f t="shared" si="108"/>
        <v>0</v>
      </c>
      <c r="AK686" s="45">
        <f t="shared" si="108"/>
        <v>0</v>
      </c>
      <c r="AL686" s="45">
        <f t="shared" si="108"/>
        <v>0</v>
      </c>
      <c r="AM686" s="45">
        <f t="shared" si="108"/>
        <v>0</v>
      </c>
      <c r="AN686" s="45">
        <f t="shared" si="108"/>
        <v>0</v>
      </c>
    </row>
    <row r="687" spans="1:40" x14ac:dyDescent="0.25">
      <c r="A687" s="68"/>
      <c r="B687" s="68"/>
      <c r="C687" s="68"/>
      <c r="D687" s="1"/>
      <c r="E687" s="1"/>
      <c r="F687" s="1"/>
      <c r="G687" s="1"/>
      <c r="H687" s="181"/>
      <c r="I687" s="69"/>
      <c r="J687" s="183"/>
      <c r="K687" s="45">
        <f t="shared" si="109"/>
        <v>0</v>
      </c>
      <c r="L687" s="45">
        <f t="shared" si="109"/>
        <v>0</v>
      </c>
      <c r="M687" s="45">
        <f t="shared" si="109"/>
        <v>0</v>
      </c>
      <c r="N687" s="45">
        <f t="shared" si="109"/>
        <v>0</v>
      </c>
      <c r="O687" s="45">
        <f t="shared" si="109"/>
        <v>0</v>
      </c>
      <c r="P687" s="45">
        <f t="shared" si="109"/>
        <v>0</v>
      </c>
      <c r="Q687" s="45">
        <f t="shared" si="109"/>
        <v>0</v>
      </c>
      <c r="R687" s="45">
        <f t="shared" si="109"/>
        <v>0</v>
      </c>
      <c r="S687" s="45">
        <f t="shared" si="109"/>
        <v>0</v>
      </c>
      <c r="T687" s="45">
        <f t="shared" si="109"/>
        <v>0</v>
      </c>
      <c r="U687" s="45">
        <f t="shared" si="109"/>
        <v>0</v>
      </c>
      <c r="V687" s="45">
        <f t="shared" si="109"/>
        <v>0</v>
      </c>
      <c r="W687" s="45">
        <f t="shared" si="109"/>
        <v>0</v>
      </c>
      <c r="X687" s="45">
        <f t="shared" si="109"/>
        <v>0</v>
      </c>
      <c r="Y687" s="45">
        <f t="shared" si="109"/>
        <v>0</v>
      </c>
      <c r="Z687" s="45">
        <f t="shared" si="109"/>
        <v>0</v>
      </c>
      <c r="AA687" s="45">
        <f t="shared" si="108"/>
        <v>0</v>
      </c>
      <c r="AB687" s="45">
        <f t="shared" si="108"/>
        <v>0</v>
      </c>
      <c r="AC687" s="45">
        <f t="shared" si="108"/>
        <v>0</v>
      </c>
      <c r="AD687" s="45">
        <f t="shared" si="108"/>
        <v>0</v>
      </c>
      <c r="AE687" s="45">
        <f t="shared" si="108"/>
        <v>0</v>
      </c>
      <c r="AF687" s="45">
        <f t="shared" si="108"/>
        <v>0</v>
      </c>
      <c r="AG687" s="45">
        <f t="shared" si="108"/>
        <v>0</v>
      </c>
      <c r="AH687" s="45">
        <f t="shared" si="108"/>
        <v>0</v>
      </c>
      <c r="AI687" s="45">
        <f t="shared" si="108"/>
        <v>0</v>
      </c>
      <c r="AJ687" s="45">
        <f t="shared" si="108"/>
        <v>0</v>
      </c>
      <c r="AK687" s="45">
        <f t="shared" si="108"/>
        <v>0</v>
      </c>
      <c r="AL687" s="45">
        <f t="shared" si="108"/>
        <v>0</v>
      </c>
      <c r="AM687" s="45">
        <f t="shared" si="108"/>
        <v>0</v>
      </c>
      <c r="AN687" s="45">
        <f t="shared" si="108"/>
        <v>0</v>
      </c>
    </row>
    <row r="688" spans="1:40" x14ac:dyDescent="0.25">
      <c r="A688" s="68"/>
      <c r="B688" s="68"/>
      <c r="C688" s="68"/>
      <c r="D688" s="1"/>
      <c r="E688" s="1"/>
      <c r="F688" s="1"/>
      <c r="G688" s="1"/>
      <c r="H688" s="181"/>
      <c r="I688" s="69"/>
      <c r="J688" s="183"/>
      <c r="K688" s="45">
        <f t="shared" si="109"/>
        <v>0</v>
      </c>
      <c r="L688" s="45">
        <f t="shared" si="109"/>
        <v>0</v>
      </c>
      <c r="M688" s="45">
        <f t="shared" si="109"/>
        <v>0</v>
      </c>
      <c r="N688" s="45">
        <f t="shared" si="109"/>
        <v>0</v>
      </c>
      <c r="O688" s="45">
        <f t="shared" si="109"/>
        <v>0</v>
      </c>
      <c r="P688" s="45">
        <f t="shared" si="109"/>
        <v>0</v>
      </c>
      <c r="Q688" s="45">
        <f t="shared" si="109"/>
        <v>0</v>
      </c>
      <c r="R688" s="45">
        <f t="shared" si="109"/>
        <v>0</v>
      </c>
      <c r="S688" s="45">
        <f t="shared" si="109"/>
        <v>0</v>
      </c>
      <c r="T688" s="45">
        <f t="shared" si="109"/>
        <v>0</v>
      </c>
      <c r="U688" s="45">
        <f t="shared" si="109"/>
        <v>0</v>
      </c>
      <c r="V688" s="45">
        <f t="shared" si="109"/>
        <v>0</v>
      </c>
      <c r="W688" s="45">
        <f t="shared" si="109"/>
        <v>0</v>
      </c>
      <c r="X688" s="45">
        <f t="shared" si="109"/>
        <v>0</v>
      </c>
      <c r="Y688" s="45">
        <f t="shared" si="109"/>
        <v>0</v>
      </c>
      <c r="Z688" s="45">
        <f t="shared" si="109"/>
        <v>0</v>
      </c>
      <c r="AA688" s="45">
        <f t="shared" si="108"/>
        <v>0</v>
      </c>
      <c r="AB688" s="45">
        <f t="shared" si="108"/>
        <v>0</v>
      </c>
      <c r="AC688" s="45">
        <f t="shared" si="108"/>
        <v>0</v>
      </c>
      <c r="AD688" s="45">
        <f t="shared" si="108"/>
        <v>0</v>
      </c>
      <c r="AE688" s="45">
        <f t="shared" si="108"/>
        <v>0</v>
      </c>
      <c r="AF688" s="45">
        <f t="shared" si="108"/>
        <v>0</v>
      </c>
      <c r="AG688" s="45">
        <f t="shared" si="108"/>
        <v>0</v>
      </c>
      <c r="AH688" s="45">
        <f t="shared" si="108"/>
        <v>0</v>
      </c>
      <c r="AI688" s="45">
        <f t="shared" si="108"/>
        <v>0</v>
      </c>
      <c r="AJ688" s="45">
        <f t="shared" si="108"/>
        <v>0</v>
      </c>
      <c r="AK688" s="45">
        <f t="shared" si="108"/>
        <v>0</v>
      </c>
      <c r="AL688" s="45">
        <f t="shared" si="108"/>
        <v>0</v>
      </c>
      <c r="AM688" s="45">
        <f t="shared" si="108"/>
        <v>0</v>
      </c>
      <c r="AN688" s="45">
        <f t="shared" si="108"/>
        <v>0</v>
      </c>
    </row>
    <row r="689" spans="1:40" x14ac:dyDescent="0.25">
      <c r="A689" s="68"/>
      <c r="B689" s="68"/>
      <c r="C689" s="68"/>
      <c r="D689" s="1"/>
      <c r="E689" s="1"/>
      <c r="F689" s="1"/>
      <c r="G689" s="1"/>
      <c r="H689" s="181"/>
      <c r="I689" s="69"/>
      <c r="J689" s="183"/>
      <c r="K689" s="45">
        <f t="shared" si="109"/>
        <v>0</v>
      </c>
      <c r="L689" s="45">
        <f t="shared" si="109"/>
        <v>0</v>
      </c>
      <c r="M689" s="45">
        <f t="shared" si="109"/>
        <v>0</v>
      </c>
      <c r="N689" s="45">
        <f t="shared" si="109"/>
        <v>0</v>
      </c>
      <c r="O689" s="45">
        <f t="shared" si="109"/>
        <v>0</v>
      </c>
      <c r="P689" s="45">
        <f t="shared" si="109"/>
        <v>0</v>
      </c>
      <c r="Q689" s="45">
        <f t="shared" si="109"/>
        <v>0</v>
      </c>
      <c r="R689" s="45">
        <f t="shared" si="109"/>
        <v>0</v>
      </c>
      <c r="S689" s="45">
        <f t="shared" si="109"/>
        <v>0</v>
      </c>
      <c r="T689" s="45">
        <f t="shared" si="109"/>
        <v>0</v>
      </c>
      <c r="U689" s="45">
        <f t="shared" si="109"/>
        <v>0</v>
      </c>
      <c r="V689" s="45">
        <f t="shared" si="109"/>
        <v>0</v>
      </c>
      <c r="W689" s="45">
        <f t="shared" si="109"/>
        <v>0</v>
      </c>
      <c r="X689" s="45">
        <f t="shared" si="109"/>
        <v>0</v>
      </c>
      <c r="Y689" s="45">
        <f t="shared" si="109"/>
        <v>0</v>
      </c>
      <c r="Z689" s="45">
        <f t="shared" si="109"/>
        <v>0</v>
      </c>
      <c r="AA689" s="45">
        <f t="shared" si="108"/>
        <v>0</v>
      </c>
      <c r="AB689" s="45">
        <f t="shared" si="108"/>
        <v>0</v>
      </c>
      <c r="AC689" s="45">
        <f t="shared" si="108"/>
        <v>0</v>
      </c>
      <c r="AD689" s="45">
        <f t="shared" si="108"/>
        <v>0</v>
      </c>
      <c r="AE689" s="45">
        <f t="shared" si="108"/>
        <v>0</v>
      </c>
      <c r="AF689" s="45">
        <f t="shared" si="108"/>
        <v>0</v>
      </c>
      <c r="AG689" s="45">
        <f t="shared" si="108"/>
        <v>0</v>
      </c>
      <c r="AH689" s="45">
        <f t="shared" si="108"/>
        <v>0</v>
      </c>
      <c r="AI689" s="45">
        <f t="shared" si="108"/>
        <v>0</v>
      </c>
      <c r="AJ689" s="45">
        <f t="shared" si="108"/>
        <v>0</v>
      </c>
      <c r="AK689" s="45">
        <f t="shared" si="108"/>
        <v>0</v>
      </c>
      <c r="AL689" s="45">
        <f t="shared" si="108"/>
        <v>0</v>
      </c>
      <c r="AM689" s="45">
        <f t="shared" si="108"/>
        <v>0</v>
      </c>
      <c r="AN689" s="45">
        <f t="shared" si="108"/>
        <v>0</v>
      </c>
    </row>
    <row r="690" spans="1:40" x14ac:dyDescent="0.25">
      <c r="A690" s="68"/>
      <c r="B690" s="68"/>
      <c r="C690" s="68"/>
      <c r="D690" s="1"/>
      <c r="E690" s="1"/>
      <c r="F690" s="1"/>
      <c r="G690" s="1"/>
      <c r="H690" s="181"/>
      <c r="I690" s="69"/>
      <c r="J690" s="183"/>
      <c r="K690" s="45">
        <f t="shared" si="109"/>
        <v>0</v>
      </c>
      <c r="L690" s="45">
        <f t="shared" si="109"/>
        <v>0</v>
      </c>
      <c r="M690" s="45">
        <f t="shared" si="109"/>
        <v>0</v>
      </c>
      <c r="N690" s="45">
        <f t="shared" si="109"/>
        <v>0</v>
      </c>
      <c r="O690" s="45">
        <f t="shared" si="109"/>
        <v>0</v>
      </c>
      <c r="P690" s="45">
        <f t="shared" si="109"/>
        <v>0</v>
      </c>
      <c r="Q690" s="45">
        <f t="shared" si="109"/>
        <v>0</v>
      </c>
      <c r="R690" s="45">
        <f t="shared" si="109"/>
        <v>0</v>
      </c>
      <c r="S690" s="45">
        <f t="shared" si="109"/>
        <v>0</v>
      </c>
      <c r="T690" s="45">
        <f t="shared" si="109"/>
        <v>0</v>
      </c>
      <c r="U690" s="45">
        <f t="shared" si="109"/>
        <v>0</v>
      </c>
      <c r="V690" s="45">
        <f t="shared" si="109"/>
        <v>0</v>
      </c>
      <c r="W690" s="45">
        <f t="shared" si="109"/>
        <v>0</v>
      </c>
      <c r="X690" s="45">
        <f t="shared" si="109"/>
        <v>0</v>
      </c>
      <c r="Y690" s="45">
        <f t="shared" si="109"/>
        <v>0</v>
      </c>
      <c r="Z690" s="45">
        <f t="shared" si="109"/>
        <v>0</v>
      </c>
      <c r="AA690" s="45">
        <f t="shared" si="108"/>
        <v>0</v>
      </c>
      <c r="AB690" s="45">
        <f t="shared" si="108"/>
        <v>0</v>
      </c>
      <c r="AC690" s="45">
        <f t="shared" si="108"/>
        <v>0</v>
      </c>
      <c r="AD690" s="45">
        <f t="shared" si="108"/>
        <v>0</v>
      </c>
      <c r="AE690" s="45">
        <f t="shared" si="108"/>
        <v>0</v>
      </c>
      <c r="AF690" s="45">
        <f t="shared" si="108"/>
        <v>0</v>
      </c>
      <c r="AG690" s="45">
        <f t="shared" si="108"/>
        <v>0</v>
      </c>
      <c r="AH690" s="45">
        <f t="shared" si="108"/>
        <v>0</v>
      </c>
      <c r="AI690" s="45">
        <f t="shared" si="108"/>
        <v>0</v>
      </c>
      <c r="AJ690" s="45">
        <f t="shared" si="108"/>
        <v>0</v>
      </c>
      <c r="AK690" s="45">
        <f t="shared" si="108"/>
        <v>0</v>
      </c>
      <c r="AL690" s="45">
        <f t="shared" si="108"/>
        <v>0</v>
      </c>
      <c r="AM690" s="45">
        <f t="shared" si="108"/>
        <v>0</v>
      </c>
      <c r="AN690" s="45">
        <f t="shared" si="108"/>
        <v>0</v>
      </c>
    </row>
    <row r="691" spans="1:40" x14ac:dyDescent="0.25">
      <c r="A691" s="68"/>
      <c r="B691" s="68"/>
      <c r="C691" s="68"/>
      <c r="D691" s="1"/>
      <c r="E691" s="1"/>
      <c r="F691" s="1"/>
      <c r="G691" s="1"/>
      <c r="H691" s="181"/>
      <c r="I691" s="69"/>
      <c r="J691" s="183"/>
      <c r="K691" s="45">
        <f t="shared" si="109"/>
        <v>0</v>
      </c>
      <c r="L691" s="45">
        <f t="shared" si="109"/>
        <v>0</v>
      </c>
      <c r="M691" s="45">
        <f t="shared" si="109"/>
        <v>0</v>
      </c>
      <c r="N691" s="45">
        <f t="shared" si="109"/>
        <v>0</v>
      </c>
      <c r="O691" s="45">
        <f t="shared" si="109"/>
        <v>0</v>
      </c>
      <c r="P691" s="45">
        <f t="shared" si="109"/>
        <v>0</v>
      </c>
      <c r="Q691" s="45">
        <f t="shared" si="109"/>
        <v>0</v>
      </c>
      <c r="R691" s="45">
        <f t="shared" si="109"/>
        <v>0</v>
      </c>
      <c r="S691" s="45">
        <f t="shared" si="109"/>
        <v>0</v>
      </c>
      <c r="T691" s="45">
        <f t="shared" si="109"/>
        <v>0</v>
      </c>
      <c r="U691" s="45">
        <f t="shared" si="109"/>
        <v>0</v>
      </c>
      <c r="V691" s="45">
        <f t="shared" si="109"/>
        <v>0</v>
      </c>
      <c r="W691" s="45">
        <f t="shared" si="109"/>
        <v>0</v>
      </c>
      <c r="X691" s="45">
        <f t="shared" si="109"/>
        <v>0</v>
      </c>
      <c r="Y691" s="45">
        <f t="shared" si="109"/>
        <v>0</v>
      </c>
      <c r="Z691" s="45">
        <f t="shared" si="109"/>
        <v>0</v>
      </c>
      <c r="AA691" s="45">
        <f t="shared" si="108"/>
        <v>0</v>
      </c>
      <c r="AB691" s="45">
        <f t="shared" si="108"/>
        <v>0</v>
      </c>
      <c r="AC691" s="45">
        <f t="shared" si="108"/>
        <v>0</v>
      </c>
      <c r="AD691" s="45">
        <f t="shared" si="108"/>
        <v>0</v>
      </c>
      <c r="AE691" s="45">
        <f t="shared" si="108"/>
        <v>0</v>
      </c>
      <c r="AF691" s="45">
        <f t="shared" si="108"/>
        <v>0</v>
      </c>
      <c r="AG691" s="45">
        <f t="shared" si="108"/>
        <v>0</v>
      </c>
      <c r="AH691" s="45">
        <f t="shared" si="108"/>
        <v>0</v>
      </c>
      <c r="AI691" s="45">
        <f t="shared" si="108"/>
        <v>0</v>
      </c>
      <c r="AJ691" s="45">
        <f t="shared" si="108"/>
        <v>0</v>
      </c>
      <c r="AK691" s="45">
        <f t="shared" si="108"/>
        <v>0</v>
      </c>
      <c r="AL691" s="45">
        <f t="shared" si="108"/>
        <v>0</v>
      </c>
      <c r="AM691" s="45">
        <f t="shared" si="108"/>
        <v>0</v>
      </c>
      <c r="AN691" s="45">
        <f t="shared" si="108"/>
        <v>0</v>
      </c>
    </row>
    <row r="692" spans="1:40" x14ac:dyDescent="0.25">
      <c r="A692" s="68"/>
      <c r="B692" s="68"/>
      <c r="C692" s="68"/>
      <c r="D692" s="1"/>
      <c r="E692" s="1"/>
      <c r="F692" s="1"/>
      <c r="G692" s="1"/>
      <c r="H692" s="181"/>
      <c r="I692" s="69"/>
      <c r="J692" s="183"/>
      <c r="K692" s="45">
        <f t="shared" si="109"/>
        <v>0</v>
      </c>
      <c r="L692" s="45">
        <f t="shared" si="109"/>
        <v>0</v>
      </c>
      <c r="M692" s="45">
        <f t="shared" si="109"/>
        <v>0</v>
      </c>
      <c r="N692" s="45">
        <f t="shared" si="109"/>
        <v>0</v>
      </c>
      <c r="O692" s="45">
        <f t="shared" si="109"/>
        <v>0</v>
      </c>
      <c r="P692" s="45">
        <f t="shared" si="109"/>
        <v>0</v>
      </c>
      <c r="Q692" s="45">
        <f t="shared" si="109"/>
        <v>0</v>
      </c>
      <c r="R692" s="45">
        <f t="shared" si="109"/>
        <v>0</v>
      </c>
      <c r="S692" s="45">
        <f t="shared" si="109"/>
        <v>0</v>
      </c>
      <c r="T692" s="45">
        <f t="shared" si="109"/>
        <v>0</v>
      </c>
      <c r="U692" s="45">
        <f t="shared" si="109"/>
        <v>0</v>
      </c>
      <c r="V692" s="45">
        <f t="shared" si="109"/>
        <v>0</v>
      </c>
      <c r="W692" s="45">
        <f t="shared" si="109"/>
        <v>0</v>
      </c>
      <c r="X692" s="45">
        <f t="shared" si="109"/>
        <v>0</v>
      </c>
      <c r="Y692" s="45">
        <f t="shared" si="109"/>
        <v>0</v>
      </c>
      <c r="Z692" s="45">
        <f t="shared" si="109"/>
        <v>0</v>
      </c>
      <c r="AA692" s="45">
        <f t="shared" si="108"/>
        <v>0</v>
      </c>
      <c r="AB692" s="45">
        <f t="shared" si="108"/>
        <v>0</v>
      </c>
      <c r="AC692" s="45">
        <f t="shared" si="108"/>
        <v>0</v>
      </c>
      <c r="AD692" s="45">
        <f t="shared" si="108"/>
        <v>0</v>
      </c>
      <c r="AE692" s="45">
        <f t="shared" si="108"/>
        <v>0</v>
      </c>
      <c r="AF692" s="45">
        <f t="shared" si="108"/>
        <v>0</v>
      </c>
      <c r="AG692" s="45">
        <f t="shared" si="108"/>
        <v>0</v>
      </c>
      <c r="AH692" s="45">
        <f t="shared" si="108"/>
        <v>0</v>
      </c>
      <c r="AI692" s="45">
        <f t="shared" si="108"/>
        <v>0</v>
      </c>
      <c r="AJ692" s="45">
        <f t="shared" si="108"/>
        <v>0</v>
      </c>
      <c r="AK692" s="45">
        <f t="shared" si="108"/>
        <v>0</v>
      </c>
      <c r="AL692" s="45">
        <f t="shared" si="108"/>
        <v>0</v>
      </c>
      <c r="AM692" s="45">
        <f t="shared" si="108"/>
        <v>0</v>
      </c>
      <c r="AN692" s="45">
        <f t="shared" si="108"/>
        <v>0</v>
      </c>
    </row>
    <row r="693" spans="1:40" x14ac:dyDescent="0.25">
      <c r="A693" s="68"/>
      <c r="B693" s="68"/>
      <c r="C693" s="68"/>
      <c r="D693" s="1"/>
      <c r="E693" s="1"/>
      <c r="F693" s="1"/>
      <c r="G693" s="1"/>
      <c r="H693" s="181"/>
      <c r="I693" s="69"/>
      <c r="J693" s="183"/>
      <c r="K693" s="45">
        <f t="shared" si="109"/>
        <v>0</v>
      </c>
      <c r="L693" s="45">
        <f t="shared" si="109"/>
        <v>0</v>
      </c>
      <c r="M693" s="45">
        <f t="shared" si="109"/>
        <v>0</v>
      </c>
      <c r="N693" s="45">
        <f t="shared" si="109"/>
        <v>0</v>
      </c>
      <c r="O693" s="45">
        <f t="shared" si="109"/>
        <v>0</v>
      </c>
      <c r="P693" s="45">
        <f t="shared" si="109"/>
        <v>0</v>
      </c>
      <c r="Q693" s="45">
        <f t="shared" si="109"/>
        <v>0</v>
      </c>
      <c r="R693" s="45">
        <f t="shared" si="109"/>
        <v>0</v>
      </c>
      <c r="S693" s="45">
        <f t="shared" si="109"/>
        <v>0</v>
      </c>
      <c r="T693" s="45">
        <f t="shared" si="109"/>
        <v>0</v>
      </c>
      <c r="U693" s="45">
        <f t="shared" si="109"/>
        <v>0</v>
      </c>
      <c r="V693" s="45">
        <f t="shared" si="109"/>
        <v>0</v>
      </c>
      <c r="W693" s="45">
        <f t="shared" si="109"/>
        <v>0</v>
      </c>
      <c r="X693" s="45">
        <f t="shared" si="109"/>
        <v>0</v>
      </c>
      <c r="Y693" s="45">
        <f t="shared" si="109"/>
        <v>0</v>
      </c>
      <c r="Z693" s="45">
        <f t="shared" si="109"/>
        <v>0</v>
      </c>
      <c r="AA693" s="45">
        <f t="shared" si="108"/>
        <v>0</v>
      </c>
      <c r="AB693" s="45">
        <f t="shared" si="108"/>
        <v>0</v>
      </c>
      <c r="AC693" s="45">
        <f t="shared" si="108"/>
        <v>0</v>
      </c>
      <c r="AD693" s="45">
        <f t="shared" si="108"/>
        <v>0</v>
      </c>
      <c r="AE693" s="45">
        <f t="shared" si="108"/>
        <v>0</v>
      </c>
      <c r="AF693" s="45">
        <f t="shared" si="108"/>
        <v>0</v>
      </c>
      <c r="AG693" s="45">
        <f t="shared" si="108"/>
        <v>0</v>
      </c>
      <c r="AH693" s="45">
        <f t="shared" si="108"/>
        <v>0</v>
      </c>
      <c r="AI693" s="45">
        <f t="shared" si="108"/>
        <v>0</v>
      </c>
      <c r="AJ693" s="45">
        <f t="shared" si="108"/>
        <v>0</v>
      </c>
      <c r="AK693" s="45">
        <f t="shared" si="108"/>
        <v>0</v>
      </c>
      <c r="AL693" s="45">
        <f t="shared" si="108"/>
        <v>0</v>
      </c>
      <c r="AM693" s="45">
        <f t="shared" si="108"/>
        <v>0</v>
      </c>
      <c r="AN693" s="45">
        <f t="shared" si="108"/>
        <v>0</v>
      </c>
    </row>
    <row r="694" spans="1:40" x14ac:dyDescent="0.25">
      <c r="A694" s="68"/>
      <c r="B694" s="68"/>
      <c r="C694" s="68"/>
      <c r="D694" s="1"/>
      <c r="E694" s="1"/>
      <c r="F694" s="1"/>
      <c r="G694" s="1"/>
      <c r="H694" s="181"/>
      <c r="I694" s="69"/>
      <c r="J694" s="183"/>
      <c r="K694" s="45">
        <f t="shared" si="109"/>
        <v>0</v>
      </c>
      <c r="L694" s="45">
        <f t="shared" si="109"/>
        <v>0</v>
      </c>
      <c r="M694" s="45">
        <f t="shared" si="109"/>
        <v>0</v>
      </c>
      <c r="N694" s="45">
        <f t="shared" si="109"/>
        <v>0</v>
      </c>
      <c r="O694" s="45">
        <f t="shared" si="109"/>
        <v>0</v>
      </c>
      <c r="P694" s="45">
        <f t="shared" si="109"/>
        <v>0</v>
      </c>
      <c r="Q694" s="45">
        <f t="shared" si="109"/>
        <v>0</v>
      </c>
      <c r="R694" s="45">
        <f t="shared" si="109"/>
        <v>0</v>
      </c>
      <c r="S694" s="45">
        <f t="shared" si="109"/>
        <v>0</v>
      </c>
      <c r="T694" s="45">
        <f t="shared" si="109"/>
        <v>0</v>
      </c>
      <c r="U694" s="45">
        <f t="shared" si="109"/>
        <v>0</v>
      </c>
      <c r="V694" s="45">
        <f t="shared" si="109"/>
        <v>0</v>
      </c>
      <c r="W694" s="45">
        <f t="shared" si="109"/>
        <v>0</v>
      </c>
      <c r="X694" s="45">
        <f t="shared" si="109"/>
        <v>0</v>
      </c>
      <c r="Y694" s="45">
        <f t="shared" si="109"/>
        <v>0</v>
      </c>
      <c r="Z694" s="45">
        <f t="shared" ref="Z694:AN709" si="110">IF($G694&gt;0,ROUND($J694*Z$3/12*0.75,0),0)</f>
        <v>0</v>
      </c>
      <c r="AA694" s="45">
        <f t="shared" si="110"/>
        <v>0</v>
      </c>
      <c r="AB694" s="45">
        <f t="shared" si="110"/>
        <v>0</v>
      </c>
      <c r="AC694" s="45">
        <f t="shared" si="110"/>
        <v>0</v>
      </c>
      <c r="AD694" s="45">
        <f t="shared" si="110"/>
        <v>0</v>
      </c>
      <c r="AE694" s="45">
        <f t="shared" si="110"/>
        <v>0</v>
      </c>
      <c r="AF694" s="45">
        <f t="shared" si="110"/>
        <v>0</v>
      </c>
      <c r="AG694" s="45">
        <f t="shared" si="110"/>
        <v>0</v>
      </c>
      <c r="AH694" s="45">
        <f t="shared" si="110"/>
        <v>0</v>
      </c>
      <c r="AI694" s="45">
        <f t="shared" si="110"/>
        <v>0</v>
      </c>
      <c r="AJ694" s="45">
        <f t="shared" si="110"/>
        <v>0</v>
      </c>
      <c r="AK694" s="45">
        <f t="shared" si="110"/>
        <v>0</v>
      </c>
      <c r="AL694" s="45">
        <f t="shared" si="110"/>
        <v>0</v>
      </c>
      <c r="AM694" s="45">
        <f t="shared" si="110"/>
        <v>0</v>
      </c>
      <c r="AN694" s="45">
        <f t="shared" si="110"/>
        <v>0</v>
      </c>
    </row>
    <row r="695" spans="1:40" x14ac:dyDescent="0.25">
      <c r="A695" s="68"/>
      <c r="B695" s="68"/>
      <c r="C695" s="68"/>
      <c r="D695" s="1"/>
      <c r="E695" s="1"/>
      <c r="F695" s="1"/>
      <c r="G695" s="1"/>
      <c r="H695" s="181"/>
      <c r="I695" s="69"/>
      <c r="J695" s="183"/>
      <c r="K695" s="45">
        <f t="shared" ref="K695:Z710" si="111">IF($G695&gt;0,ROUND($J695*K$3/12*0.75,0),0)</f>
        <v>0</v>
      </c>
      <c r="L695" s="45">
        <f t="shared" si="111"/>
        <v>0</v>
      </c>
      <c r="M695" s="45">
        <f t="shared" si="111"/>
        <v>0</v>
      </c>
      <c r="N695" s="45">
        <f t="shared" si="111"/>
        <v>0</v>
      </c>
      <c r="O695" s="45">
        <f t="shared" si="111"/>
        <v>0</v>
      </c>
      <c r="P695" s="45">
        <f t="shared" si="111"/>
        <v>0</v>
      </c>
      <c r="Q695" s="45">
        <f t="shared" si="111"/>
        <v>0</v>
      </c>
      <c r="R695" s="45">
        <f t="shared" si="111"/>
        <v>0</v>
      </c>
      <c r="S695" s="45">
        <f t="shared" si="111"/>
        <v>0</v>
      </c>
      <c r="T695" s="45">
        <f t="shared" si="111"/>
        <v>0</v>
      </c>
      <c r="U695" s="45">
        <f t="shared" si="111"/>
        <v>0</v>
      </c>
      <c r="V695" s="45">
        <f t="shared" si="111"/>
        <v>0</v>
      </c>
      <c r="W695" s="45">
        <f t="shared" si="111"/>
        <v>0</v>
      </c>
      <c r="X695" s="45">
        <f t="shared" si="111"/>
        <v>0</v>
      </c>
      <c r="Y695" s="45">
        <f t="shared" si="111"/>
        <v>0</v>
      </c>
      <c r="Z695" s="45">
        <f t="shared" si="111"/>
        <v>0</v>
      </c>
      <c r="AA695" s="45">
        <f t="shared" si="110"/>
        <v>0</v>
      </c>
      <c r="AB695" s="45">
        <f t="shared" si="110"/>
        <v>0</v>
      </c>
      <c r="AC695" s="45">
        <f t="shared" si="110"/>
        <v>0</v>
      </c>
      <c r="AD695" s="45">
        <f t="shared" si="110"/>
        <v>0</v>
      </c>
      <c r="AE695" s="45">
        <f t="shared" si="110"/>
        <v>0</v>
      </c>
      <c r="AF695" s="45">
        <f t="shared" si="110"/>
        <v>0</v>
      </c>
      <c r="AG695" s="45">
        <f t="shared" si="110"/>
        <v>0</v>
      </c>
      <c r="AH695" s="45">
        <f t="shared" si="110"/>
        <v>0</v>
      </c>
      <c r="AI695" s="45">
        <f t="shared" si="110"/>
        <v>0</v>
      </c>
      <c r="AJ695" s="45">
        <f t="shared" si="110"/>
        <v>0</v>
      </c>
      <c r="AK695" s="45">
        <f t="shared" si="110"/>
        <v>0</v>
      </c>
      <c r="AL695" s="45">
        <f t="shared" si="110"/>
        <v>0</v>
      </c>
      <c r="AM695" s="45">
        <f t="shared" si="110"/>
        <v>0</v>
      </c>
      <c r="AN695" s="45">
        <f t="shared" si="110"/>
        <v>0</v>
      </c>
    </row>
    <row r="696" spans="1:40" x14ac:dyDescent="0.25">
      <c r="A696" s="68"/>
      <c r="B696" s="68"/>
      <c r="C696" s="68"/>
      <c r="D696" s="1"/>
      <c r="E696" s="1"/>
      <c r="F696" s="1"/>
      <c r="G696" s="1"/>
      <c r="H696" s="181"/>
      <c r="I696" s="69"/>
      <c r="J696" s="183"/>
      <c r="K696" s="45">
        <f t="shared" si="111"/>
        <v>0</v>
      </c>
      <c r="L696" s="45">
        <f t="shared" si="111"/>
        <v>0</v>
      </c>
      <c r="M696" s="45">
        <f t="shared" si="111"/>
        <v>0</v>
      </c>
      <c r="N696" s="45">
        <f t="shared" si="111"/>
        <v>0</v>
      </c>
      <c r="O696" s="45">
        <f t="shared" si="111"/>
        <v>0</v>
      </c>
      <c r="P696" s="45">
        <f t="shared" si="111"/>
        <v>0</v>
      </c>
      <c r="Q696" s="45">
        <f t="shared" si="111"/>
        <v>0</v>
      </c>
      <c r="R696" s="45">
        <f t="shared" si="111"/>
        <v>0</v>
      </c>
      <c r="S696" s="45">
        <f t="shared" si="111"/>
        <v>0</v>
      </c>
      <c r="T696" s="45">
        <f t="shared" si="111"/>
        <v>0</v>
      </c>
      <c r="U696" s="45">
        <f t="shared" si="111"/>
        <v>0</v>
      </c>
      <c r="V696" s="45">
        <f t="shared" si="111"/>
        <v>0</v>
      </c>
      <c r="W696" s="45">
        <f t="shared" si="111"/>
        <v>0</v>
      </c>
      <c r="X696" s="45">
        <f t="shared" si="111"/>
        <v>0</v>
      </c>
      <c r="Y696" s="45">
        <f t="shared" si="111"/>
        <v>0</v>
      </c>
      <c r="Z696" s="45">
        <f t="shared" si="111"/>
        <v>0</v>
      </c>
      <c r="AA696" s="45">
        <f t="shared" si="110"/>
        <v>0</v>
      </c>
      <c r="AB696" s="45">
        <f t="shared" si="110"/>
        <v>0</v>
      </c>
      <c r="AC696" s="45">
        <f t="shared" si="110"/>
        <v>0</v>
      </c>
      <c r="AD696" s="45">
        <f t="shared" si="110"/>
        <v>0</v>
      </c>
      <c r="AE696" s="45">
        <f t="shared" si="110"/>
        <v>0</v>
      </c>
      <c r="AF696" s="45">
        <f t="shared" si="110"/>
        <v>0</v>
      </c>
      <c r="AG696" s="45">
        <f t="shared" si="110"/>
        <v>0</v>
      </c>
      <c r="AH696" s="45">
        <f t="shared" si="110"/>
        <v>0</v>
      </c>
      <c r="AI696" s="45">
        <f t="shared" si="110"/>
        <v>0</v>
      </c>
      <c r="AJ696" s="45">
        <f t="shared" si="110"/>
        <v>0</v>
      </c>
      <c r="AK696" s="45">
        <f t="shared" si="110"/>
        <v>0</v>
      </c>
      <c r="AL696" s="45">
        <f t="shared" si="110"/>
        <v>0</v>
      </c>
      <c r="AM696" s="45">
        <f t="shared" si="110"/>
        <v>0</v>
      </c>
      <c r="AN696" s="45">
        <f t="shared" si="110"/>
        <v>0</v>
      </c>
    </row>
    <row r="697" spans="1:40" x14ac:dyDescent="0.25">
      <c r="A697" s="68"/>
      <c r="B697" s="68"/>
      <c r="C697" s="68"/>
      <c r="D697" s="1"/>
      <c r="E697" s="1"/>
      <c r="F697" s="1"/>
      <c r="G697" s="1"/>
      <c r="H697" s="181"/>
      <c r="I697" s="69"/>
      <c r="J697" s="183"/>
      <c r="K697" s="45">
        <f t="shared" si="111"/>
        <v>0</v>
      </c>
      <c r="L697" s="45">
        <f t="shared" si="111"/>
        <v>0</v>
      </c>
      <c r="M697" s="45">
        <f t="shared" si="111"/>
        <v>0</v>
      </c>
      <c r="N697" s="45">
        <f t="shared" si="111"/>
        <v>0</v>
      </c>
      <c r="O697" s="45">
        <f t="shared" si="111"/>
        <v>0</v>
      </c>
      <c r="P697" s="45">
        <f t="shared" si="111"/>
        <v>0</v>
      </c>
      <c r="Q697" s="45">
        <f t="shared" si="111"/>
        <v>0</v>
      </c>
      <c r="R697" s="45">
        <f t="shared" si="111"/>
        <v>0</v>
      </c>
      <c r="S697" s="45">
        <f t="shared" si="111"/>
        <v>0</v>
      </c>
      <c r="T697" s="45">
        <f t="shared" si="111"/>
        <v>0</v>
      </c>
      <c r="U697" s="45">
        <f t="shared" si="111"/>
        <v>0</v>
      </c>
      <c r="V697" s="45">
        <f t="shared" si="111"/>
        <v>0</v>
      </c>
      <c r="W697" s="45">
        <f t="shared" si="111"/>
        <v>0</v>
      </c>
      <c r="X697" s="45">
        <f t="shared" si="111"/>
        <v>0</v>
      </c>
      <c r="Y697" s="45">
        <f t="shared" si="111"/>
        <v>0</v>
      </c>
      <c r="Z697" s="45">
        <f t="shared" si="111"/>
        <v>0</v>
      </c>
      <c r="AA697" s="45">
        <f t="shared" si="110"/>
        <v>0</v>
      </c>
      <c r="AB697" s="45">
        <f t="shared" si="110"/>
        <v>0</v>
      </c>
      <c r="AC697" s="45">
        <f t="shared" si="110"/>
        <v>0</v>
      </c>
      <c r="AD697" s="45">
        <f t="shared" si="110"/>
        <v>0</v>
      </c>
      <c r="AE697" s="45">
        <f t="shared" si="110"/>
        <v>0</v>
      </c>
      <c r="AF697" s="45">
        <f t="shared" si="110"/>
        <v>0</v>
      </c>
      <c r="AG697" s="45">
        <f t="shared" si="110"/>
        <v>0</v>
      </c>
      <c r="AH697" s="45">
        <f t="shared" si="110"/>
        <v>0</v>
      </c>
      <c r="AI697" s="45">
        <f t="shared" si="110"/>
        <v>0</v>
      </c>
      <c r="AJ697" s="45">
        <f t="shared" si="110"/>
        <v>0</v>
      </c>
      <c r="AK697" s="45">
        <f t="shared" si="110"/>
        <v>0</v>
      </c>
      <c r="AL697" s="45">
        <f t="shared" si="110"/>
        <v>0</v>
      </c>
      <c r="AM697" s="45">
        <f t="shared" si="110"/>
        <v>0</v>
      </c>
      <c r="AN697" s="45">
        <f t="shared" si="110"/>
        <v>0</v>
      </c>
    </row>
    <row r="698" spans="1:40" x14ac:dyDescent="0.25">
      <c r="A698" s="68"/>
      <c r="B698" s="68"/>
      <c r="C698" s="68"/>
      <c r="D698" s="1"/>
      <c r="E698" s="1"/>
      <c r="F698" s="1"/>
      <c r="G698" s="1"/>
      <c r="H698" s="181"/>
      <c r="I698" s="69"/>
      <c r="J698" s="183"/>
      <c r="K698" s="45">
        <f t="shared" si="111"/>
        <v>0</v>
      </c>
      <c r="L698" s="45">
        <f t="shared" si="111"/>
        <v>0</v>
      </c>
      <c r="M698" s="45">
        <f t="shared" si="111"/>
        <v>0</v>
      </c>
      <c r="N698" s="45">
        <f t="shared" si="111"/>
        <v>0</v>
      </c>
      <c r="O698" s="45">
        <f t="shared" si="111"/>
        <v>0</v>
      </c>
      <c r="P698" s="45">
        <f t="shared" si="111"/>
        <v>0</v>
      </c>
      <c r="Q698" s="45">
        <f t="shared" si="111"/>
        <v>0</v>
      </c>
      <c r="R698" s="45">
        <f t="shared" si="111"/>
        <v>0</v>
      </c>
      <c r="S698" s="45">
        <f t="shared" si="111"/>
        <v>0</v>
      </c>
      <c r="T698" s="45">
        <f t="shared" si="111"/>
        <v>0</v>
      </c>
      <c r="U698" s="45">
        <f t="shared" si="111"/>
        <v>0</v>
      </c>
      <c r="V698" s="45">
        <f t="shared" si="111"/>
        <v>0</v>
      </c>
      <c r="W698" s="45">
        <f t="shared" si="111"/>
        <v>0</v>
      </c>
      <c r="X698" s="45">
        <f t="shared" si="111"/>
        <v>0</v>
      </c>
      <c r="Y698" s="45">
        <f t="shared" si="111"/>
        <v>0</v>
      </c>
      <c r="Z698" s="45">
        <f t="shared" si="111"/>
        <v>0</v>
      </c>
      <c r="AA698" s="45">
        <f t="shared" si="110"/>
        <v>0</v>
      </c>
      <c r="AB698" s="45">
        <f t="shared" si="110"/>
        <v>0</v>
      </c>
      <c r="AC698" s="45">
        <f t="shared" si="110"/>
        <v>0</v>
      </c>
      <c r="AD698" s="45">
        <f t="shared" si="110"/>
        <v>0</v>
      </c>
      <c r="AE698" s="45">
        <f t="shared" si="110"/>
        <v>0</v>
      </c>
      <c r="AF698" s="45">
        <f t="shared" si="110"/>
        <v>0</v>
      </c>
      <c r="AG698" s="45">
        <f t="shared" si="110"/>
        <v>0</v>
      </c>
      <c r="AH698" s="45">
        <f t="shared" si="110"/>
        <v>0</v>
      </c>
      <c r="AI698" s="45">
        <f t="shared" si="110"/>
        <v>0</v>
      </c>
      <c r="AJ698" s="45">
        <f t="shared" si="110"/>
        <v>0</v>
      </c>
      <c r="AK698" s="45">
        <f t="shared" si="110"/>
        <v>0</v>
      </c>
      <c r="AL698" s="45">
        <f t="shared" si="110"/>
        <v>0</v>
      </c>
      <c r="AM698" s="45">
        <f t="shared" si="110"/>
        <v>0</v>
      </c>
      <c r="AN698" s="45">
        <f t="shared" si="110"/>
        <v>0</v>
      </c>
    </row>
    <row r="699" spans="1:40" x14ac:dyDescent="0.25">
      <c r="A699" s="68"/>
      <c r="B699" s="68"/>
      <c r="C699" s="68"/>
      <c r="D699" s="1"/>
      <c r="E699" s="1"/>
      <c r="F699" s="1"/>
      <c r="G699" s="1"/>
      <c r="H699" s="181"/>
      <c r="I699" s="69"/>
      <c r="J699" s="183"/>
      <c r="K699" s="45">
        <f t="shared" si="111"/>
        <v>0</v>
      </c>
      <c r="L699" s="45">
        <f t="shared" si="111"/>
        <v>0</v>
      </c>
      <c r="M699" s="45">
        <f t="shared" si="111"/>
        <v>0</v>
      </c>
      <c r="N699" s="45">
        <f t="shared" si="111"/>
        <v>0</v>
      </c>
      <c r="O699" s="45">
        <f t="shared" si="111"/>
        <v>0</v>
      </c>
      <c r="P699" s="45">
        <f t="shared" si="111"/>
        <v>0</v>
      </c>
      <c r="Q699" s="45">
        <f t="shared" si="111"/>
        <v>0</v>
      </c>
      <c r="R699" s="45">
        <f t="shared" si="111"/>
        <v>0</v>
      </c>
      <c r="S699" s="45">
        <f t="shared" si="111"/>
        <v>0</v>
      </c>
      <c r="T699" s="45">
        <f t="shared" si="111"/>
        <v>0</v>
      </c>
      <c r="U699" s="45">
        <f t="shared" si="111"/>
        <v>0</v>
      </c>
      <c r="V699" s="45">
        <f t="shared" si="111"/>
        <v>0</v>
      </c>
      <c r="W699" s="45">
        <f t="shared" si="111"/>
        <v>0</v>
      </c>
      <c r="X699" s="45">
        <f t="shared" si="111"/>
        <v>0</v>
      </c>
      <c r="Y699" s="45">
        <f t="shared" si="111"/>
        <v>0</v>
      </c>
      <c r="Z699" s="45">
        <f t="shared" si="111"/>
        <v>0</v>
      </c>
      <c r="AA699" s="45">
        <f t="shared" si="110"/>
        <v>0</v>
      </c>
      <c r="AB699" s="45">
        <f t="shared" si="110"/>
        <v>0</v>
      </c>
      <c r="AC699" s="45">
        <f t="shared" si="110"/>
        <v>0</v>
      </c>
      <c r="AD699" s="45">
        <f t="shared" si="110"/>
        <v>0</v>
      </c>
      <c r="AE699" s="45">
        <f t="shared" si="110"/>
        <v>0</v>
      </c>
      <c r="AF699" s="45">
        <f t="shared" si="110"/>
        <v>0</v>
      </c>
      <c r="AG699" s="45">
        <f t="shared" si="110"/>
        <v>0</v>
      </c>
      <c r="AH699" s="45">
        <f t="shared" si="110"/>
        <v>0</v>
      </c>
      <c r="AI699" s="45">
        <f t="shared" si="110"/>
        <v>0</v>
      </c>
      <c r="AJ699" s="45">
        <f t="shared" si="110"/>
        <v>0</v>
      </c>
      <c r="AK699" s="45">
        <f t="shared" si="110"/>
        <v>0</v>
      </c>
      <c r="AL699" s="45">
        <f t="shared" si="110"/>
        <v>0</v>
      </c>
      <c r="AM699" s="45">
        <f t="shared" si="110"/>
        <v>0</v>
      </c>
      <c r="AN699" s="45">
        <f t="shared" si="110"/>
        <v>0</v>
      </c>
    </row>
    <row r="700" spans="1:40" x14ac:dyDescent="0.25">
      <c r="A700" s="68"/>
      <c r="B700" s="68"/>
      <c r="C700" s="68"/>
      <c r="D700" s="1"/>
      <c r="E700" s="1"/>
      <c r="F700" s="1"/>
      <c r="G700" s="1"/>
      <c r="H700" s="181"/>
      <c r="I700" s="69"/>
      <c r="J700" s="183"/>
      <c r="K700" s="45">
        <f t="shared" si="111"/>
        <v>0</v>
      </c>
      <c r="L700" s="45">
        <f t="shared" si="111"/>
        <v>0</v>
      </c>
      <c r="M700" s="45">
        <f t="shared" si="111"/>
        <v>0</v>
      </c>
      <c r="N700" s="45">
        <f t="shared" si="111"/>
        <v>0</v>
      </c>
      <c r="O700" s="45">
        <f t="shared" si="111"/>
        <v>0</v>
      </c>
      <c r="P700" s="45">
        <f t="shared" si="111"/>
        <v>0</v>
      </c>
      <c r="Q700" s="45">
        <f t="shared" si="111"/>
        <v>0</v>
      </c>
      <c r="R700" s="45">
        <f t="shared" si="111"/>
        <v>0</v>
      </c>
      <c r="S700" s="45">
        <f t="shared" si="111"/>
        <v>0</v>
      </c>
      <c r="T700" s="45">
        <f t="shared" si="111"/>
        <v>0</v>
      </c>
      <c r="U700" s="45">
        <f t="shared" si="111"/>
        <v>0</v>
      </c>
      <c r="V700" s="45">
        <f t="shared" si="111"/>
        <v>0</v>
      </c>
      <c r="W700" s="45">
        <f t="shared" si="111"/>
        <v>0</v>
      </c>
      <c r="X700" s="45">
        <f t="shared" si="111"/>
        <v>0</v>
      </c>
      <c r="Y700" s="45">
        <f t="shared" si="111"/>
        <v>0</v>
      </c>
      <c r="Z700" s="45">
        <f t="shared" si="111"/>
        <v>0</v>
      </c>
      <c r="AA700" s="45">
        <f t="shared" si="110"/>
        <v>0</v>
      </c>
      <c r="AB700" s="45">
        <f t="shared" si="110"/>
        <v>0</v>
      </c>
      <c r="AC700" s="45">
        <f t="shared" si="110"/>
        <v>0</v>
      </c>
      <c r="AD700" s="45">
        <f t="shared" si="110"/>
        <v>0</v>
      </c>
      <c r="AE700" s="45">
        <f t="shared" si="110"/>
        <v>0</v>
      </c>
      <c r="AF700" s="45">
        <f t="shared" si="110"/>
        <v>0</v>
      </c>
      <c r="AG700" s="45">
        <f t="shared" si="110"/>
        <v>0</v>
      </c>
      <c r="AH700" s="45">
        <f t="shared" si="110"/>
        <v>0</v>
      </c>
      <c r="AI700" s="45">
        <f t="shared" si="110"/>
        <v>0</v>
      </c>
      <c r="AJ700" s="45">
        <f t="shared" si="110"/>
        <v>0</v>
      </c>
      <c r="AK700" s="45">
        <f t="shared" si="110"/>
        <v>0</v>
      </c>
      <c r="AL700" s="45">
        <f t="shared" si="110"/>
        <v>0</v>
      </c>
      <c r="AM700" s="45">
        <f t="shared" si="110"/>
        <v>0</v>
      </c>
      <c r="AN700" s="45">
        <f t="shared" si="110"/>
        <v>0</v>
      </c>
    </row>
    <row r="701" spans="1:40" x14ac:dyDescent="0.25">
      <c r="A701" s="68"/>
      <c r="B701" s="68"/>
      <c r="C701" s="68"/>
      <c r="D701" s="1"/>
      <c r="E701" s="1"/>
      <c r="F701" s="1"/>
      <c r="G701" s="1"/>
      <c r="H701" s="181"/>
      <c r="I701" s="69"/>
      <c r="J701" s="183"/>
      <c r="K701" s="45">
        <f t="shared" si="111"/>
        <v>0</v>
      </c>
      <c r="L701" s="45">
        <f t="shared" si="111"/>
        <v>0</v>
      </c>
      <c r="M701" s="45">
        <f t="shared" si="111"/>
        <v>0</v>
      </c>
      <c r="N701" s="45">
        <f t="shared" si="111"/>
        <v>0</v>
      </c>
      <c r="O701" s="45">
        <f t="shared" si="111"/>
        <v>0</v>
      </c>
      <c r="P701" s="45">
        <f t="shared" si="111"/>
        <v>0</v>
      </c>
      <c r="Q701" s="45">
        <f t="shared" si="111"/>
        <v>0</v>
      </c>
      <c r="R701" s="45">
        <f t="shared" si="111"/>
        <v>0</v>
      </c>
      <c r="S701" s="45">
        <f t="shared" si="111"/>
        <v>0</v>
      </c>
      <c r="T701" s="45">
        <f t="shared" si="111"/>
        <v>0</v>
      </c>
      <c r="U701" s="45">
        <f t="shared" si="111"/>
        <v>0</v>
      </c>
      <c r="V701" s="45">
        <f t="shared" si="111"/>
        <v>0</v>
      </c>
      <c r="W701" s="45">
        <f t="shared" si="111"/>
        <v>0</v>
      </c>
      <c r="X701" s="45">
        <f t="shared" si="111"/>
        <v>0</v>
      </c>
      <c r="Y701" s="45">
        <f t="shared" si="111"/>
        <v>0</v>
      </c>
      <c r="Z701" s="45">
        <f t="shared" si="111"/>
        <v>0</v>
      </c>
      <c r="AA701" s="45">
        <f t="shared" si="110"/>
        <v>0</v>
      </c>
      <c r="AB701" s="45">
        <f t="shared" si="110"/>
        <v>0</v>
      </c>
      <c r="AC701" s="45">
        <f t="shared" si="110"/>
        <v>0</v>
      </c>
      <c r="AD701" s="45">
        <f t="shared" si="110"/>
        <v>0</v>
      </c>
      <c r="AE701" s="45">
        <f t="shared" si="110"/>
        <v>0</v>
      </c>
      <c r="AF701" s="45">
        <f t="shared" si="110"/>
        <v>0</v>
      </c>
      <c r="AG701" s="45">
        <f t="shared" si="110"/>
        <v>0</v>
      </c>
      <c r="AH701" s="45">
        <f t="shared" si="110"/>
        <v>0</v>
      </c>
      <c r="AI701" s="45">
        <f t="shared" si="110"/>
        <v>0</v>
      </c>
      <c r="AJ701" s="45">
        <f t="shared" si="110"/>
        <v>0</v>
      </c>
      <c r="AK701" s="45">
        <f t="shared" si="110"/>
        <v>0</v>
      </c>
      <c r="AL701" s="45">
        <f t="shared" si="110"/>
        <v>0</v>
      </c>
      <c r="AM701" s="45">
        <f t="shared" si="110"/>
        <v>0</v>
      </c>
      <c r="AN701" s="45">
        <f t="shared" si="110"/>
        <v>0</v>
      </c>
    </row>
    <row r="702" spans="1:40" x14ac:dyDescent="0.25">
      <c r="A702" s="68"/>
      <c r="B702" s="68"/>
      <c r="C702" s="68"/>
      <c r="D702" s="1"/>
      <c r="E702" s="1"/>
      <c r="F702" s="1"/>
      <c r="G702" s="1"/>
      <c r="H702" s="181"/>
      <c r="I702" s="69"/>
      <c r="J702" s="183"/>
      <c r="K702" s="45">
        <f t="shared" si="111"/>
        <v>0</v>
      </c>
      <c r="L702" s="45">
        <f t="shared" si="111"/>
        <v>0</v>
      </c>
      <c r="M702" s="45">
        <f t="shared" si="111"/>
        <v>0</v>
      </c>
      <c r="N702" s="45">
        <f t="shared" si="111"/>
        <v>0</v>
      </c>
      <c r="O702" s="45">
        <f t="shared" si="111"/>
        <v>0</v>
      </c>
      <c r="P702" s="45">
        <f t="shared" si="111"/>
        <v>0</v>
      </c>
      <c r="Q702" s="45">
        <f t="shared" si="111"/>
        <v>0</v>
      </c>
      <c r="R702" s="45">
        <f t="shared" si="111"/>
        <v>0</v>
      </c>
      <c r="S702" s="45">
        <f t="shared" si="111"/>
        <v>0</v>
      </c>
      <c r="T702" s="45">
        <f t="shared" si="111"/>
        <v>0</v>
      </c>
      <c r="U702" s="45">
        <f t="shared" si="111"/>
        <v>0</v>
      </c>
      <c r="V702" s="45">
        <f t="shared" si="111"/>
        <v>0</v>
      </c>
      <c r="W702" s="45">
        <f t="shared" si="111"/>
        <v>0</v>
      </c>
      <c r="X702" s="45">
        <f t="shared" si="111"/>
        <v>0</v>
      </c>
      <c r="Y702" s="45">
        <f t="shared" si="111"/>
        <v>0</v>
      </c>
      <c r="Z702" s="45">
        <f t="shared" si="111"/>
        <v>0</v>
      </c>
      <c r="AA702" s="45">
        <f t="shared" si="110"/>
        <v>0</v>
      </c>
      <c r="AB702" s="45">
        <f t="shared" si="110"/>
        <v>0</v>
      </c>
      <c r="AC702" s="45">
        <f t="shared" si="110"/>
        <v>0</v>
      </c>
      <c r="AD702" s="45">
        <f t="shared" si="110"/>
        <v>0</v>
      </c>
      <c r="AE702" s="45">
        <f t="shared" si="110"/>
        <v>0</v>
      </c>
      <c r="AF702" s="45">
        <f t="shared" si="110"/>
        <v>0</v>
      </c>
      <c r="AG702" s="45">
        <f t="shared" si="110"/>
        <v>0</v>
      </c>
      <c r="AH702" s="45">
        <f t="shared" si="110"/>
        <v>0</v>
      </c>
      <c r="AI702" s="45">
        <f t="shared" si="110"/>
        <v>0</v>
      </c>
      <c r="AJ702" s="45">
        <f t="shared" si="110"/>
        <v>0</v>
      </c>
      <c r="AK702" s="45">
        <f t="shared" si="110"/>
        <v>0</v>
      </c>
      <c r="AL702" s="45">
        <f t="shared" si="110"/>
        <v>0</v>
      </c>
      <c r="AM702" s="45">
        <f t="shared" si="110"/>
        <v>0</v>
      </c>
      <c r="AN702" s="45">
        <f t="shared" si="110"/>
        <v>0</v>
      </c>
    </row>
    <row r="703" spans="1:40" x14ac:dyDescent="0.25">
      <c r="A703" s="68"/>
      <c r="B703" s="68"/>
      <c r="C703" s="68"/>
      <c r="D703" s="1"/>
      <c r="E703" s="1"/>
      <c r="F703" s="1"/>
      <c r="G703" s="1"/>
      <c r="H703" s="181"/>
      <c r="I703" s="69"/>
      <c r="J703" s="183"/>
      <c r="K703" s="45">
        <f t="shared" si="111"/>
        <v>0</v>
      </c>
      <c r="L703" s="45">
        <f t="shared" si="111"/>
        <v>0</v>
      </c>
      <c r="M703" s="45">
        <f t="shared" si="111"/>
        <v>0</v>
      </c>
      <c r="N703" s="45">
        <f t="shared" si="111"/>
        <v>0</v>
      </c>
      <c r="O703" s="45">
        <f t="shared" si="111"/>
        <v>0</v>
      </c>
      <c r="P703" s="45">
        <f t="shared" si="111"/>
        <v>0</v>
      </c>
      <c r="Q703" s="45">
        <f t="shared" si="111"/>
        <v>0</v>
      </c>
      <c r="R703" s="45">
        <f t="shared" si="111"/>
        <v>0</v>
      </c>
      <c r="S703" s="45">
        <f t="shared" si="111"/>
        <v>0</v>
      </c>
      <c r="T703" s="45">
        <f t="shared" si="111"/>
        <v>0</v>
      </c>
      <c r="U703" s="45">
        <f t="shared" si="111"/>
        <v>0</v>
      </c>
      <c r="V703" s="45">
        <f t="shared" si="111"/>
        <v>0</v>
      </c>
      <c r="W703" s="45">
        <f t="shared" si="111"/>
        <v>0</v>
      </c>
      <c r="X703" s="45">
        <f t="shared" si="111"/>
        <v>0</v>
      </c>
      <c r="Y703" s="45">
        <f t="shared" si="111"/>
        <v>0</v>
      </c>
      <c r="Z703" s="45">
        <f t="shared" si="111"/>
        <v>0</v>
      </c>
      <c r="AA703" s="45">
        <f t="shared" si="110"/>
        <v>0</v>
      </c>
      <c r="AB703" s="45">
        <f t="shared" si="110"/>
        <v>0</v>
      </c>
      <c r="AC703" s="45">
        <f t="shared" si="110"/>
        <v>0</v>
      </c>
      <c r="AD703" s="45">
        <f t="shared" si="110"/>
        <v>0</v>
      </c>
      <c r="AE703" s="45">
        <f t="shared" si="110"/>
        <v>0</v>
      </c>
      <c r="AF703" s="45">
        <f t="shared" si="110"/>
        <v>0</v>
      </c>
      <c r="AG703" s="45">
        <f t="shared" si="110"/>
        <v>0</v>
      </c>
      <c r="AH703" s="45">
        <f t="shared" si="110"/>
        <v>0</v>
      </c>
      <c r="AI703" s="45">
        <f t="shared" si="110"/>
        <v>0</v>
      </c>
      <c r="AJ703" s="45">
        <f t="shared" si="110"/>
        <v>0</v>
      </c>
      <c r="AK703" s="45">
        <f t="shared" si="110"/>
        <v>0</v>
      </c>
      <c r="AL703" s="45">
        <f t="shared" si="110"/>
        <v>0</v>
      </c>
      <c r="AM703" s="45">
        <f t="shared" si="110"/>
        <v>0</v>
      </c>
      <c r="AN703" s="45">
        <f t="shared" si="110"/>
        <v>0</v>
      </c>
    </row>
    <row r="704" spans="1:40" x14ac:dyDescent="0.25">
      <c r="A704" s="68"/>
      <c r="B704" s="68"/>
      <c r="C704" s="68"/>
      <c r="D704" s="1"/>
      <c r="E704" s="1"/>
      <c r="F704" s="1"/>
      <c r="G704" s="1"/>
      <c r="H704" s="181"/>
      <c r="I704" s="69"/>
      <c r="J704" s="183"/>
      <c r="K704" s="45">
        <f t="shared" si="111"/>
        <v>0</v>
      </c>
      <c r="L704" s="45">
        <f t="shared" si="111"/>
        <v>0</v>
      </c>
      <c r="M704" s="45">
        <f t="shared" si="111"/>
        <v>0</v>
      </c>
      <c r="N704" s="45">
        <f t="shared" si="111"/>
        <v>0</v>
      </c>
      <c r="O704" s="45">
        <f t="shared" si="111"/>
        <v>0</v>
      </c>
      <c r="P704" s="45">
        <f t="shared" si="111"/>
        <v>0</v>
      </c>
      <c r="Q704" s="45">
        <f t="shared" si="111"/>
        <v>0</v>
      </c>
      <c r="R704" s="45">
        <f t="shared" si="111"/>
        <v>0</v>
      </c>
      <c r="S704" s="45">
        <f t="shared" si="111"/>
        <v>0</v>
      </c>
      <c r="T704" s="45">
        <f t="shared" si="111"/>
        <v>0</v>
      </c>
      <c r="U704" s="45">
        <f t="shared" si="111"/>
        <v>0</v>
      </c>
      <c r="V704" s="45">
        <f t="shared" si="111"/>
        <v>0</v>
      </c>
      <c r="W704" s="45">
        <f t="shared" si="111"/>
        <v>0</v>
      </c>
      <c r="X704" s="45">
        <f t="shared" si="111"/>
        <v>0</v>
      </c>
      <c r="Y704" s="45">
        <f t="shared" si="111"/>
        <v>0</v>
      </c>
      <c r="Z704" s="45">
        <f t="shared" si="111"/>
        <v>0</v>
      </c>
      <c r="AA704" s="45">
        <f t="shared" si="110"/>
        <v>0</v>
      </c>
      <c r="AB704" s="45">
        <f t="shared" si="110"/>
        <v>0</v>
      </c>
      <c r="AC704" s="45">
        <f t="shared" si="110"/>
        <v>0</v>
      </c>
      <c r="AD704" s="45">
        <f t="shared" si="110"/>
        <v>0</v>
      </c>
      <c r="AE704" s="45">
        <f t="shared" si="110"/>
        <v>0</v>
      </c>
      <c r="AF704" s="45">
        <f t="shared" si="110"/>
        <v>0</v>
      </c>
      <c r="AG704" s="45">
        <f t="shared" si="110"/>
        <v>0</v>
      </c>
      <c r="AH704" s="45">
        <f t="shared" si="110"/>
        <v>0</v>
      </c>
      <c r="AI704" s="45">
        <f t="shared" si="110"/>
        <v>0</v>
      </c>
      <c r="AJ704" s="45">
        <f t="shared" si="110"/>
        <v>0</v>
      </c>
      <c r="AK704" s="45">
        <f t="shared" si="110"/>
        <v>0</v>
      </c>
      <c r="AL704" s="45">
        <f t="shared" si="110"/>
        <v>0</v>
      </c>
      <c r="AM704" s="45">
        <f t="shared" si="110"/>
        <v>0</v>
      </c>
      <c r="AN704" s="45">
        <f t="shared" si="110"/>
        <v>0</v>
      </c>
    </row>
    <row r="705" spans="1:40" x14ac:dyDescent="0.25">
      <c r="A705" s="68"/>
      <c r="B705" s="68"/>
      <c r="C705" s="68"/>
      <c r="D705" s="1"/>
      <c r="E705" s="1"/>
      <c r="F705" s="1"/>
      <c r="G705" s="1"/>
      <c r="H705" s="181"/>
      <c r="I705" s="69"/>
      <c r="J705" s="183"/>
      <c r="K705" s="45">
        <f t="shared" si="111"/>
        <v>0</v>
      </c>
      <c r="L705" s="45">
        <f t="shared" si="111"/>
        <v>0</v>
      </c>
      <c r="M705" s="45">
        <f t="shared" si="111"/>
        <v>0</v>
      </c>
      <c r="N705" s="45">
        <f t="shared" si="111"/>
        <v>0</v>
      </c>
      <c r="O705" s="45">
        <f t="shared" si="111"/>
        <v>0</v>
      </c>
      <c r="P705" s="45">
        <f t="shared" si="111"/>
        <v>0</v>
      </c>
      <c r="Q705" s="45">
        <f t="shared" si="111"/>
        <v>0</v>
      </c>
      <c r="R705" s="45">
        <f t="shared" si="111"/>
        <v>0</v>
      </c>
      <c r="S705" s="45">
        <f t="shared" si="111"/>
        <v>0</v>
      </c>
      <c r="T705" s="45">
        <f t="shared" si="111"/>
        <v>0</v>
      </c>
      <c r="U705" s="45">
        <f t="shared" si="111"/>
        <v>0</v>
      </c>
      <c r="V705" s="45">
        <f t="shared" si="111"/>
        <v>0</v>
      </c>
      <c r="W705" s="45">
        <f t="shared" si="111"/>
        <v>0</v>
      </c>
      <c r="X705" s="45">
        <f t="shared" si="111"/>
        <v>0</v>
      </c>
      <c r="Y705" s="45">
        <f t="shared" si="111"/>
        <v>0</v>
      </c>
      <c r="Z705" s="45">
        <f t="shared" si="111"/>
        <v>0</v>
      </c>
      <c r="AA705" s="45">
        <f t="shared" si="110"/>
        <v>0</v>
      </c>
      <c r="AB705" s="45">
        <f t="shared" si="110"/>
        <v>0</v>
      </c>
      <c r="AC705" s="45">
        <f t="shared" si="110"/>
        <v>0</v>
      </c>
      <c r="AD705" s="45">
        <f t="shared" si="110"/>
        <v>0</v>
      </c>
      <c r="AE705" s="45">
        <f t="shared" si="110"/>
        <v>0</v>
      </c>
      <c r="AF705" s="45">
        <f t="shared" si="110"/>
        <v>0</v>
      </c>
      <c r="AG705" s="45">
        <f t="shared" si="110"/>
        <v>0</v>
      </c>
      <c r="AH705" s="45">
        <f t="shared" si="110"/>
        <v>0</v>
      </c>
      <c r="AI705" s="45">
        <f t="shared" si="110"/>
        <v>0</v>
      </c>
      <c r="AJ705" s="45">
        <f t="shared" si="110"/>
        <v>0</v>
      </c>
      <c r="AK705" s="45">
        <f t="shared" si="110"/>
        <v>0</v>
      </c>
      <c r="AL705" s="45">
        <f t="shared" si="110"/>
        <v>0</v>
      </c>
      <c r="AM705" s="45">
        <f t="shared" si="110"/>
        <v>0</v>
      </c>
      <c r="AN705" s="45">
        <f t="shared" si="110"/>
        <v>0</v>
      </c>
    </row>
    <row r="706" spans="1:40" x14ac:dyDescent="0.25">
      <c r="A706" s="68"/>
      <c r="B706" s="68"/>
      <c r="C706" s="68"/>
      <c r="D706" s="1"/>
      <c r="E706" s="1"/>
      <c r="F706" s="1"/>
      <c r="G706" s="1"/>
      <c r="H706" s="181"/>
      <c r="I706" s="69"/>
      <c r="J706" s="183"/>
      <c r="K706" s="45">
        <f t="shared" si="111"/>
        <v>0</v>
      </c>
      <c r="L706" s="45">
        <f t="shared" si="111"/>
        <v>0</v>
      </c>
      <c r="M706" s="45">
        <f t="shared" si="111"/>
        <v>0</v>
      </c>
      <c r="N706" s="45">
        <f t="shared" si="111"/>
        <v>0</v>
      </c>
      <c r="O706" s="45">
        <f t="shared" si="111"/>
        <v>0</v>
      </c>
      <c r="P706" s="45">
        <f t="shared" si="111"/>
        <v>0</v>
      </c>
      <c r="Q706" s="45">
        <f t="shared" si="111"/>
        <v>0</v>
      </c>
      <c r="R706" s="45">
        <f t="shared" si="111"/>
        <v>0</v>
      </c>
      <c r="S706" s="45">
        <f t="shared" si="111"/>
        <v>0</v>
      </c>
      <c r="T706" s="45">
        <f t="shared" si="111"/>
        <v>0</v>
      </c>
      <c r="U706" s="45">
        <f t="shared" si="111"/>
        <v>0</v>
      </c>
      <c r="V706" s="45">
        <f t="shared" si="111"/>
        <v>0</v>
      </c>
      <c r="W706" s="45">
        <f t="shared" si="111"/>
        <v>0</v>
      </c>
      <c r="X706" s="45">
        <f t="shared" si="111"/>
        <v>0</v>
      </c>
      <c r="Y706" s="45">
        <f t="shared" si="111"/>
        <v>0</v>
      </c>
      <c r="Z706" s="45">
        <f t="shared" si="111"/>
        <v>0</v>
      </c>
      <c r="AA706" s="45">
        <f t="shared" si="110"/>
        <v>0</v>
      </c>
      <c r="AB706" s="45">
        <f t="shared" si="110"/>
        <v>0</v>
      </c>
      <c r="AC706" s="45">
        <f t="shared" si="110"/>
        <v>0</v>
      </c>
      <c r="AD706" s="45">
        <f t="shared" si="110"/>
        <v>0</v>
      </c>
      <c r="AE706" s="45">
        <f t="shared" si="110"/>
        <v>0</v>
      </c>
      <c r="AF706" s="45">
        <f t="shared" si="110"/>
        <v>0</v>
      </c>
      <c r="AG706" s="45">
        <f t="shared" si="110"/>
        <v>0</v>
      </c>
      <c r="AH706" s="45">
        <f t="shared" si="110"/>
        <v>0</v>
      </c>
      <c r="AI706" s="45">
        <f t="shared" si="110"/>
        <v>0</v>
      </c>
      <c r="AJ706" s="45">
        <f t="shared" si="110"/>
        <v>0</v>
      </c>
      <c r="AK706" s="45">
        <f t="shared" si="110"/>
        <v>0</v>
      </c>
      <c r="AL706" s="45">
        <f t="shared" si="110"/>
        <v>0</v>
      </c>
      <c r="AM706" s="45">
        <f t="shared" si="110"/>
        <v>0</v>
      </c>
      <c r="AN706" s="45">
        <f t="shared" si="110"/>
        <v>0</v>
      </c>
    </row>
    <row r="707" spans="1:40" x14ac:dyDescent="0.25">
      <c r="A707" s="68"/>
      <c r="B707" s="68"/>
      <c r="C707" s="68"/>
      <c r="D707" s="1"/>
      <c r="E707" s="1"/>
      <c r="F707" s="1"/>
      <c r="G707" s="1"/>
      <c r="H707" s="181"/>
      <c r="I707" s="69"/>
      <c r="J707" s="183"/>
      <c r="K707" s="45">
        <f t="shared" si="111"/>
        <v>0</v>
      </c>
      <c r="L707" s="45">
        <f t="shared" si="111"/>
        <v>0</v>
      </c>
      <c r="M707" s="45">
        <f t="shared" si="111"/>
        <v>0</v>
      </c>
      <c r="N707" s="45">
        <f t="shared" si="111"/>
        <v>0</v>
      </c>
      <c r="O707" s="45">
        <f t="shared" si="111"/>
        <v>0</v>
      </c>
      <c r="P707" s="45">
        <f t="shared" si="111"/>
        <v>0</v>
      </c>
      <c r="Q707" s="45">
        <f t="shared" si="111"/>
        <v>0</v>
      </c>
      <c r="R707" s="45">
        <f t="shared" si="111"/>
        <v>0</v>
      </c>
      <c r="S707" s="45">
        <f t="shared" si="111"/>
        <v>0</v>
      </c>
      <c r="T707" s="45">
        <f t="shared" si="111"/>
        <v>0</v>
      </c>
      <c r="U707" s="45">
        <f t="shared" si="111"/>
        <v>0</v>
      </c>
      <c r="V707" s="45">
        <f t="shared" si="111"/>
        <v>0</v>
      </c>
      <c r="W707" s="45">
        <f t="shared" si="111"/>
        <v>0</v>
      </c>
      <c r="X707" s="45">
        <f t="shared" si="111"/>
        <v>0</v>
      </c>
      <c r="Y707" s="45">
        <f t="shared" si="111"/>
        <v>0</v>
      </c>
      <c r="Z707" s="45">
        <f t="shared" si="111"/>
        <v>0</v>
      </c>
      <c r="AA707" s="45">
        <f t="shared" si="110"/>
        <v>0</v>
      </c>
      <c r="AB707" s="45">
        <f t="shared" si="110"/>
        <v>0</v>
      </c>
      <c r="AC707" s="45">
        <f t="shared" si="110"/>
        <v>0</v>
      </c>
      <c r="AD707" s="45">
        <f t="shared" si="110"/>
        <v>0</v>
      </c>
      <c r="AE707" s="45">
        <f t="shared" si="110"/>
        <v>0</v>
      </c>
      <c r="AF707" s="45">
        <f t="shared" si="110"/>
        <v>0</v>
      </c>
      <c r="AG707" s="45">
        <f t="shared" si="110"/>
        <v>0</v>
      </c>
      <c r="AH707" s="45">
        <f t="shared" si="110"/>
        <v>0</v>
      </c>
      <c r="AI707" s="45">
        <f t="shared" si="110"/>
        <v>0</v>
      </c>
      <c r="AJ707" s="45">
        <f t="shared" si="110"/>
        <v>0</v>
      </c>
      <c r="AK707" s="45">
        <f t="shared" si="110"/>
        <v>0</v>
      </c>
      <c r="AL707" s="45">
        <f t="shared" si="110"/>
        <v>0</v>
      </c>
      <c r="AM707" s="45">
        <f t="shared" si="110"/>
        <v>0</v>
      </c>
      <c r="AN707" s="45">
        <f t="shared" si="110"/>
        <v>0</v>
      </c>
    </row>
    <row r="708" spans="1:40" x14ac:dyDescent="0.25">
      <c r="A708" s="68"/>
      <c r="B708" s="68"/>
      <c r="C708" s="68"/>
      <c r="D708" s="1"/>
      <c r="E708" s="1"/>
      <c r="F708" s="1"/>
      <c r="G708" s="1"/>
      <c r="H708" s="181"/>
      <c r="I708" s="69"/>
      <c r="J708" s="183"/>
      <c r="K708" s="45">
        <f t="shared" si="111"/>
        <v>0</v>
      </c>
      <c r="L708" s="45">
        <f t="shared" si="111"/>
        <v>0</v>
      </c>
      <c r="M708" s="45">
        <f t="shared" si="111"/>
        <v>0</v>
      </c>
      <c r="N708" s="45">
        <f t="shared" si="111"/>
        <v>0</v>
      </c>
      <c r="O708" s="45">
        <f t="shared" si="111"/>
        <v>0</v>
      </c>
      <c r="P708" s="45">
        <f t="shared" si="111"/>
        <v>0</v>
      </c>
      <c r="Q708" s="45">
        <f t="shared" si="111"/>
        <v>0</v>
      </c>
      <c r="R708" s="45">
        <f t="shared" si="111"/>
        <v>0</v>
      </c>
      <c r="S708" s="45">
        <f t="shared" si="111"/>
        <v>0</v>
      </c>
      <c r="T708" s="45">
        <f t="shared" si="111"/>
        <v>0</v>
      </c>
      <c r="U708" s="45">
        <f t="shared" si="111"/>
        <v>0</v>
      </c>
      <c r="V708" s="45">
        <f t="shared" si="111"/>
        <v>0</v>
      </c>
      <c r="W708" s="45">
        <f t="shared" si="111"/>
        <v>0</v>
      </c>
      <c r="X708" s="45">
        <f t="shared" si="111"/>
        <v>0</v>
      </c>
      <c r="Y708" s="45">
        <f t="shared" si="111"/>
        <v>0</v>
      </c>
      <c r="Z708" s="45">
        <f t="shared" si="111"/>
        <v>0</v>
      </c>
      <c r="AA708" s="45">
        <f t="shared" si="110"/>
        <v>0</v>
      </c>
      <c r="AB708" s="45">
        <f t="shared" si="110"/>
        <v>0</v>
      </c>
      <c r="AC708" s="45">
        <f t="shared" si="110"/>
        <v>0</v>
      </c>
      <c r="AD708" s="45">
        <f t="shared" si="110"/>
        <v>0</v>
      </c>
      <c r="AE708" s="45">
        <f t="shared" si="110"/>
        <v>0</v>
      </c>
      <c r="AF708" s="45">
        <f t="shared" si="110"/>
        <v>0</v>
      </c>
      <c r="AG708" s="45">
        <f t="shared" si="110"/>
        <v>0</v>
      </c>
      <c r="AH708" s="45">
        <f t="shared" si="110"/>
        <v>0</v>
      </c>
      <c r="AI708" s="45">
        <f t="shared" si="110"/>
        <v>0</v>
      </c>
      <c r="AJ708" s="45">
        <f t="shared" si="110"/>
        <v>0</v>
      </c>
      <c r="AK708" s="45">
        <f t="shared" si="110"/>
        <v>0</v>
      </c>
      <c r="AL708" s="45">
        <f t="shared" si="110"/>
        <v>0</v>
      </c>
      <c r="AM708" s="45">
        <f t="shared" si="110"/>
        <v>0</v>
      </c>
      <c r="AN708" s="45">
        <f t="shared" si="110"/>
        <v>0</v>
      </c>
    </row>
    <row r="709" spans="1:40" x14ac:dyDescent="0.25">
      <c r="A709" s="68"/>
      <c r="B709" s="68"/>
      <c r="C709" s="68"/>
      <c r="D709" s="1"/>
      <c r="E709" s="1"/>
      <c r="F709" s="1"/>
      <c r="G709" s="1"/>
      <c r="H709" s="181"/>
      <c r="I709" s="69"/>
      <c r="J709" s="183"/>
      <c r="K709" s="45">
        <f t="shared" si="111"/>
        <v>0</v>
      </c>
      <c r="L709" s="45">
        <f t="shared" si="111"/>
        <v>0</v>
      </c>
      <c r="M709" s="45">
        <f t="shared" si="111"/>
        <v>0</v>
      </c>
      <c r="N709" s="45">
        <f t="shared" si="111"/>
        <v>0</v>
      </c>
      <c r="O709" s="45">
        <f t="shared" si="111"/>
        <v>0</v>
      </c>
      <c r="P709" s="45">
        <f t="shared" si="111"/>
        <v>0</v>
      </c>
      <c r="Q709" s="45">
        <f t="shared" si="111"/>
        <v>0</v>
      </c>
      <c r="R709" s="45">
        <f t="shared" si="111"/>
        <v>0</v>
      </c>
      <c r="S709" s="45">
        <f t="shared" si="111"/>
        <v>0</v>
      </c>
      <c r="T709" s="45">
        <f t="shared" si="111"/>
        <v>0</v>
      </c>
      <c r="U709" s="45">
        <f t="shared" si="111"/>
        <v>0</v>
      </c>
      <c r="V709" s="45">
        <f t="shared" si="111"/>
        <v>0</v>
      </c>
      <c r="W709" s="45">
        <f t="shared" si="111"/>
        <v>0</v>
      </c>
      <c r="X709" s="45">
        <f t="shared" si="111"/>
        <v>0</v>
      </c>
      <c r="Y709" s="45">
        <f t="shared" si="111"/>
        <v>0</v>
      </c>
      <c r="Z709" s="45">
        <f t="shared" si="111"/>
        <v>0</v>
      </c>
      <c r="AA709" s="45">
        <f t="shared" si="110"/>
        <v>0</v>
      </c>
      <c r="AB709" s="45">
        <f t="shared" si="110"/>
        <v>0</v>
      </c>
      <c r="AC709" s="45">
        <f t="shared" si="110"/>
        <v>0</v>
      </c>
      <c r="AD709" s="45">
        <f t="shared" si="110"/>
        <v>0</v>
      </c>
      <c r="AE709" s="45">
        <f t="shared" si="110"/>
        <v>0</v>
      </c>
      <c r="AF709" s="45">
        <f t="shared" si="110"/>
        <v>0</v>
      </c>
      <c r="AG709" s="45">
        <f t="shared" si="110"/>
        <v>0</v>
      </c>
      <c r="AH709" s="45">
        <f t="shared" si="110"/>
        <v>0</v>
      </c>
      <c r="AI709" s="45">
        <f t="shared" si="110"/>
        <v>0</v>
      </c>
      <c r="AJ709" s="45">
        <f t="shared" si="110"/>
        <v>0</v>
      </c>
      <c r="AK709" s="45">
        <f t="shared" si="110"/>
        <v>0</v>
      </c>
      <c r="AL709" s="45">
        <f t="shared" si="110"/>
        <v>0</v>
      </c>
      <c r="AM709" s="45">
        <f t="shared" si="110"/>
        <v>0</v>
      </c>
      <c r="AN709" s="45">
        <f t="shared" si="110"/>
        <v>0</v>
      </c>
    </row>
    <row r="710" spans="1:40" x14ac:dyDescent="0.25">
      <c r="A710" s="68"/>
      <c r="B710" s="68"/>
      <c r="C710" s="68"/>
      <c r="D710" s="1"/>
      <c r="E710" s="1"/>
      <c r="F710" s="1"/>
      <c r="G710" s="1"/>
      <c r="H710" s="181"/>
      <c r="I710" s="69"/>
      <c r="J710" s="183"/>
      <c r="K710" s="45">
        <f t="shared" si="111"/>
        <v>0</v>
      </c>
      <c r="L710" s="45">
        <f t="shared" si="111"/>
        <v>0</v>
      </c>
      <c r="M710" s="45">
        <f t="shared" si="111"/>
        <v>0</v>
      </c>
      <c r="N710" s="45">
        <f t="shared" si="111"/>
        <v>0</v>
      </c>
      <c r="O710" s="45">
        <f t="shared" si="111"/>
        <v>0</v>
      </c>
      <c r="P710" s="45">
        <f t="shared" si="111"/>
        <v>0</v>
      </c>
      <c r="Q710" s="45">
        <f t="shared" si="111"/>
        <v>0</v>
      </c>
      <c r="R710" s="45">
        <f t="shared" si="111"/>
        <v>0</v>
      </c>
      <c r="S710" s="45">
        <f t="shared" si="111"/>
        <v>0</v>
      </c>
      <c r="T710" s="45">
        <f t="shared" si="111"/>
        <v>0</v>
      </c>
      <c r="U710" s="45">
        <f t="shared" si="111"/>
        <v>0</v>
      </c>
      <c r="V710" s="45">
        <f t="shared" si="111"/>
        <v>0</v>
      </c>
      <c r="W710" s="45">
        <f t="shared" si="111"/>
        <v>0</v>
      </c>
      <c r="X710" s="45">
        <f t="shared" si="111"/>
        <v>0</v>
      </c>
      <c r="Y710" s="45">
        <f t="shared" si="111"/>
        <v>0</v>
      </c>
      <c r="Z710" s="45">
        <f t="shared" ref="Z710:AN725" si="112">IF($G710&gt;0,ROUND($J710*Z$3/12*0.75,0),0)</f>
        <v>0</v>
      </c>
      <c r="AA710" s="45">
        <f t="shared" si="112"/>
        <v>0</v>
      </c>
      <c r="AB710" s="45">
        <f t="shared" si="112"/>
        <v>0</v>
      </c>
      <c r="AC710" s="45">
        <f t="shared" si="112"/>
        <v>0</v>
      </c>
      <c r="AD710" s="45">
        <f t="shared" si="112"/>
        <v>0</v>
      </c>
      <c r="AE710" s="45">
        <f t="shared" si="112"/>
        <v>0</v>
      </c>
      <c r="AF710" s="45">
        <f t="shared" si="112"/>
        <v>0</v>
      </c>
      <c r="AG710" s="45">
        <f t="shared" si="112"/>
        <v>0</v>
      </c>
      <c r="AH710" s="45">
        <f t="shared" si="112"/>
        <v>0</v>
      </c>
      <c r="AI710" s="45">
        <f t="shared" si="112"/>
        <v>0</v>
      </c>
      <c r="AJ710" s="45">
        <f t="shared" si="112"/>
        <v>0</v>
      </c>
      <c r="AK710" s="45">
        <f t="shared" si="112"/>
        <v>0</v>
      </c>
      <c r="AL710" s="45">
        <f t="shared" si="112"/>
        <v>0</v>
      </c>
      <c r="AM710" s="45">
        <f t="shared" si="112"/>
        <v>0</v>
      </c>
      <c r="AN710" s="45">
        <f t="shared" si="112"/>
        <v>0</v>
      </c>
    </row>
    <row r="711" spans="1:40" x14ac:dyDescent="0.25">
      <c r="A711" s="68"/>
      <c r="B711" s="68"/>
      <c r="C711" s="68"/>
      <c r="D711" s="1"/>
      <c r="E711" s="1"/>
      <c r="F711" s="1"/>
      <c r="G711" s="1"/>
      <c r="H711" s="181"/>
      <c r="I711" s="69"/>
      <c r="J711" s="183"/>
      <c r="K711" s="45">
        <f t="shared" ref="K711:Z726" si="113">IF($G711&gt;0,ROUND($J711*K$3/12*0.75,0),0)</f>
        <v>0</v>
      </c>
      <c r="L711" s="45">
        <f t="shared" si="113"/>
        <v>0</v>
      </c>
      <c r="M711" s="45">
        <f t="shared" si="113"/>
        <v>0</v>
      </c>
      <c r="N711" s="45">
        <f t="shared" si="113"/>
        <v>0</v>
      </c>
      <c r="O711" s="45">
        <f t="shared" si="113"/>
        <v>0</v>
      </c>
      <c r="P711" s="45">
        <f t="shared" si="113"/>
        <v>0</v>
      </c>
      <c r="Q711" s="45">
        <f t="shared" si="113"/>
        <v>0</v>
      </c>
      <c r="R711" s="45">
        <f t="shared" si="113"/>
        <v>0</v>
      </c>
      <c r="S711" s="45">
        <f t="shared" si="113"/>
        <v>0</v>
      </c>
      <c r="T711" s="45">
        <f t="shared" si="113"/>
        <v>0</v>
      </c>
      <c r="U711" s="45">
        <f t="shared" si="113"/>
        <v>0</v>
      </c>
      <c r="V711" s="45">
        <f t="shared" si="113"/>
        <v>0</v>
      </c>
      <c r="W711" s="45">
        <f t="shared" si="113"/>
        <v>0</v>
      </c>
      <c r="X711" s="45">
        <f t="shared" si="113"/>
        <v>0</v>
      </c>
      <c r="Y711" s="45">
        <f t="shared" si="113"/>
        <v>0</v>
      </c>
      <c r="Z711" s="45">
        <f t="shared" si="113"/>
        <v>0</v>
      </c>
      <c r="AA711" s="45">
        <f t="shared" si="112"/>
        <v>0</v>
      </c>
      <c r="AB711" s="45">
        <f t="shared" si="112"/>
        <v>0</v>
      </c>
      <c r="AC711" s="45">
        <f t="shared" si="112"/>
        <v>0</v>
      </c>
      <c r="AD711" s="45">
        <f t="shared" si="112"/>
        <v>0</v>
      </c>
      <c r="AE711" s="45">
        <f t="shared" si="112"/>
        <v>0</v>
      </c>
      <c r="AF711" s="45">
        <f t="shared" si="112"/>
        <v>0</v>
      </c>
      <c r="AG711" s="45">
        <f t="shared" si="112"/>
        <v>0</v>
      </c>
      <c r="AH711" s="45">
        <f t="shared" si="112"/>
        <v>0</v>
      </c>
      <c r="AI711" s="45">
        <f t="shared" si="112"/>
        <v>0</v>
      </c>
      <c r="AJ711" s="45">
        <f t="shared" si="112"/>
        <v>0</v>
      </c>
      <c r="AK711" s="45">
        <f t="shared" si="112"/>
        <v>0</v>
      </c>
      <c r="AL711" s="45">
        <f t="shared" si="112"/>
        <v>0</v>
      </c>
      <c r="AM711" s="45">
        <f t="shared" si="112"/>
        <v>0</v>
      </c>
      <c r="AN711" s="45">
        <f t="shared" si="112"/>
        <v>0</v>
      </c>
    </row>
    <row r="712" spans="1:40" x14ac:dyDescent="0.25">
      <c r="A712" s="68"/>
      <c r="B712" s="68"/>
      <c r="C712" s="68"/>
      <c r="D712" s="1"/>
      <c r="E712" s="1"/>
      <c r="F712" s="1"/>
      <c r="G712" s="1"/>
      <c r="H712" s="181"/>
      <c r="I712" s="69"/>
      <c r="J712" s="183"/>
      <c r="K712" s="45">
        <f t="shared" si="113"/>
        <v>0</v>
      </c>
      <c r="L712" s="45">
        <f t="shared" si="113"/>
        <v>0</v>
      </c>
      <c r="M712" s="45">
        <f t="shared" si="113"/>
        <v>0</v>
      </c>
      <c r="N712" s="45">
        <f t="shared" si="113"/>
        <v>0</v>
      </c>
      <c r="O712" s="45">
        <f t="shared" si="113"/>
        <v>0</v>
      </c>
      <c r="P712" s="45">
        <f t="shared" si="113"/>
        <v>0</v>
      </c>
      <c r="Q712" s="45">
        <f t="shared" si="113"/>
        <v>0</v>
      </c>
      <c r="R712" s="45">
        <f t="shared" si="113"/>
        <v>0</v>
      </c>
      <c r="S712" s="45">
        <f t="shared" si="113"/>
        <v>0</v>
      </c>
      <c r="T712" s="45">
        <f t="shared" si="113"/>
        <v>0</v>
      </c>
      <c r="U712" s="45">
        <f t="shared" si="113"/>
        <v>0</v>
      </c>
      <c r="V712" s="45">
        <f t="shared" si="113"/>
        <v>0</v>
      </c>
      <c r="W712" s="45">
        <f t="shared" si="113"/>
        <v>0</v>
      </c>
      <c r="X712" s="45">
        <f t="shared" si="113"/>
        <v>0</v>
      </c>
      <c r="Y712" s="45">
        <f t="shared" si="113"/>
        <v>0</v>
      </c>
      <c r="Z712" s="45">
        <f t="shared" si="113"/>
        <v>0</v>
      </c>
      <c r="AA712" s="45">
        <f t="shared" si="112"/>
        <v>0</v>
      </c>
      <c r="AB712" s="45">
        <f t="shared" si="112"/>
        <v>0</v>
      </c>
      <c r="AC712" s="45">
        <f t="shared" si="112"/>
        <v>0</v>
      </c>
      <c r="AD712" s="45">
        <f t="shared" si="112"/>
        <v>0</v>
      </c>
      <c r="AE712" s="45">
        <f t="shared" si="112"/>
        <v>0</v>
      </c>
      <c r="AF712" s="45">
        <f t="shared" si="112"/>
        <v>0</v>
      </c>
      <c r="AG712" s="45">
        <f t="shared" si="112"/>
        <v>0</v>
      </c>
      <c r="AH712" s="45">
        <f t="shared" si="112"/>
        <v>0</v>
      </c>
      <c r="AI712" s="45">
        <f t="shared" si="112"/>
        <v>0</v>
      </c>
      <c r="AJ712" s="45">
        <f t="shared" si="112"/>
        <v>0</v>
      </c>
      <c r="AK712" s="45">
        <f t="shared" si="112"/>
        <v>0</v>
      </c>
      <c r="AL712" s="45">
        <f t="shared" si="112"/>
        <v>0</v>
      </c>
      <c r="AM712" s="45">
        <f t="shared" si="112"/>
        <v>0</v>
      </c>
      <c r="AN712" s="45">
        <f t="shared" si="112"/>
        <v>0</v>
      </c>
    </row>
    <row r="713" spans="1:40" x14ac:dyDescent="0.25">
      <c r="A713" s="68"/>
      <c r="B713" s="68"/>
      <c r="C713" s="68"/>
      <c r="D713" s="1"/>
      <c r="E713" s="1"/>
      <c r="F713" s="1"/>
      <c r="G713" s="1"/>
      <c r="H713" s="181"/>
      <c r="I713" s="69"/>
      <c r="J713" s="183"/>
      <c r="K713" s="45">
        <f t="shared" si="113"/>
        <v>0</v>
      </c>
      <c r="L713" s="45">
        <f t="shared" si="113"/>
        <v>0</v>
      </c>
      <c r="M713" s="45">
        <f t="shared" si="113"/>
        <v>0</v>
      </c>
      <c r="N713" s="45">
        <f t="shared" si="113"/>
        <v>0</v>
      </c>
      <c r="O713" s="45">
        <f t="shared" si="113"/>
        <v>0</v>
      </c>
      <c r="P713" s="45">
        <f t="shared" si="113"/>
        <v>0</v>
      </c>
      <c r="Q713" s="45">
        <f t="shared" si="113"/>
        <v>0</v>
      </c>
      <c r="R713" s="45">
        <f t="shared" si="113"/>
        <v>0</v>
      </c>
      <c r="S713" s="45">
        <f t="shared" si="113"/>
        <v>0</v>
      </c>
      <c r="T713" s="45">
        <f t="shared" si="113"/>
        <v>0</v>
      </c>
      <c r="U713" s="45">
        <f t="shared" si="113"/>
        <v>0</v>
      </c>
      <c r="V713" s="45">
        <f t="shared" si="113"/>
        <v>0</v>
      </c>
      <c r="W713" s="45">
        <f t="shared" si="113"/>
        <v>0</v>
      </c>
      <c r="X713" s="45">
        <f t="shared" si="113"/>
        <v>0</v>
      </c>
      <c r="Y713" s="45">
        <f t="shared" si="113"/>
        <v>0</v>
      </c>
      <c r="Z713" s="45">
        <f t="shared" si="113"/>
        <v>0</v>
      </c>
      <c r="AA713" s="45">
        <f t="shared" si="112"/>
        <v>0</v>
      </c>
      <c r="AB713" s="45">
        <f t="shared" si="112"/>
        <v>0</v>
      </c>
      <c r="AC713" s="45">
        <f t="shared" si="112"/>
        <v>0</v>
      </c>
      <c r="AD713" s="45">
        <f t="shared" si="112"/>
        <v>0</v>
      </c>
      <c r="AE713" s="45">
        <f t="shared" si="112"/>
        <v>0</v>
      </c>
      <c r="AF713" s="45">
        <f t="shared" si="112"/>
        <v>0</v>
      </c>
      <c r="AG713" s="45">
        <f t="shared" si="112"/>
        <v>0</v>
      </c>
      <c r="AH713" s="45">
        <f t="shared" si="112"/>
        <v>0</v>
      </c>
      <c r="AI713" s="45">
        <f t="shared" si="112"/>
        <v>0</v>
      </c>
      <c r="AJ713" s="45">
        <f t="shared" si="112"/>
        <v>0</v>
      </c>
      <c r="AK713" s="45">
        <f t="shared" si="112"/>
        <v>0</v>
      </c>
      <c r="AL713" s="45">
        <f t="shared" si="112"/>
        <v>0</v>
      </c>
      <c r="AM713" s="45">
        <f t="shared" si="112"/>
        <v>0</v>
      </c>
      <c r="AN713" s="45">
        <f t="shared" si="112"/>
        <v>0</v>
      </c>
    </row>
    <row r="714" spans="1:40" x14ac:dyDescent="0.25">
      <c r="A714" s="68"/>
      <c r="B714" s="68"/>
      <c r="C714" s="68"/>
      <c r="D714" s="1"/>
      <c r="E714" s="1"/>
      <c r="F714" s="1"/>
      <c r="G714" s="1"/>
      <c r="H714" s="181"/>
      <c r="I714" s="69"/>
      <c r="J714" s="183"/>
      <c r="K714" s="45">
        <f t="shared" si="113"/>
        <v>0</v>
      </c>
      <c r="L714" s="45">
        <f t="shared" si="113"/>
        <v>0</v>
      </c>
      <c r="M714" s="45">
        <f t="shared" si="113"/>
        <v>0</v>
      </c>
      <c r="N714" s="45">
        <f t="shared" si="113"/>
        <v>0</v>
      </c>
      <c r="O714" s="45">
        <f t="shared" si="113"/>
        <v>0</v>
      </c>
      <c r="P714" s="45">
        <f t="shared" si="113"/>
        <v>0</v>
      </c>
      <c r="Q714" s="45">
        <f t="shared" si="113"/>
        <v>0</v>
      </c>
      <c r="R714" s="45">
        <f t="shared" si="113"/>
        <v>0</v>
      </c>
      <c r="S714" s="45">
        <f t="shared" si="113"/>
        <v>0</v>
      </c>
      <c r="T714" s="45">
        <f t="shared" si="113"/>
        <v>0</v>
      </c>
      <c r="U714" s="45">
        <f t="shared" si="113"/>
        <v>0</v>
      </c>
      <c r="V714" s="45">
        <f t="shared" si="113"/>
        <v>0</v>
      </c>
      <c r="W714" s="45">
        <f t="shared" si="113"/>
        <v>0</v>
      </c>
      <c r="X714" s="45">
        <f t="shared" si="113"/>
        <v>0</v>
      </c>
      <c r="Y714" s="45">
        <f t="shared" si="113"/>
        <v>0</v>
      </c>
      <c r="Z714" s="45">
        <f t="shared" si="113"/>
        <v>0</v>
      </c>
      <c r="AA714" s="45">
        <f t="shared" si="112"/>
        <v>0</v>
      </c>
      <c r="AB714" s="45">
        <f t="shared" si="112"/>
        <v>0</v>
      </c>
      <c r="AC714" s="45">
        <f t="shared" si="112"/>
        <v>0</v>
      </c>
      <c r="AD714" s="45">
        <f t="shared" si="112"/>
        <v>0</v>
      </c>
      <c r="AE714" s="45">
        <f t="shared" si="112"/>
        <v>0</v>
      </c>
      <c r="AF714" s="45">
        <f t="shared" si="112"/>
        <v>0</v>
      </c>
      <c r="AG714" s="45">
        <f t="shared" si="112"/>
        <v>0</v>
      </c>
      <c r="AH714" s="45">
        <f t="shared" si="112"/>
        <v>0</v>
      </c>
      <c r="AI714" s="45">
        <f t="shared" si="112"/>
        <v>0</v>
      </c>
      <c r="AJ714" s="45">
        <f t="shared" si="112"/>
        <v>0</v>
      </c>
      <c r="AK714" s="45">
        <f t="shared" si="112"/>
        <v>0</v>
      </c>
      <c r="AL714" s="45">
        <f t="shared" si="112"/>
        <v>0</v>
      </c>
      <c r="AM714" s="45">
        <f t="shared" si="112"/>
        <v>0</v>
      </c>
      <c r="AN714" s="45">
        <f t="shared" si="112"/>
        <v>0</v>
      </c>
    </row>
    <row r="715" spans="1:40" x14ac:dyDescent="0.25">
      <c r="A715" s="68"/>
      <c r="B715" s="68"/>
      <c r="C715" s="68"/>
      <c r="D715" s="1"/>
      <c r="E715" s="1"/>
      <c r="F715" s="1"/>
      <c r="G715" s="1"/>
      <c r="H715" s="181"/>
      <c r="I715" s="69"/>
      <c r="J715" s="183"/>
      <c r="K715" s="45">
        <f t="shared" si="113"/>
        <v>0</v>
      </c>
      <c r="L715" s="45">
        <f t="shared" si="113"/>
        <v>0</v>
      </c>
      <c r="M715" s="45">
        <f t="shared" si="113"/>
        <v>0</v>
      </c>
      <c r="N715" s="45">
        <f t="shared" si="113"/>
        <v>0</v>
      </c>
      <c r="O715" s="45">
        <f t="shared" si="113"/>
        <v>0</v>
      </c>
      <c r="P715" s="45">
        <f t="shared" si="113"/>
        <v>0</v>
      </c>
      <c r="Q715" s="45">
        <f t="shared" si="113"/>
        <v>0</v>
      </c>
      <c r="R715" s="45">
        <f t="shared" si="113"/>
        <v>0</v>
      </c>
      <c r="S715" s="45">
        <f t="shared" si="113"/>
        <v>0</v>
      </c>
      <c r="T715" s="45">
        <f t="shared" si="113"/>
        <v>0</v>
      </c>
      <c r="U715" s="45">
        <f t="shared" si="113"/>
        <v>0</v>
      </c>
      <c r="V715" s="45">
        <f t="shared" si="113"/>
        <v>0</v>
      </c>
      <c r="W715" s="45">
        <f t="shared" si="113"/>
        <v>0</v>
      </c>
      <c r="X715" s="45">
        <f t="shared" si="113"/>
        <v>0</v>
      </c>
      <c r="Y715" s="45">
        <f t="shared" si="113"/>
        <v>0</v>
      </c>
      <c r="Z715" s="45">
        <f t="shared" si="113"/>
        <v>0</v>
      </c>
      <c r="AA715" s="45">
        <f t="shared" si="112"/>
        <v>0</v>
      </c>
      <c r="AB715" s="45">
        <f t="shared" si="112"/>
        <v>0</v>
      </c>
      <c r="AC715" s="45">
        <f t="shared" si="112"/>
        <v>0</v>
      </c>
      <c r="AD715" s="45">
        <f t="shared" si="112"/>
        <v>0</v>
      </c>
      <c r="AE715" s="45">
        <f t="shared" si="112"/>
        <v>0</v>
      </c>
      <c r="AF715" s="45">
        <f t="shared" si="112"/>
        <v>0</v>
      </c>
      <c r="AG715" s="45">
        <f t="shared" si="112"/>
        <v>0</v>
      </c>
      <c r="AH715" s="45">
        <f t="shared" si="112"/>
        <v>0</v>
      </c>
      <c r="AI715" s="45">
        <f t="shared" si="112"/>
        <v>0</v>
      </c>
      <c r="AJ715" s="45">
        <f t="shared" si="112"/>
        <v>0</v>
      </c>
      <c r="AK715" s="45">
        <f t="shared" si="112"/>
        <v>0</v>
      </c>
      <c r="AL715" s="45">
        <f t="shared" si="112"/>
        <v>0</v>
      </c>
      <c r="AM715" s="45">
        <f t="shared" si="112"/>
        <v>0</v>
      </c>
      <c r="AN715" s="45">
        <f t="shared" si="112"/>
        <v>0</v>
      </c>
    </row>
    <row r="716" spans="1:40" x14ac:dyDescent="0.25">
      <c r="A716" s="68"/>
      <c r="B716" s="68"/>
      <c r="C716" s="68"/>
      <c r="D716" s="1"/>
      <c r="E716" s="1"/>
      <c r="F716" s="1"/>
      <c r="G716" s="1"/>
      <c r="H716" s="181"/>
      <c r="I716" s="69"/>
      <c r="J716" s="183"/>
      <c r="K716" s="45">
        <f t="shared" si="113"/>
        <v>0</v>
      </c>
      <c r="L716" s="45">
        <f t="shared" si="113"/>
        <v>0</v>
      </c>
      <c r="M716" s="45">
        <f t="shared" si="113"/>
        <v>0</v>
      </c>
      <c r="N716" s="45">
        <f t="shared" si="113"/>
        <v>0</v>
      </c>
      <c r="O716" s="45">
        <f t="shared" si="113"/>
        <v>0</v>
      </c>
      <c r="P716" s="45">
        <f t="shared" si="113"/>
        <v>0</v>
      </c>
      <c r="Q716" s="45">
        <f t="shared" si="113"/>
        <v>0</v>
      </c>
      <c r="R716" s="45">
        <f t="shared" si="113"/>
        <v>0</v>
      </c>
      <c r="S716" s="45">
        <f t="shared" si="113"/>
        <v>0</v>
      </c>
      <c r="T716" s="45">
        <f t="shared" si="113"/>
        <v>0</v>
      </c>
      <c r="U716" s="45">
        <f t="shared" si="113"/>
        <v>0</v>
      </c>
      <c r="V716" s="45">
        <f t="shared" si="113"/>
        <v>0</v>
      </c>
      <c r="W716" s="45">
        <f t="shared" si="113"/>
        <v>0</v>
      </c>
      <c r="X716" s="45">
        <f t="shared" si="113"/>
        <v>0</v>
      </c>
      <c r="Y716" s="45">
        <f t="shared" si="113"/>
        <v>0</v>
      </c>
      <c r="Z716" s="45">
        <f t="shared" si="113"/>
        <v>0</v>
      </c>
      <c r="AA716" s="45">
        <f t="shared" si="112"/>
        <v>0</v>
      </c>
      <c r="AB716" s="45">
        <f t="shared" si="112"/>
        <v>0</v>
      </c>
      <c r="AC716" s="45">
        <f t="shared" si="112"/>
        <v>0</v>
      </c>
      <c r="AD716" s="45">
        <f t="shared" si="112"/>
        <v>0</v>
      </c>
      <c r="AE716" s="45">
        <f t="shared" si="112"/>
        <v>0</v>
      </c>
      <c r="AF716" s="45">
        <f t="shared" si="112"/>
        <v>0</v>
      </c>
      <c r="AG716" s="45">
        <f t="shared" si="112"/>
        <v>0</v>
      </c>
      <c r="AH716" s="45">
        <f t="shared" si="112"/>
        <v>0</v>
      </c>
      <c r="AI716" s="45">
        <f t="shared" si="112"/>
        <v>0</v>
      </c>
      <c r="AJ716" s="45">
        <f t="shared" si="112"/>
        <v>0</v>
      </c>
      <c r="AK716" s="45">
        <f t="shared" si="112"/>
        <v>0</v>
      </c>
      <c r="AL716" s="45">
        <f t="shared" si="112"/>
        <v>0</v>
      </c>
      <c r="AM716" s="45">
        <f t="shared" si="112"/>
        <v>0</v>
      </c>
      <c r="AN716" s="45">
        <f t="shared" si="112"/>
        <v>0</v>
      </c>
    </row>
    <row r="717" spans="1:40" x14ac:dyDescent="0.25">
      <c r="A717" s="68"/>
      <c r="B717" s="68"/>
      <c r="C717" s="68"/>
      <c r="D717" s="1"/>
      <c r="E717" s="1"/>
      <c r="F717" s="1"/>
      <c r="G717" s="1"/>
      <c r="H717" s="181"/>
      <c r="I717" s="69"/>
      <c r="J717" s="183"/>
      <c r="K717" s="45">
        <f t="shared" si="113"/>
        <v>0</v>
      </c>
      <c r="L717" s="45">
        <f t="shared" si="113"/>
        <v>0</v>
      </c>
      <c r="M717" s="45">
        <f t="shared" si="113"/>
        <v>0</v>
      </c>
      <c r="N717" s="45">
        <f t="shared" si="113"/>
        <v>0</v>
      </c>
      <c r="O717" s="45">
        <f t="shared" si="113"/>
        <v>0</v>
      </c>
      <c r="P717" s="45">
        <f t="shared" si="113"/>
        <v>0</v>
      </c>
      <c r="Q717" s="45">
        <f t="shared" si="113"/>
        <v>0</v>
      </c>
      <c r="R717" s="45">
        <f t="shared" si="113"/>
        <v>0</v>
      </c>
      <c r="S717" s="45">
        <f t="shared" si="113"/>
        <v>0</v>
      </c>
      <c r="T717" s="45">
        <f t="shared" si="113"/>
        <v>0</v>
      </c>
      <c r="U717" s="45">
        <f t="shared" si="113"/>
        <v>0</v>
      </c>
      <c r="V717" s="45">
        <f t="shared" si="113"/>
        <v>0</v>
      </c>
      <c r="W717" s="45">
        <f t="shared" si="113"/>
        <v>0</v>
      </c>
      <c r="X717" s="45">
        <f t="shared" si="113"/>
        <v>0</v>
      </c>
      <c r="Y717" s="45">
        <f t="shared" si="113"/>
        <v>0</v>
      </c>
      <c r="Z717" s="45">
        <f t="shared" si="113"/>
        <v>0</v>
      </c>
      <c r="AA717" s="45">
        <f t="shared" si="112"/>
        <v>0</v>
      </c>
      <c r="AB717" s="45">
        <f t="shared" si="112"/>
        <v>0</v>
      </c>
      <c r="AC717" s="45">
        <f t="shared" si="112"/>
        <v>0</v>
      </c>
      <c r="AD717" s="45">
        <f t="shared" si="112"/>
        <v>0</v>
      </c>
      <c r="AE717" s="45">
        <f t="shared" si="112"/>
        <v>0</v>
      </c>
      <c r="AF717" s="45">
        <f t="shared" si="112"/>
        <v>0</v>
      </c>
      <c r="AG717" s="45">
        <f t="shared" si="112"/>
        <v>0</v>
      </c>
      <c r="AH717" s="45">
        <f t="shared" si="112"/>
        <v>0</v>
      </c>
      <c r="AI717" s="45">
        <f t="shared" si="112"/>
        <v>0</v>
      </c>
      <c r="AJ717" s="45">
        <f t="shared" si="112"/>
        <v>0</v>
      </c>
      <c r="AK717" s="45">
        <f t="shared" si="112"/>
        <v>0</v>
      </c>
      <c r="AL717" s="45">
        <f t="shared" si="112"/>
        <v>0</v>
      </c>
      <c r="AM717" s="45">
        <f t="shared" si="112"/>
        <v>0</v>
      </c>
      <c r="AN717" s="45">
        <f t="shared" si="112"/>
        <v>0</v>
      </c>
    </row>
    <row r="718" spans="1:40" x14ac:dyDescent="0.25">
      <c r="A718" s="68"/>
      <c r="B718" s="68"/>
      <c r="C718" s="68"/>
      <c r="D718" s="1"/>
      <c r="E718" s="1"/>
      <c r="F718" s="1"/>
      <c r="G718" s="1"/>
      <c r="H718" s="181"/>
      <c r="I718" s="69"/>
      <c r="J718" s="183"/>
      <c r="K718" s="45">
        <f t="shared" si="113"/>
        <v>0</v>
      </c>
      <c r="L718" s="45">
        <f t="shared" si="113"/>
        <v>0</v>
      </c>
      <c r="M718" s="45">
        <f t="shared" si="113"/>
        <v>0</v>
      </c>
      <c r="N718" s="45">
        <f t="shared" si="113"/>
        <v>0</v>
      </c>
      <c r="O718" s="45">
        <f t="shared" si="113"/>
        <v>0</v>
      </c>
      <c r="P718" s="45">
        <f t="shared" si="113"/>
        <v>0</v>
      </c>
      <c r="Q718" s="45">
        <f t="shared" si="113"/>
        <v>0</v>
      </c>
      <c r="R718" s="45">
        <f t="shared" si="113"/>
        <v>0</v>
      </c>
      <c r="S718" s="45">
        <f t="shared" si="113"/>
        <v>0</v>
      </c>
      <c r="T718" s="45">
        <f t="shared" si="113"/>
        <v>0</v>
      </c>
      <c r="U718" s="45">
        <f t="shared" si="113"/>
        <v>0</v>
      </c>
      <c r="V718" s="45">
        <f t="shared" si="113"/>
        <v>0</v>
      </c>
      <c r="W718" s="45">
        <f t="shared" si="113"/>
        <v>0</v>
      </c>
      <c r="X718" s="45">
        <f t="shared" si="113"/>
        <v>0</v>
      </c>
      <c r="Y718" s="45">
        <f t="shared" si="113"/>
        <v>0</v>
      </c>
      <c r="Z718" s="45">
        <f t="shared" si="113"/>
        <v>0</v>
      </c>
      <c r="AA718" s="45">
        <f t="shared" si="112"/>
        <v>0</v>
      </c>
      <c r="AB718" s="45">
        <f t="shared" si="112"/>
        <v>0</v>
      </c>
      <c r="AC718" s="45">
        <f t="shared" si="112"/>
        <v>0</v>
      </c>
      <c r="AD718" s="45">
        <f t="shared" si="112"/>
        <v>0</v>
      </c>
      <c r="AE718" s="45">
        <f t="shared" si="112"/>
        <v>0</v>
      </c>
      <c r="AF718" s="45">
        <f t="shared" si="112"/>
        <v>0</v>
      </c>
      <c r="AG718" s="45">
        <f t="shared" si="112"/>
        <v>0</v>
      </c>
      <c r="AH718" s="45">
        <f t="shared" si="112"/>
        <v>0</v>
      </c>
      <c r="AI718" s="45">
        <f t="shared" si="112"/>
        <v>0</v>
      </c>
      <c r="AJ718" s="45">
        <f t="shared" si="112"/>
        <v>0</v>
      </c>
      <c r="AK718" s="45">
        <f t="shared" si="112"/>
        <v>0</v>
      </c>
      <c r="AL718" s="45">
        <f t="shared" si="112"/>
        <v>0</v>
      </c>
      <c r="AM718" s="45">
        <f t="shared" si="112"/>
        <v>0</v>
      </c>
      <c r="AN718" s="45">
        <f t="shared" si="112"/>
        <v>0</v>
      </c>
    </row>
    <row r="719" spans="1:40" x14ac:dyDescent="0.25">
      <c r="A719" s="68"/>
      <c r="B719" s="68"/>
      <c r="C719" s="68"/>
      <c r="D719" s="1"/>
      <c r="E719" s="1"/>
      <c r="F719" s="1"/>
      <c r="G719" s="1"/>
      <c r="H719" s="181"/>
      <c r="I719" s="69"/>
      <c r="J719" s="183"/>
      <c r="K719" s="45">
        <f t="shared" si="113"/>
        <v>0</v>
      </c>
      <c r="L719" s="45">
        <f t="shared" si="113"/>
        <v>0</v>
      </c>
      <c r="M719" s="45">
        <f t="shared" si="113"/>
        <v>0</v>
      </c>
      <c r="N719" s="45">
        <f t="shared" si="113"/>
        <v>0</v>
      </c>
      <c r="O719" s="45">
        <f t="shared" si="113"/>
        <v>0</v>
      </c>
      <c r="P719" s="45">
        <f t="shared" si="113"/>
        <v>0</v>
      </c>
      <c r="Q719" s="45">
        <f t="shared" si="113"/>
        <v>0</v>
      </c>
      <c r="R719" s="45">
        <f t="shared" si="113"/>
        <v>0</v>
      </c>
      <c r="S719" s="45">
        <f t="shared" si="113"/>
        <v>0</v>
      </c>
      <c r="T719" s="45">
        <f t="shared" si="113"/>
        <v>0</v>
      </c>
      <c r="U719" s="45">
        <f t="shared" si="113"/>
        <v>0</v>
      </c>
      <c r="V719" s="45">
        <f t="shared" si="113"/>
        <v>0</v>
      </c>
      <c r="W719" s="45">
        <f t="shared" si="113"/>
        <v>0</v>
      </c>
      <c r="X719" s="45">
        <f t="shared" si="113"/>
        <v>0</v>
      </c>
      <c r="Y719" s="45">
        <f t="shared" si="113"/>
        <v>0</v>
      </c>
      <c r="Z719" s="45">
        <f t="shared" si="113"/>
        <v>0</v>
      </c>
      <c r="AA719" s="45">
        <f t="shared" si="112"/>
        <v>0</v>
      </c>
      <c r="AB719" s="45">
        <f t="shared" si="112"/>
        <v>0</v>
      </c>
      <c r="AC719" s="45">
        <f t="shared" si="112"/>
        <v>0</v>
      </c>
      <c r="AD719" s="45">
        <f t="shared" si="112"/>
        <v>0</v>
      </c>
      <c r="AE719" s="45">
        <f t="shared" si="112"/>
        <v>0</v>
      </c>
      <c r="AF719" s="45">
        <f t="shared" si="112"/>
        <v>0</v>
      </c>
      <c r="AG719" s="45">
        <f t="shared" si="112"/>
        <v>0</v>
      </c>
      <c r="AH719" s="45">
        <f t="shared" si="112"/>
        <v>0</v>
      </c>
      <c r="AI719" s="45">
        <f t="shared" si="112"/>
        <v>0</v>
      </c>
      <c r="AJ719" s="45">
        <f t="shared" si="112"/>
        <v>0</v>
      </c>
      <c r="AK719" s="45">
        <f t="shared" si="112"/>
        <v>0</v>
      </c>
      <c r="AL719" s="45">
        <f t="shared" si="112"/>
        <v>0</v>
      </c>
      <c r="AM719" s="45">
        <f t="shared" si="112"/>
        <v>0</v>
      </c>
      <c r="AN719" s="45">
        <f t="shared" si="112"/>
        <v>0</v>
      </c>
    </row>
    <row r="720" spans="1:40" x14ac:dyDescent="0.25">
      <c r="A720" s="68"/>
      <c r="B720" s="68"/>
      <c r="C720" s="68"/>
      <c r="D720" s="1"/>
      <c r="E720" s="1"/>
      <c r="F720" s="1"/>
      <c r="G720" s="1"/>
      <c r="H720" s="181"/>
      <c r="I720" s="69"/>
      <c r="J720" s="183"/>
      <c r="K720" s="45">
        <f t="shared" si="113"/>
        <v>0</v>
      </c>
      <c r="L720" s="45">
        <f t="shared" si="113"/>
        <v>0</v>
      </c>
      <c r="M720" s="45">
        <f t="shared" si="113"/>
        <v>0</v>
      </c>
      <c r="N720" s="45">
        <f t="shared" si="113"/>
        <v>0</v>
      </c>
      <c r="O720" s="45">
        <f t="shared" si="113"/>
        <v>0</v>
      </c>
      <c r="P720" s="45">
        <f t="shared" si="113"/>
        <v>0</v>
      </c>
      <c r="Q720" s="45">
        <f t="shared" si="113"/>
        <v>0</v>
      </c>
      <c r="R720" s="45">
        <f t="shared" si="113"/>
        <v>0</v>
      </c>
      <c r="S720" s="45">
        <f t="shared" si="113"/>
        <v>0</v>
      </c>
      <c r="T720" s="45">
        <f t="shared" si="113"/>
        <v>0</v>
      </c>
      <c r="U720" s="45">
        <f t="shared" si="113"/>
        <v>0</v>
      </c>
      <c r="V720" s="45">
        <f t="shared" si="113"/>
        <v>0</v>
      </c>
      <c r="W720" s="45">
        <f t="shared" si="113"/>
        <v>0</v>
      </c>
      <c r="X720" s="45">
        <f t="shared" si="113"/>
        <v>0</v>
      </c>
      <c r="Y720" s="45">
        <f t="shared" si="113"/>
        <v>0</v>
      </c>
      <c r="Z720" s="45">
        <f t="shared" si="113"/>
        <v>0</v>
      </c>
      <c r="AA720" s="45">
        <f t="shared" si="112"/>
        <v>0</v>
      </c>
      <c r="AB720" s="45">
        <f t="shared" si="112"/>
        <v>0</v>
      </c>
      <c r="AC720" s="45">
        <f t="shared" si="112"/>
        <v>0</v>
      </c>
      <c r="AD720" s="45">
        <f t="shared" si="112"/>
        <v>0</v>
      </c>
      <c r="AE720" s="45">
        <f t="shared" si="112"/>
        <v>0</v>
      </c>
      <c r="AF720" s="45">
        <f t="shared" si="112"/>
        <v>0</v>
      </c>
      <c r="AG720" s="45">
        <f t="shared" si="112"/>
        <v>0</v>
      </c>
      <c r="AH720" s="45">
        <f t="shared" si="112"/>
        <v>0</v>
      </c>
      <c r="AI720" s="45">
        <f t="shared" si="112"/>
        <v>0</v>
      </c>
      <c r="AJ720" s="45">
        <f t="shared" si="112"/>
        <v>0</v>
      </c>
      <c r="AK720" s="45">
        <f t="shared" si="112"/>
        <v>0</v>
      </c>
      <c r="AL720" s="45">
        <f t="shared" si="112"/>
        <v>0</v>
      </c>
      <c r="AM720" s="45">
        <f t="shared" si="112"/>
        <v>0</v>
      </c>
      <c r="AN720" s="45">
        <f t="shared" si="112"/>
        <v>0</v>
      </c>
    </row>
    <row r="721" spans="1:40" x14ac:dyDescent="0.25">
      <c r="A721" s="68"/>
      <c r="B721" s="68"/>
      <c r="C721" s="68"/>
      <c r="D721" s="1"/>
      <c r="E721" s="1"/>
      <c r="F721" s="1"/>
      <c r="G721" s="1"/>
      <c r="H721" s="181"/>
      <c r="I721" s="69"/>
      <c r="J721" s="183"/>
      <c r="K721" s="45">
        <f t="shared" si="113"/>
        <v>0</v>
      </c>
      <c r="L721" s="45">
        <f t="shared" si="113"/>
        <v>0</v>
      </c>
      <c r="M721" s="45">
        <f t="shared" si="113"/>
        <v>0</v>
      </c>
      <c r="N721" s="45">
        <f t="shared" si="113"/>
        <v>0</v>
      </c>
      <c r="O721" s="45">
        <f t="shared" si="113"/>
        <v>0</v>
      </c>
      <c r="P721" s="45">
        <f t="shared" si="113"/>
        <v>0</v>
      </c>
      <c r="Q721" s="45">
        <f t="shared" si="113"/>
        <v>0</v>
      </c>
      <c r="R721" s="45">
        <f t="shared" si="113"/>
        <v>0</v>
      </c>
      <c r="S721" s="45">
        <f t="shared" si="113"/>
        <v>0</v>
      </c>
      <c r="T721" s="45">
        <f t="shared" si="113"/>
        <v>0</v>
      </c>
      <c r="U721" s="45">
        <f t="shared" si="113"/>
        <v>0</v>
      </c>
      <c r="V721" s="45">
        <f t="shared" si="113"/>
        <v>0</v>
      </c>
      <c r="W721" s="45">
        <f t="shared" si="113"/>
        <v>0</v>
      </c>
      <c r="X721" s="45">
        <f t="shared" si="113"/>
        <v>0</v>
      </c>
      <c r="Y721" s="45">
        <f t="shared" si="113"/>
        <v>0</v>
      </c>
      <c r="Z721" s="45">
        <f t="shared" si="113"/>
        <v>0</v>
      </c>
      <c r="AA721" s="45">
        <f t="shared" si="112"/>
        <v>0</v>
      </c>
      <c r="AB721" s="45">
        <f t="shared" si="112"/>
        <v>0</v>
      </c>
      <c r="AC721" s="45">
        <f t="shared" si="112"/>
        <v>0</v>
      </c>
      <c r="AD721" s="45">
        <f t="shared" si="112"/>
        <v>0</v>
      </c>
      <c r="AE721" s="45">
        <f t="shared" si="112"/>
        <v>0</v>
      </c>
      <c r="AF721" s="45">
        <f t="shared" si="112"/>
        <v>0</v>
      </c>
      <c r="AG721" s="45">
        <f t="shared" si="112"/>
        <v>0</v>
      </c>
      <c r="AH721" s="45">
        <f t="shared" si="112"/>
        <v>0</v>
      </c>
      <c r="AI721" s="45">
        <f t="shared" si="112"/>
        <v>0</v>
      </c>
      <c r="AJ721" s="45">
        <f t="shared" si="112"/>
        <v>0</v>
      </c>
      <c r="AK721" s="45">
        <f t="shared" si="112"/>
        <v>0</v>
      </c>
      <c r="AL721" s="45">
        <f t="shared" si="112"/>
        <v>0</v>
      </c>
      <c r="AM721" s="45">
        <f t="shared" si="112"/>
        <v>0</v>
      </c>
      <c r="AN721" s="45">
        <f t="shared" si="112"/>
        <v>0</v>
      </c>
    </row>
    <row r="722" spans="1:40" x14ac:dyDescent="0.25">
      <c r="A722" s="68"/>
      <c r="B722" s="68"/>
      <c r="C722" s="68"/>
      <c r="D722" s="1"/>
      <c r="E722" s="1"/>
      <c r="F722" s="1"/>
      <c r="G722" s="1"/>
      <c r="H722" s="181"/>
      <c r="I722" s="69"/>
      <c r="J722" s="183"/>
      <c r="K722" s="45">
        <f t="shared" si="113"/>
        <v>0</v>
      </c>
      <c r="L722" s="45">
        <f t="shared" si="113"/>
        <v>0</v>
      </c>
      <c r="M722" s="45">
        <f t="shared" si="113"/>
        <v>0</v>
      </c>
      <c r="N722" s="45">
        <f t="shared" si="113"/>
        <v>0</v>
      </c>
      <c r="O722" s="45">
        <f t="shared" si="113"/>
        <v>0</v>
      </c>
      <c r="P722" s="45">
        <f t="shared" si="113"/>
        <v>0</v>
      </c>
      <c r="Q722" s="45">
        <f t="shared" si="113"/>
        <v>0</v>
      </c>
      <c r="R722" s="45">
        <f t="shared" si="113"/>
        <v>0</v>
      </c>
      <c r="S722" s="45">
        <f t="shared" si="113"/>
        <v>0</v>
      </c>
      <c r="T722" s="45">
        <f t="shared" si="113"/>
        <v>0</v>
      </c>
      <c r="U722" s="45">
        <f t="shared" si="113"/>
        <v>0</v>
      </c>
      <c r="V722" s="45">
        <f t="shared" si="113"/>
        <v>0</v>
      </c>
      <c r="W722" s="45">
        <f t="shared" si="113"/>
        <v>0</v>
      </c>
      <c r="X722" s="45">
        <f t="shared" si="113"/>
        <v>0</v>
      </c>
      <c r="Y722" s="45">
        <f t="shared" si="113"/>
        <v>0</v>
      </c>
      <c r="Z722" s="45">
        <f t="shared" si="113"/>
        <v>0</v>
      </c>
      <c r="AA722" s="45">
        <f t="shared" si="112"/>
        <v>0</v>
      </c>
      <c r="AB722" s="45">
        <f t="shared" si="112"/>
        <v>0</v>
      </c>
      <c r="AC722" s="45">
        <f t="shared" si="112"/>
        <v>0</v>
      </c>
      <c r="AD722" s="45">
        <f t="shared" si="112"/>
        <v>0</v>
      </c>
      <c r="AE722" s="45">
        <f t="shared" si="112"/>
        <v>0</v>
      </c>
      <c r="AF722" s="45">
        <f t="shared" si="112"/>
        <v>0</v>
      </c>
      <c r="AG722" s="45">
        <f t="shared" si="112"/>
        <v>0</v>
      </c>
      <c r="AH722" s="45">
        <f t="shared" si="112"/>
        <v>0</v>
      </c>
      <c r="AI722" s="45">
        <f t="shared" si="112"/>
        <v>0</v>
      </c>
      <c r="AJ722" s="45">
        <f t="shared" si="112"/>
        <v>0</v>
      </c>
      <c r="AK722" s="45">
        <f t="shared" si="112"/>
        <v>0</v>
      </c>
      <c r="AL722" s="45">
        <f t="shared" si="112"/>
        <v>0</v>
      </c>
      <c r="AM722" s="45">
        <f t="shared" si="112"/>
        <v>0</v>
      </c>
      <c r="AN722" s="45">
        <f t="shared" si="112"/>
        <v>0</v>
      </c>
    </row>
    <row r="723" spans="1:40" x14ac:dyDescent="0.25">
      <c r="A723" s="68"/>
      <c r="B723" s="68"/>
      <c r="C723" s="68"/>
      <c r="D723" s="1"/>
      <c r="E723" s="1"/>
      <c r="F723" s="1"/>
      <c r="G723" s="1"/>
      <c r="H723" s="181"/>
      <c r="I723" s="69"/>
      <c r="J723" s="183"/>
      <c r="K723" s="45">
        <f t="shared" si="113"/>
        <v>0</v>
      </c>
      <c r="L723" s="45">
        <f t="shared" si="113"/>
        <v>0</v>
      </c>
      <c r="M723" s="45">
        <f t="shared" si="113"/>
        <v>0</v>
      </c>
      <c r="N723" s="45">
        <f t="shared" si="113"/>
        <v>0</v>
      </c>
      <c r="O723" s="45">
        <f t="shared" si="113"/>
        <v>0</v>
      </c>
      <c r="P723" s="45">
        <f t="shared" si="113"/>
        <v>0</v>
      </c>
      <c r="Q723" s="45">
        <f t="shared" si="113"/>
        <v>0</v>
      </c>
      <c r="R723" s="45">
        <f t="shared" si="113"/>
        <v>0</v>
      </c>
      <c r="S723" s="45">
        <f t="shared" si="113"/>
        <v>0</v>
      </c>
      <c r="T723" s="45">
        <f t="shared" si="113"/>
        <v>0</v>
      </c>
      <c r="U723" s="45">
        <f t="shared" si="113"/>
        <v>0</v>
      </c>
      <c r="V723" s="45">
        <f t="shared" si="113"/>
        <v>0</v>
      </c>
      <c r="W723" s="45">
        <f t="shared" si="113"/>
        <v>0</v>
      </c>
      <c r="X723" s="45">
        <f t="shared" si="113"/>
        <v>0</v>
      </c>
      <c r="Y723" s="45">
        <f t="shared" si="113"/>
        <v>0</v>
      </c>
      <c r="Z723" s="45">
        <f t="shared" si="113"/>
        <v>0</v>
      </c>
      <c r="AA723" s="45">
        <f t="shared" si="112"/>
        <v>0</v>
      </c>
      <c r="AB723" s="45">
        <f t="shared" si="112"/>
        <v>0</v>
      </c>
      <c r="AC723" s="45">
        <f t="shared" si="112"/>
        <v>0</v>
      </c>
      <c r="AD723" s="45">
        <f t="shared" si="112"/>
        <v>0</v>
      </c>
      <c r="AE723" s="45">
        <f t="shared" si="112"/>
        <v>0</v>
      </c>
      <c r="AF723" s="45">
        <f t="shared" si="112"/>
        <v>0</v>
      </c>
      <c r="AG723" s="45">
        <f t="shared" si="112"/>
        <v>0</v>
      </c>
      <c r="AH723" s="45">
        <f t="shared" si="112"/>
        <v>0</v>
      </c>
      <c r="AI723" s="45">
        <f t="shared" si="112"/>
        <v>0</v>
      </c>
      <c r="AJ723" s="45">
        <f t="shared" si="112"/>
        <v>0</v>
      </c>
      <c r="AK723" s="45">
        <f t="shared" si="112"/>
        <v>0</v>
      </c>
      <c r="AL723" s="45">
        <f t="shared" si="112"/>
        <v>0</v>
      </c>
      <c r="AM723" s="45">
        <f t="shared" si="112"/>
        <v>0</v>
      </c>
      <c r="AN723" s="45">
        <f t="shared" si="112"/>
        <v>0</v>
      </c>
    </row>
    <row r="724" spans="1:40" x14ac:dyDescent="0.25">
      <c r="A724" s="68"/>
      <c r="B724" s="68"/>
      <c r="C724" s="68"/>
      <c r="D724" s="1"/>
      <c r="E724" s="1"/>
      <c r="F724" s="1"/>
      <c r="G724" s="1"/>
      <c r="H724" s="181"/>
      <c r="I724" s="69"/>
      <c r="J724" s="183"/>
      <c r="K724" s="45">
        <f t="shared" si="113"/>
        <v>0</v>
      </c>
      <c r="L724" s="45">
        <f t="shared" si="113"/>
        <v>0</v>
      </c>
      <c r="M724" s="45">
        <f t="shared" si="113"/>
        <v>0</v>
      </c>
      <c r="N724" s="45">
        <f t="shared" si="113"/>
        <v>0</v>
      </c>
      <c r="O724" s="45">
        <f t="shared" si="113"/>
        <v>0</v>
      </c>
      <c r="P724" s="45">
        <f t="shared" si="113"/>
        <v>0</v>
      </c>
      <c r="Q724" s="45">
        <f t="shared" si="113"/>
        <v>0</v>
      </c>
      <c r="R724" s="45">
        <f t="shared" si="113"/>
        <v>0</v>
      </c>
      <c r="S724" s="45">
        <f t="shared" si="113"/>
        <v>0</v>
      </c>
      <c r="T724" s="45">
        <f t="shared" si="113"/>
        <v>0</v>
      </c>
      <c r="U724" s="45">
        <f t="shared" si="113"/>
        <v>0</v>
      </c>
      <c r="V724" s="45">
        <f t="shared" si="113"/>
        <v>0</v>
      </c>
      <c r="W724" s="45">
        <f t="shared" si="113"/>
        <v>0</v>
      </c>
      <c r="X724" s="45">
        <f t="shared" si="113"/>
        <v>0</v>
      </c>
      <c r="Y724" s="45">
        <f t="shared" si="113"/>
        <v>0</v>
      </c>
      <c r="Z724" s="45">
        <f t="shared" si="113"/>
        <v>0</v>
      </c>
      <c r="AA724" s="45">
        <f t="shared" si="112"/>
        <v>0</v>
      </c>
      <c r="AB724" s="45">
        <f t="shared" si="112"/>
        <v>0</v>
      </c>
      <c r="AC724" s="45">
        <f t="shared" si="112"/>
        <v>0</v>
      </c>
      <c r="AD724" s="45">
        <f t="shared" si="112"/>
        <v>0</v>
      </c>
      <c r="AE724" s="45">
        <f t="shared" si="112"/>
        <v>0</v>
      </c>
      <c r="AF724" s="45">
        <f t="shared" si="112"/>
        <v>0</v>
      </c>
      <c r="AG724" s="45">
        <f t="shared" si="112"/>
        <v>0</v>
      </c>
      <c r="AH724" s="45">
        <f t="shared" si="112"/>
        <v>0</v>
      </c>
      <c r="AI724" s="45">
        <f t="shared" si="112"/>
        <v>0</v>
      </c>
      <c r="AJ724" s="45">
        <f t="shared" si="112"/>
        <v>0</v>
      </c>
      <c r="AK724" s="45">
        <f t="shared" si="112"/>
        <v>0</v>
      </c>
      <c r="AL724" s="45">
        <f t="shared" si="112"/>
        <v>0</v>
      </c>
      <c r="AM724" s="45">
        <f t="shared" si="112"/>
        <v>0</v>
      </c>
      <c r="AN724" s="45">
        <f t="shared" si="112"/>
        <v>0</v>
      </c>
    </row>
    <row r="725" spans="1:40" x14ac:dyDescent="0.25">
      <c r="A725" s="68"/>
      <c r="B725" s="68"/>
      <c r="C725" s="68"/>
      <c r="D725" s="1"/>
      <c r="E725" s="1"/>
      <c r="F725" s="1"/>
      <c r="G725" s="1"/>
      <c r="H725" s="181"/>
      <c r="I725" s="69"/>
      <c r="J725" s="183"/>
      <c r="K725" s="45">
        <f t="shared" si="113"/>
        <v>0</v>
      </c>
      <c r="L725" s="45">
        <f t="shared" si="113"/>
        <v>0</v>
      </c>
      <c r="M725" s="45">
        <f t="shared" si="113"/>
        <v>0</v>
      </c>
      <c r="N725" s="45">
        <f t="shared" si="113"/>
        <v>0</v>
      </c>
      <c r="O725" s="45">
        <f t="shared" si="113"/>
        <v>0</v>
      </c>
      <c r="P725" s="45">
        <f t="shared" si="113"/>
        <v>0</v>
      </c>
      <c r="Q725" s="45">
        <f t="shared" si="113"/>
        <v>0</v>
      </c>
      <c r="R725" s="45">
        <f t="shared" si="113"/>
        <v>0</v>
      </c>
      <c r="S725" s="45">
        <f t="shared" si="113"/>
        <v>0</v>
      </c>
      <c r="T725" s="45">
        <f t="shared" si="113"/>
        <v>0</v>
      </c>
      <c r="U725" s="45">
        <f t="shared" si="113"/>
        <v>0</v>
      </c>
      <c r="V725" s="45">
        <f t="shared" si="113"/>
        <v>0</v>
      </c>
      <c r="W725" s="45">
        <f t="shared" si="113"/>
        <v>0</v>
      </c>
      <c r="X725" s="45">
        <f t="shared" si="113"/>
        <v>0</v>
      </c>
      <c r="Y725" s="45">
        <f t="shared" si="113"/>
        <v>0</v>
      </c>
      <c r="Z725" s="45">
        <f t="shared" si="113"/>
        <v>0</v>
      </c>
      <c r="AA725" s="45">
        <f t="shared" si="112"/>
        <v>0</v>
      </c>
      <c r="AB725" s="45">
        <f t="shared" si="112"/>
        <v>0</v>
      </c>
      <c r="AC725" s="45">
        <f t="shared" si="112"/>
        <v>0</v>
      </c>
      <c r="AD725" s="45">
        <f t="shared" si="112"/>
        <v>0</v>
      </c>
      <c r="AE725" s="45">
        <f t="shared" si="112"/>
        <v>0</v>
      </c>
      <c r="AF725" s="45">
        <f t="shared" si="112"/>
        <v>0</v>
      </c>
      <c r="AG725" s="45">
        <f t="shared" si="112"/>
        <v>0</v>
      </c>
      <c r="AH725" s="45">
        <f t="shared" si="112"/>
        <v>0</v>
      </c>
      <c r="AI725" s="45">
        <f t="shared" si="112"/>
        <v>0</v>
      </c>
      <c r="AJ725" s="45">
        <f t="shared" si="112"/>
        <v>0</v>
      </c>
      <c r="AK725" s="45">
        <f t="shared" si="112"/>
        <v>0</v>
      </c>
      <c r="AL725" s="45">
        <f t="shared" si="112"/>
        <v>0</v>
      </c>
      <c r="AM725" s="45">
        <f t="shared" si="112"/>
        <v>0</v>
      </c>
      <c r="AN725" s="45">
        <f t="shared" si="112"/>
        <v>0</v>
      </c>
    </row>
    <row r="726" spans="1:40" x14ac:dyDescent="0.25">
      <c r="A726" s="68"/>
      <c r="B726" s="68"/>
      <c r="C726" s="68"/>
      <c r="D726" s="1"/>
      <c r="E726" s="1"/>
      <c r="F726" s="1"/>
      <c r="G726" s="1"/>
      <c r="H726" s="181"/>
      <c r="I726" s="69"/>
      <c r="J726" s="183"/>
      <c r="K726" s="45">
        <f t="shared" si="113"/>
        <v>0</v>
      </c>
      <c r="L726" s="45">
        <f t="shared" si="113"/>
        <v>0</v>
      </c>
      <c r="M726" s="45">
        <f t="shared" si="113"/>
        <v>0</v>
      </c>
      <c r="N726" s="45">
        <f t="shared" si="113"/>
        <v>0</v>
      </c>
      <c r="O726" s="45">
        <f t="shared" si="113"/>
        <v>0</v>
      </c>
      <c r="P726" s="45">
        <f t="shared" si="113"/>
        <v>0</v>
      </c>
      <c r="Q726" s="45">
        <f t="shared" si="113"/>
        <v>0</v>
      </c>
      <c r="R726" s="45">
        <f t="shared" si="113"/>
        <v>0</v>
      </c>
      <c r="S726" s="45">
        <f t="shared" si="113"/>
        <v>0</v>
      </c>
      <c r="T726" s="45">
        <f t="shared" si="113"/>
        <v>0</v>
      </c>
      <c r="U726" s="45">
        <f t="shared" si="113"/>
        <v>0</v>
      </c>
      <c r="V726" s="45">
        <f t="shared" si="113"/>
        <v>0</v>
      </c>
      <c r="W726" s="45">
        <f t="shared" si="113"/>
        <v>0</v>
      </c>
      <c r="X726" s="45">
        <f t="shared" si="113"/>
        <v>0</v>
      </c>
      <c r="Y726" s="45">
        <f t="shared" si="113"/>
        <v>0</v>
      </c>
      <c r="Z726" s="45">
        <f t="shared" ref="Z726:AN741" si="114">IF($G726&gt;0,ROUND($J726*Z$3/12*0.75,0),0)</f>
        <v>0</v>
      </c>
      <c r="AA726" s="45">
        <f t="shared" si="114"/>
        <v>0</v>
      </c>
      <c r="AB726" s="45">
        <f t="shared" si="114"/>
        <v>0</v>
      </c>
      <c r="AC726" s="45">
        <f t="shared" si="114"/>
        <v>0</v>
      </c>
      <c r="AD726" s="45">
        <f t="shared" si="114"/>
        <v>0</v>
      </c>
      <c r="AE726" s="45">
        <f t="shared" si="114"/>
        <v>0</v>
      </c>
      <c r="AF726" s="45">
        <f t="shared" si="114"/>
        <v>0</v>
      </c>
      <c r="AG726" s="45">
        <f t="shared" si="114"/>
        <v>0</v>
      </c>
      <c r="AH726" s="45">
        <f t="shared" si="114"/>
        <v>0</v>
      </c>
      <c r="AI726" s="45">
        <f t="shared" si="114"/>
        <v>0</v>
      </c>
      <c r="AJ726" s="45">
        <f t="shared" si="114"/>
        <v>0</v>
      </c>
      <c r="AK726" s="45">
        <f t="shared" si="114"/>
        <v>0</v>
      </c>
      <c r="AL726" s="45">
        <f t="shared" si="114"/>
        <v>0</v>
      </c>
      <c r="AM726" s="45">
        <f t="shared" si="114"/>
        <v>0</v>
      </c>
      <c r="AN726" s="45">
        <f t="shared" si="114"/>
        <v>0</v>
      </c>
    </row>
    <row r="727" spans="1:40" x14ac:dyDescent="0.25">
      <c r="A727" s="68"/>
      <c r="B727" s="68"/>
      <c r="C727" s="68"/>
      <c r="D727" s="1"/>
      <c r="E727" s="1"/>
      <c r="F727" s="1"/>
      <c r="G727" s="1"/>
      <c r="H727" s="181"/>
      <c r="I727" s="69"/>
      <c r="J727" s="183"/>
      <c r="K727" s="45">
        <f t="shared" ref="K727:Z742" si="115">IF($G727&gt;0,ROUND($J727*K$3/12*0.75,0),0)</f>
        <v>0</v>
      </c>
      <c r="L727" s="45">
        <f t="shared" si="115"/>
        <v>0</v>
      </c>
      <c r="M727" s="45">
        <f t="shared" si="115"/>
        <v>0</v>
      </c>
      <c r="N727" s="45">
        <f t="shared" si="115"/>
        <v>0</v>
      </c>
      <c r="O727" s="45">
        <f t="shared" si="115"/>
        <v>0</v>
      </c>
      <c r="P727" s="45">
        <f t="shared" si="115"/>
        <v>0</v>
      </c>
      <c r="Q727" s="45">
        <f t="shared" si="115"/>
        <v>0</v>
      </c>
      <c r="R727" s="45">
        <f t="shared" si="115"/>
        <v>0</v>
      </c>
      <c r="S727" s="45">
        <f t="shared" si="115"/>
        <v>0</v>
      </c>
      <c r="T727" s="45">
        <f t="shared" si="115"/>
        <v>0</v>
      </c>
      <c r="U727" s="45">
        <f t="shared" si="115"/>
        <v>0</v>
      </c>
      <c r="V727" s="45">
        <f t="shared" si="115"/>
        <v>0</v>
      </c>
      <c r="W727" s="45">
        <f t="shared" si="115"/>
        <v>0</v>
      </c>
      <c r="X727" s="45">
        <f t="shared" si="115"/>
        <v>0</v>
      </c>
      <c r="Y727" s="45">
        <f t="shared" si="115"/>
        <v>0</v>
      </c>
      <c r="Z727" s="45">
        <f t="shared" si="115"/>
        <v>0</v>
      </c>
      <c r="AA727" s="45">
        <f t="shared" si="114"/>
        <v>0</v>
      </c>
      <c r="AB727" s="45">
        <f t="shared" si="114"/>
        <v>0</v>
      </c>
      <c r="AC727" s="45">
        <f t="shared" si="114"/>
        <v>0</v>
      </c>
      <c r="AD727" s="45">
        <f t="shared" si="114"/>
        <v>0</v>
      </c>
      <c r="AE727" s="45">
        <f t="shared" si="114"/>
        <v>0</v>
      </c>
      <c r="AF727" s="45">
        <f t="shared" si="114"/>
        <v>0</v>
      </c>
      <c r="AG727" s="45">
        <f t="shared" si="114"/>
        <v>0</v>
      </c>
      <c r="AH727" s="45">
        <f t="shared" si="114"/>
        <v>0</v>
      </c>
      <c r="AI727" s="45">
        <f t="shared" si="114"/>
        <v>0</v>
      </c>
      <c r="AJ727" s="45">
        <f t="shared" si="114"/>
        <v>0</v>
      </c>
      <c r="AK727" s="45">
        <f t="shared" si="114"/>
        <v>0</v>
      </c>
      <c r="AL727" s="45">
        <f t="shared" si="114"/>
        <v>0</v>
      </c>
      <c r="AM727" s="45">
        <f t="shared" si="114"/>
        <v>0</v>
      </c>
      <c r="AN727" s="45">
        <f t="shared" si="114"/>
        <v>0</v>
      </c>
    </row>
    <row r="728" spans="1:40" x14ac:dyDescent="0.25">
      <c r="A728" s="68"/>
      <c r="B728" s="68"/>
      <c r="C728" s="68"/>
      <c r="D728" s="1"/>
      <c r="E728" s="1"/>
      <c r="F728" s="1"/>
      <c r="G728" s="1"/>
      <c r="H728" s="181"/>
      <c r="I728" s="69"/>
      <c r="J728" s="183"/>
      <c r="K728" s="45">
        <f t="shared" si="115"/>
        <v>0</v>
      </c>
      <c r="L728" s="45">
        <f t="shared" si="115"/>
        <v>0</v>
      </c>
      <c r="M728" s="45">
        <f t="shared" si="115"/>
        <v>0</v>
      </c>
      <c r="N728" s="45">
        <f t="shared" si="115"/>
        <v>0</v>
      </c>
      <c r="O728" s="45">
        <f t="shared" si="115"/>
        <v>0</v>
      </c>
      <c r="P728" s="45">
        <f t="shared" si="115"/>
        <v>0</v>
      </c>
      <c r="Q728" s="45">
        <f t="shared" si="115"/>
        <v>0</v>
      </c>
      <c r="R728" s="45">
        <f t="shared" si="115"/>
        <v>0</v>
      </c>
      <c r="S728" s="45">
        <f t="shared" si="115"/>
        <v>0</v>
      </c>
      <c r="T728" s="45">
        <f t="shared" si="115"/>
        <v>0</v>
      </c>
      <c r="U728" s="45">
        <f t="shared" si="115"/>
        <v>0</v>
      </c>
      <c r="V728" s="45">
        <f t="shared" si="115"/>
        <v>0</v>
      </c>
      <c r="W728" s="45">
        <f t="shared" si="115"/>
        <v>0</v>
      </c>
      <c r="X728" s="45">
        <f t="shared" si="115"/>
        <v>0</v>
      </c>
      <c r="Y728" s="45">
        <f t="shared" si="115"/>
        <v>0</v>
      </c>
      <c r="Z728" s="45">
        <f t="shared" si="115"/>
        <v>0</v>
      </c>
      <c r="AA728" s="45">
        <f t="shared" si="114"/>
        <v>0</v>
      </c>
      <c r="AB728" s="45">
        <f t="shared" si="114"/>
        <v>0</v>
      </c>
      <c r="AC728" s="45">
        <f t="shared" si="114"/>
        <v>0</v>
      </c>
      <c r="AD728" s="45">
        <f t="shared" si="114"/>
        <v>0</v>
      </c>
      <c r="AE728" s="45">
        <f t="shared" si="114"/>
        <v>0</v>
      </c>
      <c r="AF728" s="45">
        <f t="shared" si="114"/>
        <v>0</v>
      </c>
      <c r="AG728" s="45">
        <f t="shared" si="114"/>
        <v>0</v>
      </c>
      <c r="AH728" s="45">
        <f t="shared" si="114"/>
        <v>0</v>
      </c>
      <c r="AI728" s="45">
        <f t="shared" si="114"/>
        <v>0</v>
      </c>
      <c r="AJ728" s="45">
        <f t="shared" si="114"/>
        <v>0</v>
      </c>
      <c r="AK728" s="45">
        <f t="shared" si="114"/>
        <v>0</v>
      </c>
      <c r="AL728" s="45">
        <f t="shared" si="114"/>
        <v>0</v>
      </c>
      <c r="AM728" s="45">
        <f t="shared" si="114"/>
        <v>0</v>
      </c>
      <c r="AN728" s="45">
        <f t="shared" si="114"/>
        <v>0</v>
      </c>
    </row>
    <row r="729" spans="1:40" x14ac:dyDescent="0.25">
      <c r="A729" s="68"/>
      <c r="B729" s="68"/>
      <c r="C729" s="68"/>
      <c r="D729" s="1"/>
      <c r="E729" s="1"/>
      <c r="F729" s="1"/>
      <c r="G729" s="1"/>
      <c r="H729" s="181"/>
      <c r="I729" s="69"/>
      <c r="J729" s="183"/>
      <c r="K729" s="45">
        <f t="shared" si="115"/>
        <v>0</v>
      </c>
      <c r="L729" s="45">
        <f t="shared" si="115"/>
        <v>0</v>
      </c>
      <c r="M729" s="45">
        <f t="shared" si="115"/>
        <v>0</v>
      </c>
      <c r="N729" s="45">
        <f t="shared" si="115"/>
        <v>0</v>
      </c>
      <c r="O729" s="45">
        <f t="shared" si="115"/>
        <v>0</v>
      </c>
      <c r="P729" s="45">
        <f t="shared" si="115"/>
        <v>0</v>
      </c>
      <c r="Q729" s="45">
        <f t="shared" si="115"/>
        <v>0</v>
      </c>
      <c r="R729" s="45">
        <f t="shared" si="115"/>
        <v>0</v>
      </c>
      <c r="S729" s="45">
        <f t="shared" si="115"/>
        <v>0</v>
      </c>
      <c r="T729" s="45">
        <f t="shared" si="115"/>
        <v>0</v>
      </c>
      <c r="U729" s="45">
        <f t="shared" si="115"/>
        <v>0</v>
      </c>
      <c r="V729" s="45">
        <f t="shared" si="115"/>
        <v>0</v>
      </c>
      <c r="W729" s="45">
        <f t="shared" si="115"/>
        <v>0</v>
      </c>
      <c r="X729" s="45">
        <f t="shared" si="115"/>
        <v>0</v>
      </c>
      <c r="Y729" s="45">
        <f t="shared" si="115"/>
        <v>0</v>
      </c>
      <c r="Z729" s="45">
        <f t="shared" si="115"/>
        <v>0</v>
      </c>
      <c r="AA729" s="45">
        <f t="shared" si="114"/>
        <v>0</v>
      </c>
      <c r="AB729" s="45">
        <f t="shared" si="114"/>
        <v>0</v>
      </c>
      <c r="AC729" s="45">
        <f t="shared" si="114"/>
        <v>0</v>
      </c>
      <c r="AD729" s="45">
        <f t="shared" si="114"/>
        <v>0</v>
      </c>
      <c r="AE729" s="45">
        <f t="shared" si="114"/>
        <v>0</v>
      </c>
      <c r="AF729" s="45">
        <f t="shared" si="114"/>
        <v>0</v>
      </c>
      <c r="AG729" s="45">
        <f t="shared" si="114"/>
        <v>0</v>
      </c>
      <c r="AH729" s="45">
        <f t="shared" si="114"/>
        <v>0</v>
      </c>
      <c r="AI729" s="45">
        <f t="shared" si="114"/>
        <v>0</v>
      </c>
      <c r="AJ729" s="45">
        <f t="shared" si="114"/>
        <v>0</v>
      </c>
      <c r="AK729" s="45">
        <f t="shared" si="114"/>
        <v>0</v>
      </c>
      <c r="AL729" s="45">
        <f t="shared" si="114"/>
        <v>0</v>
      </c>
      <c r="AM729" s="45">
        <f t="shared" si="114"/>
        <v>0</v>
      </c>
      <c r="AN729" s="45">
        <f t="shared" si="114"/>
        <v>0</v>
      </c>
    </row>
    <row r="730" spans="1:40" x14ac:dyDescent="0.25">
      <c r="A730" s="68"/>
      <c r="B730" s="68"/>
      <c r="C730" s="68"/>
      <c r="D730" s="1"/>
      <c r="E730" s="1"/>
      <c r="F730" s="1"/>
      <c r="G730" s="1"/>
      <c r="H730" s="181"/>
      <c r="I730" s="69"/>
      <c r="J730" s="183"/>
      <c r="K730" s="45">
        <f t="shared" si="115"/>
        <v>0</v>
      </c>
      <c r="L730" s="45">
        <f t="shared" si="115"/>
        <v>0</v>
      </c>
      <c r="M730" s="45">
        <f t="shared" si="115"/>
        <v>0</v>
      </c>
      <c r="N730" s="45">
        <f t="shared" si="115"/>
        <v>0</v>
      </c>
      <c r="O730" s="45">
        <f t="shared" si="115"/>
        <v>0</v>
      </c>
      <c r="P730" s="45">
        <f t="shared" si="115"/>
        <v>0</v>
      </c>
      <c r="Q730" s="45">
        <f t="shared" si="115"/>
        <v>0</v>
      </c>
      <c r="R730" s="45">
        <f t="shared" si="115"/>
        <v>0</v>
      </c>
      <c r="S730" s="45">
        <f t="shared" si="115"/>
        <v>0</v>
      </c>
      <c r="T730" s="45">
        <f t="shared" si="115"/>
        <v>0</v>
      </c>
      <c r="U730" s="45">
        <f t="shared" si="115"/>
        <v>0</v>
      </c>
      <c r="V730" s="45">
        <f t="shared" si="115"/>
        <v>0</v>
      </c>
      <c r="W730" s="45">
        <f t="shared" si="115"/>
        <v>0</v>
      </c>
      <c r="X730" s="45">
        <f t="shared" si="115"/>
        <v>0</v>
      </c>
      <c r="Y730" s="45">
        <f t="shared" si="115"/>
        <v>0</v>
      </c>
      <c r="Z730" s="45">
        <f t="shared" si="115"/>
        <v>0</v>
      </c>
      <c r="AA730" s="45">
        <f t="shared" si="114"/>
        <v>0</v>
      </c>
      <c r="AB730" s="45">
        <f t="shared" si="114"/>
        <v>0</v>
      </c>
      <c r="AC730" s="45">
        <f t="shared" si="114"/>
        <v>0</v>
      </c>
      <c r="AD730" s="45">
        <f t="shared" si="114"/>
        <v>0</v>
      </c>
      <c r="AE730" s="45">
        <f t="shared" si="114"/>
        <v>0</v>
      </c>
      <c r="AF730" s="45">
        <f t="shared" si="114"/>
        <v>0</v>
      </c>
      <c r="AG730" s="45">
        <f t="shared" si="114"/>
        <v>0</v>
      </c>
      <c r="AH730" s="45">
        <f t="shared" si="114"/>
        <v>0</v>
      </c>
      <c r="AI730" s="45">
        <f t="shared" si="114"/>
        <v>0</v>
      </c>
      <c r="AJ730" s="45">
        <f t="shared" si="114"/>
        <v>0</v>
      </c>
      <c r="AK730" s="45">
        <f t="shared" si="114"/>
        <v>0</v>
      </c>
      <c r="AL730" s="45">
        <f t="shared" si="114"/>
        <v>0</v>
      </c>
      <c r="AM730" s="45">
        <f t="shared" si="114"/>
        <v>0</v>
      </c>
      <c r="AN730" s="45">
        <f t="shared" si="114"/>
        <v>0</v>
      </c>
    </row>
    <row r="731" spans="1:40" x14ac:dyDescent="0.25">
      <c r="A731" s="68"/>
      <c r="B731" s="68"/>
      <c r="C731" s="68"/>
      <c r="D731" s="1"/>
      <c r="E731" s="1"/>
      <c r="F731" s="1"/>
      <c r="G731" s="1"/>
      <c r="H731" s="181"/>
      <c r="I731" s="69"/>
      <c r="J731" s="183"/>
      <c r="K731" s="45">
        <f t="shared" si="115"/>
        <v>0</v>
      </c>
      <c r="L731" s="45">
        <f t="shared" si="115"/>
        <v>0</v>
      </c>
      <c r="M731" s="45">
        <f t="shared" si="115"/>
        <v>0</v>
      </c>
      <c r="N731" s="45">
        <f t="shared" si="115"/>
        <v>0</v>
      </c>
      <c r="O731" s="45">
        <f t="shared" si="115"/>
        <v>0</v>
      </c>
      <c r="P731" s="45">
        <f t="shared" si="115"/>
        <v>0</v>
      </c>
      <c r="Q731" s="45">
        <f t="shared" si="115"/>
        <v>0</v>
      </c>
      <c r="R731" s="45">
        <f t="shared" si="115"/>
        <v>0</v>
      </c>
      <c r="S731" s="45">
        <f t="shared" si="115"/>
        <v>0</v>
      </c>
      <c r="T731" s="45">
        <f t="shared" si="115"/>
        <v>0</v>
      </c>
      <c r="U731" s="45">
        <f t="shared" si="115"/>
        <v>0</v>
      </c>
      <c r="V731" s="45">
        <f t="shared" si="115"/>
        <v>0</v>
      </c>
      <c r="W731" s="45">
        <f t="shared" si="115"/>
        <v>0</v>
      </c>
      <c r="X731" s="45">
        <f t="shared" si="115"/>
        <v>0</v>
      </c>
      <c r="Y731" s="45">
        <f t="shared" si="115"/>
        <v>0</v>
      </c>
      <c r="Z731" s="45">
        <f t="shared" si="115"/>
        <v>0</v>
      </c>
      <c r="AA731" s="45">
        <f t="shared" si="114"/>
        <v>0</v>
      </c>
      <c r="AB731" s="45">
        <f t="shared" si="114"/>
        <v>0</v>
      </c>
      <c r="AC731" s="45">
        <f t="shared" si="114"/>
        <v>0</v>
      </c>
      <c r="AD731" s="45">
        <f t="shared" si="114"/>
        <v>0</v>
      </c>
      <c r="AE731" s="45">
        <f t="shared" si="114"/>
        <v>0</v>
      </c>
      <c r="AF731" s="45">
        <f t="shared" si="114"/>
        <v>0</v>
      </c>
      <c r="AG731" s="45">
        <f t="shared" si="114"/>
        <v>0</v>
      </c>
      <c r="AH731" s="45">
        <f t="shared" si="114"/>
        <v>0</v>
      </c>
      <c r="AI731" s="45">
        <f t="shared" si="114"/>
        <v>0</v>
      </c>
      <c r="AJ731" s="45">
        <f t="shared" si="114"/>
        <v>0</v>
      </c>
      <c r="AK731" s="45">
        <f t="shared" si="114"/>
        <v>0</v>
      </c>
      <c r="AL731" s="45">
        <f t="shared" si="114"/>
        <v>0</v>
      </c>
      <c r="AM731" s="45">
        <f t="shared" si="114"/>
        <v>0</v>
      </c>
      <c r="AN731" s="45">
        <f t="shared" si="114"/>
        <v>0</v>
      </c>
    </row>
    <row r="732" spans="1:40" x14ac:dyDescent="0.25">
      <c r="A732" s="68"/>
      <c r="B732" s="68"/>
      <c r="C732" s="68"/>
      <c r="D732" s="1"/>
      <c r="E732" s="1"/>
      <c r="F732" s="1"/>
      <c r="G732" s="1"/>
      <c r="H732" s="181"/>
      <c r="I732" s="69"/>
      <c r="J732" s="183"/>
      <c r="K732" s="45">
        <f t="shared" si="115"/>
        <v>0</v>
      </c>
      <c r="L732" s="45">
        <f t="shared" si="115"/>
        <v>0</v>
      </c>
      <c r="M732" s="45">
        <f t="shared" si="115"/>
        <v>0</v>
      </c>
      <c r="N732" s="45">
        <f t="shared" si="115"/>
        <v>0</v>
      </c>
      <c r="O732" s="45">
        <f t="shared" si="115"/>
        <v>0</v>
      </c>
      <c r="P732" s="45">
        <f t="shared" si="115"/>
        <v>0</v>
      </c>
      <c r="Q732" s="45">
        <f t="shared" si="115"/>
        <v>0</v>
      </c>
      <c r="R732" s="45">
        <f t="shared" si="115"/>
        <v>0</v>
      </c>
      <c r="S732" s="45">
        <f t="shared" si="115"/>
        <v>0</v>
      </c>
      <c r="T732" s="45">
        <f t="shared" si="115"/>
        <v>0</v>
      </c>
      <c r="U732" s="45">
        <f t="shared" si="115"/>
        <v>0</v>
      </c>
      <c r="V732" s="45">
        <f t="shared" si="115"/>
        <v>0</v>
      </c>
      <c r="W732" s="45">
        <f t="shared" si="115"/>
        <v>0</v>
      </c>
      <c r="X732" s="45">
        <f t="shared" si="115"/>
        <v>0</v>
      </c>
      <c r="Y732" s="45">
        <f t="shared" si="115"/>
        <v>0</v>
      </c>
      <c r="Z732" s="45">
        <f t="shared" si="115"/>
        <v>0</v>
      </c>
      <c r="AA732" s="45">
        <f t="shared" si="114"/>
        <v>0</v>
      </c>
      <c r="AB732" s="45">
        <f t="shared" si="114"/>
        <v>0</v>
      </c>
      <c r="AC732" s="45">
        <f t="shared" si="114"/>
        <v>0</v>
      </c>
      <c r="AD732" s="45">
        <f t="shared" si="114"/>
        <v>0</v>
      </c>
      <c r="AE732" s="45">
        <f t="shared" si="114"/>
        <v>0</v>
      </c>
      <c r="AF732" s="45">
        <f t="shared" si="114"/>
        <v>0</v>
      </c>
      <c r="AG732" s="45">
        <f t="shared" si="114"/>
        <v>0</v>
      </c>
      <c r="AH732" s="45">
        <f t="shared" si="114"/>
        <v>0</v>
      </c>
      <c r="AI732" s="45">
        <f t="shared" si="114"/>
        <v>0</v>
      </c>
      <c r="AJ732" s="45">
        <f t="shared" si="114"/>
        <v>0</v>
      </c>
      <c r="AK732" s="45">
        <f t="shared" si="114"/>
        <v>0</v>
      </c>
      <c r="AL732" s="45">
        <f t="shared" si="114"/>
        <v>0</v>
      </c>
      <c r="AM732" s="45">
        <f t="shared" si="114"/>
        <v>0</v>
      </c>
      <c r="AN732" s="45">
        <f t="shared" si="114"/>
        <v>0</v>
      </c>
    </row>
    <row r="733" spans="1:40" x14ac:dyDescent="0.25">
      <c r="A733" s="68"/>
      <c r="B733" s="68"/>
      <c r="C733" s="68"/>
      <c r="D733" s="1"/>
      <c r="E733" s="1"/>
      <c r="F733" s="1"/>
      <c r="G733" s="1"/>
      <c r="H733" s="181"/>
      <c r="I733" s="69"/>
      <c r="J733" s="183"/>
      <c r="K733" s="45">
        <f t="shared" si="115"/>
        <v>0</v>
      </c>
      <c r="L733" s="45">
        <f t="shared" si="115"/>
        <v>0</v>
      </c>
      <c r="M733" s="45">
        <f t="shared" si="115"/>
        <v>0</v>
      </c>
      <c r="N733" s="45">
        <f t="shared" si="115"/>
        <v>0</v>
      </c>
      <c r="O733" s="45">
        <f t="shared" si="115"/>
        <v>0</v>
      </c>
      <c r="P733" s="45">
        <f t="shared" si="115"/>
        <v>0</v>
      </c>
      <c r="Q733" s="45">
        <f t="shared" si="115"/>
        <v>0</v>
      </c>
      <c r="R733" s="45">
        <f t="shared" si="115"/>
        <v>0</v>
      </c>
      <c r="S733" s="45">
        <f t="shared" si="115"/>
        <v>0</v>
      </c>
      <c r="T733" s="45">
        <f t="shared" si="115"/>
        <v>0</v>
      </c>
      <c r="U733" s="45">
        <f t="shared" si="115"/>
        <v>0</v>
      </c>
      <c r="V733" s="45">
        <f t="shared" si="115"/>
        <v>0</v>
      </c>
      <c r="W733" s="45">
        <f t="shared" si="115"/>
        <v>0</v>
      </c>
      <c r="X733" s="45">
        <f t="shared" si="115"/>
        <v>0</v>
      </c>
      <c r="Y733" s="45">
        <f t="shared" si="115"/>
        <v>0</v>
      </c>
      <c r="Z733" s="45">
        <f t="shared" si="115"/>
        <v>0</v>
      </c>
      <c r="AA733" s="45">
        <f t="shared" si="114"/>
        <v>0</v>
      </c>
      <c r="AB733" s="45">
        <f t="shared" si="114"/>
        <v>0</v>
      </c>
      <c r="AC733" s="45">
        <f t="shared" si="114"/>
        <v>0</v>
      </c>
      <c r="AD733" s="45">
        <f t="shared" si="114"/>
        <v>0</v>
      </c>
      <c r="AE733" s="45">
        <f t="shared" si="114"/>
        <v>0</v>
      </c>
      <c r="AF733" s="45">
        <f t="shared" si="114"/>
        <v>0</v>
      </c>
      <c r="AG733" s="45">
        <f t="shared" si="114"/>
        <v>0</v>
      </c>
      <c r="AH733" s="45">
        <f t="shared" si="114"/>
        <v>0</v>
      </c>
      <c r="AI733" s="45">
        <f t="shared" si="114"/>
        <v>0</v>
      </c>
      <c r="AJ733" s="45">
        <f t="shared" si="114"/>
        <v>0</v>
      </c>
      <c r="AK733" s="45">
        <f t="shared" si="114"/>
        <v>0</v>
      </c>
      <c r="AL733" s="45">
        <f t="shared" si="114"/>
        <v>0</v>
      </c>
      <c r="AM733" s="45">
        <f t="shared" si="114"/>
        <v>0</v>
      </c>
      <c r="AN733" s="45">
        <f t="shared" si="114"/>
        <v>0</v>
      </c>
    </row>
    <row r="734" spans="1:40" x14ac:dyDescent="0.25">
      <c r="A734" s="68"/>
      <c r="B734" s="68"/>
      <c r="C734" s="68"/>
      <c r="D734" s="1"/>
      <c r="E734" s="1"/>
      <c r="F734" s="1"/>
      <c r="G734" s="1"/>
      <c r="H734" s="181"/>
      <c r="I734" s="69"/>
      <c r="J734" s="183"/>
      <c r="K734" s="45">
        <f t="shared" si="115"/>
        <v>0</v>
      </c>
      <c r="L734" s="45">
        <f t="shared" si="115"/>
        <v>0</v>
      </c>
      <c r="M734" s="45">
        <f t="shared" si="115"/>
        <v>0</v>
      </c>
      <c r="N734" s="45">
        <f t="shared" si="115"/>
        <v>0</v>
      </c>
      <c r="O734" s="45">
        <f t="shared" si="115"/>
        <v>0</v>
      </c>
      <c r="P734" s="45">
        <f t="shared" si="115"/>
        <v>0</v>
      </c>
      <c r="Q734" s="45">
        <f t="shared" si="115"/>
        <v>0</v>
      </c>
      <c r="R734" s="45">
        <f t="shared" si="115"/>
        <v>0</v>
      </c>
      <c r="S734" s="45">
        <f t="shared" si="115"/>
        <v>0</v>
      </c>
      <c r="T734" s="45">
        <f t="shared" si="115"/>
        <v>0</v>
      </c>
      <c r="U734" s="45">
        <f t="shared" si="115"/>
        <v>0</v>
      </c>
      <c r="V734" s="45">
        <f t="shared" si="115"/>
        <v>0</v>
      </c>
      <c r="W734" s="45">
        <f t="shared" si="115"/>
        <v>0</v>
      </c>
      <c r="X734" s="45">
        <f t="shared" si="115"/>
        <v>0</v>
      </c>
      <c r="Y734" s="45">
        <f t="shared" si="115"/>
        <v>0</v>
      </c>
      <c r="Z734" s="45">
        <f t="shared" si="115"/>
        <v>0</v>
      </c>
      <c r="AA734" s="45">
        <f t="shared" si="114"/>
        <v>0</v>
      </c>
      <c r="AB734" s="45">
        <f t="shared" si="114"/>
        <v>0</v>
      </c>
      <c r="AC734" s="45">
        <f t="shared" si="114"/>
        <v>0</v>
      </c>
      <c r="AD734" s="45">
        <f t="shared" si="114"/>
        <v>0</v>
      </c>
      <c r="AE734" s="45">
        <f t="shared" si="114"/>
        <v>0</v>
      </c>
      <c r="AF734" s="45">
        <f t="shared" si="114"/>
        <v>0</v>
      </c>
      <c r="AG734" s="45">
        <f t="shared" si="114"/>
        <v>0</v>
      </c>
      <c r="AH734" s="45">
        <f t="shared" si="114"/>
        <v>0</v>
      </c>
      <c r="AI734" s="45">
        <f t="shared" si="114"/>
        <v>0</v>
      </c>
      <c r="AJ734" s="45">
        <f t="shared" si="114"/>
        <v>0</v>
      </c>
      <c r="AK734" s="45">
        <f t="shared" si="114"/>
        <v>0</v>
      </c>
      <c r="AL734" s="45">
        <f t="shared" si="114"/>
        <v>0</v>
      </c>
      <c r="AM734" s="45">
        <f t="shared" si="114"/>
        <v>0</v>
      </c>
      <c r="AN734" s="45">
        <f t="shared" si="114"/>
        <v>0</v>
      </c>
    </row>
    <row r="735" spans="1:40" x14ac:dyDescent="0.25">
      <c r="A735" s="68"/>
      <c r="B735" s="68"/>
      <c r="C735" s="68"/>
      <c r="D735" s="1"/>
      <c r="E735" s="1"/>
      <c r="F735" s="1"/>
      <c r="G735" s="1"/>
      <c r="H735" s="181"/>
      <c r="I735" s="69"/>
      <c r="J735" s="183"/>
      <c r="K735" s="45">
        <f t="shared" si="115"/>
        <v>0</v>
      </c>
      <c r="L735" s="45">
        <f t="shared" si="115"/>
        <v>0</v>
      </c>
      <c r="M735" s="45">
        <f t="shared" si="115"/>
        <v>0</v>
      </c>
      <c r="N735" s="45">
        <f t="shared" si="115"/>
        <v>0</v>
      </c>
      <c r="O735" s="45">
        <f t="shared" si="115"/>
        <v>0</v>
      </c>
      <c r="P735" s="45">
        <f t="shared" si="115"/>
        <v>0</v>
      </c>
      <c r="Q735" s="45">
        <f t="shared" si="115"/>
        <v>0</v>
      </c>
      <c r="R735" s="45">
        <f t="shared" si="115"/>
        <v>0</v>
      </c>
      <c r="S735" s="45">
        <f t="shared" si="115"/>
        <v>0</v>
      </c>
      <c r="T735" s="45">
        <f t="shared" si="115"/>
        <v>0</v>
      </c>
      <c r="U735" s="45">
        <f t="shared" si="115"/>
        <v>0</v>
      </c>
      <c r="V735" s="45">
        <f t="shared" si="115"/>
        <v>0</v>
      </c>
      <c r="W735" s="45">
        <f t="shared" si="115"/>
        <v>0</v>
      </c>
      <c r="X735" s="45">
        <f t="shared" si="115"/>
        <v>0</v>
      </c>
      <c r="Y735" s="45">
        <f t="shared" si="115"/>
        <v>0</v>
      </c>
      <c r="Z735" s="45">
        <f t="shared" si="115"/>
        <v>0</v>
      </c>
      <c r="AA735" s="45">
        <f t="shared" si="114"/>
        <v>0</v>
      </c>
      <c r="AB735" s="45">
        <f t="shared" si="114"/>
        <v>0</v>
      </c>
      <c r="AC735" s="45">
        <f t="shared" si="114"/>
        <v>0</v>
      </c>
      <c r="AD735" s="45">
        <f t="shared" si="114"/>
        <v>0</v>
      </c>
      <c r="AE735" s="45">
        <f t="shared" si="114"/>
        <v>0</v>
      </c>
      <c r="AF735" s="45">
        <f t="shared" si="114"/>
        <v>0</v>
      </c>
      <c r="AG735" s="45">
        <f t="shared" si="114"/>
        <v>0</v>
      </c>
      <c r="AH735" s="45">
        <f t="shared" si="114"/>
        <v>0</v>
      </c>
      <c r="AI735" s="45">
        <f t="shared" si="114"/>
        <v>0</v>
      </c>
      <c r="AJ735" s="45">
        <f t="shared" si="114"/>
        <v>0</v>
      </c>
      <c r="AK735" s="45">
        <f t="shared" si="114"/>
        <v>0</v>
      </c>
      <c r="AL735" s="45">
        <f t="shared" si="114"/>
        <v>0</v>
      </c>
      <c r="AM735" s="45">
        <f t="shared" si="114"/>
        <v>0</v>
      </c>
      <c r="AN735" s="45">
        <f t="shared" si="114"/>
        <v>0</v>
      </c>
    </row>
    <row r="736" spans="1:40" x14ac:dyDescent="0.25">
      <c r="A736" s="68"/>
      <c r="B736" s="68"/>
      <c r="C736" s="68"/>
      <c r="D736" s="1"/>
      <c r="E736" s="1"/>
      <c r="F736" s="1"/>
      <c r="G736" s="1"/>
      <c r="H736" s="181"/>
      <c r="I736" s="69"/>
      <c r="J736" s="183"/>
      <c r="K736" s="45">
        <f t="shared" si="115"/>
        <v>0</v>
      </c>
      <c r="L736" s="45">
        <f t="shared" si="115"/>
        <v>0</v>
      </c>
      <c r="M736" s="45">
        <f t="shared" si="115"/>
        <v>0</v>
      </c>
      <c r="N736" s="45">
        <f t="shared" si="115"/>
        <v>0</v>
      </c>
      <c r="O736" s="45">
        <f t="shared" si="115"/>
        <v>0</v>
      </c>
      <c r="P736" s="45">
        <f t="shared" si="115"/>
        <v>0</v>
      </c>
      <c r="Q736" s="45">
        <f t="shared" si="115"/>
        <v>0</v>
      </c>
      <c r="R736" s="45">
        <f t="shared" si="115"/>
        <v>0</v>
      </c>
      <c r="S736" s="45">
        <f t="shared" si="115"/>
        <v>0</v>
      </c>
      <c r="T736" s="45">
        <f t="shared" si="115"/>
        <v>0</v>
      </c>
      <c r="U736" s="45">
        <f t="shared" si="115"/>
        <v>0</v>
      </c>
      <c r="V736" s="45">
        <f t="shared" si="115"/>
        <v>0</v>
      </c>
      <c r="W736" s="45">
        <f t="shared" si="115"/>
        <v>0</v>
      </c>
      <c r="X736" s="45">
        <f t="shared" si="115"/>
        <v>0</v>
      </c>
      <c r="Y736" s="45">
        <f t="shared" si="115"/>
        <v>0</v>
      </c>
      <c r="Z736" s="45">
        <f t="shared" si="115"/>
        <v>0</v>
      </c>
      <c r="AA736" s="45">
        <f t="shared" si="114"/>
        <v>0</v>
      </c>
      <c r="AB736" s="45">
        <f t="shared" si="114"/>
        <v>0</v>
      </c>
      <c r="AC736" s="45">
        <f t="shared" si="114"/>
        <v>0</v>
      </c>
      <c r="AD736" s="45">
        <f t="shared" si="114"/>
        <v>0</v>
      </c>
      <c r="AE736" s="45">
        <f t="shared" si="114"/>
        <v>0</v>
      </c>
      <c r="AF736" s="45">
        <f t="shared" si="114"/>
        <v>0</v>
      </c>
      <c r="AG736" s="45">
        <f t="shared" si="114"/>
        <v>0</v>
      </c>
      <c r="AH736" s="45">
        <f t="shared" si="114"/>
        <v>0</v>
      </c>
      <c r="AI736" s="45">
        <f t="shared" si="114"/>
        <v>0</v>
      </c>
      <c r="AJ736" s="45">
        <f t="shared" si="114"/>
        <v>0</v>
      </c>
      <c r="AK736" s="45">
        <f t="shared" si="114"/>
        <v>0</v>
      </c>
      <c r="AL736" s="45">
        <f t="shared" si="114"/>
        <v>0</v>
      </c>
      <c r="AM736" s="45">
        <f t="shared" si="114"/>
        <v>0</v>
      </c>
      <c r="AN736" s="45">
        <f t="shared" si="114"/>
        <v>0</v>
      </c>
    </row>
    <row r="737" spans="1:40" x14ac:dyDescent="0.25">
      <c r="A737" s="68"/>
      <c r="B737" s="68"/>
      <c r="C737" s="68"/>
      <c r="D737" s="1"/>
      <c r="E737" s="1"/>
      <c r="F737" s="1"/>
      <c r="G737" s="1"/>
      <c r="H737" s="181"/>
      <c r="I737" s="69"/>
      <c r="J737" s="183"/>
      <c r="K737" s="45">
        <f t="shared" si="115"/>
        <v>0</v>
      </c>
      <c r="L737" s="45">
        <f t="shared" si="115"/>
        <v>0</v>
      </c>
      <c r="M737" s="45">
        <f t="shared" si="115"/>
        <v>0</v>
      </c>
      <c r="N737" s="45">
        <f t="shared" si="115"/>
        <v>0</v>
      </c>
      <c r="O737" s="45">
        <f t="shared" si="115"/>
        <v>0</v>
      </c>
      <c r="P737" s="45">
        <f t="shared" si="115"/>
        <v>0</v>
      </c>
      <c r="Q737" s="45">
        <f t="shared" si="115"/>
        <v>0</v>
      </c>
      <c r="R737" s="45">
        <f t="shared" si="115"/>
        <v>0</v>
      </c>
      <c r="S737" s="45">
        <f t="shared" si="115"/>
        <v>0</v>
      </c>
      <c r="T737" s="45">
        <f t="shared" si="115"/>
        <v>0</v>
      </c>
      <c r="U737" s="45">
        <f t="shared" si="115"/>
        <v>0</v>
      </c>
      <c r="V737" s="45">
        <f t="shared" si="115"/>
        <v>0</v>
      </c>
      <c r="W737" s="45">
        <f t="shared" si="115"/>
        <v>0</v>
      </c>
      <c r="X737" s="45">
        <f t="shared" si="115"/>
        <v>0</v>
      </c>
      <c r="Y737" s="45">
        <f t="shared" si="115"/>
        <v>0</v>
      </c>
      <c r="Z737" s="45">
        <f t="shared" si="115"/>
        <v>0</v>
      </c>
      <c r="AA737" s="45">
        <f t="shared" si="114"/>
        <v>0</v>
      </c>
      <c r="AB737" s="45">
        <f t="shared" si="114"/>
        <v>0</v>
      </c>
      <c r="AC737" s="45">
        <f t="shared" si="114"/>
        <v>0</v>
      </c>
      <c r="AD737" s="45">
        <f t="shared" si="114"/>
        <v>0</v>
      </c>
      <c r="AE737" s="45">
        <f t="shared" si="114"/>
        <v>0</v>
      </c>
      <c r="AF737" s="45">
        <f t="shared" si="114"/>
        <v>0</v>
      </c>
      <c r="AG737" s="45">
        <f t="shared" si="114"/>
        <v>0</v>
      </c>
      <c r="AH737" s="45">
        <f t="shared" si="114"/>
        <v>0</v>
      </c>
      <c r="AI737" s="45">
        <f t="shared" si="114"/>
        <v>0</v>
      </c>
      <c r="AJ737" s="45">
        <f t="shared" si="114"/>
        <v>0</v>
      </c>
      <c r="AK737" s="45">
        <f t="shared" si="114"/>
        <v>0</v>
      </c>
      <c r="AL737" s="45">
        <f t="shared" si="114"/>
        <v>0</v>
      </c>
      <c r="AM737" s="45">
        <f t="shared" si="114"/>
        <v>0</v>
      </c>
      <c r="AN737" s="45">
        <f t="shared" si="114"/>
        <v>0</v>
      </c>
    </row>
    <row r="738" spans="1:40" x14ac:dyDescent="0.25">
      <c r="A738" s="68"/>
      <c r="B738" s="68"/>
      <c r="C738" s="68"/>
      <c r="D738" s="1"/>
      <c r="E738" s="1"/>
      <c r="F738" s="1"/>
      <c r="G738" s="1"/>
      <c r="H738" s="181"/>
      <c r="I738" s="69"/>
      <c r="J738" s="183"/>
      <c r="K738" s="45">
        <f t="shared" si="115"/>
        <v>0</v>
      </c>
      <c r="L738" s="45">
        <f t="shared" si="115"/>
        <v>0</v>
      </c>
      <c r="M738" s="45">
        <f t="shared" si="115"/>
        <v>0</v>
      </c>
      <c r="N738" s="45">
        <f t="shared" si="115"/>
        <v>0</v>
      </c>
      <c r="O738" s="45">
        <f t="shared" si="115"/>
        <v>0</v>
      </c>
      <c r="P738" s="45">
        <f t="shared" si="115"/>
        <v>0</v>
      </c>
      <c r="Q738" s="45">
        <f t="shared" si="115"/>
        <v>0</v>
      </c>
      <c r="R738" s="45">
        <f t="shared" si="115"/>
        <v>0</v>
      </c>
      <c r="S738" s="45">
        <f t="shared" si="115"/>
        <v>0</v>
      </c>
      <c r="T738" s="45">
        <f t="shared" si="115"/>
        <v>0</v>
      </c>
      <c r="U738" s="45">
        <f t="shared" si="115"/>
        <v>0</v>
      </c>
      <c r="V738" s="45">
        <f t="shared" si="115"/>
        <v>0</v>
      </c>
      <c r="W738" s="45">
        <f t="shared" si="115"/>
        <v>0</v>
      </c>
      <c r="X738" s="45">
        <f t="shared" si="115"/>
        <v>0</v>
      </c>
      <c r="Y738" s="45">
        <f t="shared" si="115"/>
        <v>0</v>
      </c>
      <c r="Z738" s="45">
        <f t="shared" si="115"/>
        <v>0</v>
      </c>
      <c r="AA738" s="45">
        <f t="shared" si="114"/>
        <v>0</v>
      </c>
      <c r="AB738" s="45">
        <f t="shared" si="114"/>
        <v>0</v>
      </c>
      <c r="AC738" s="45">
        <f t="shared" si="114"/>
        <v>0</v>
      </c>
      <c r="AD738" s="45">
        <f t="shared" si="114"/>
        <v>0</v>
      </c>
      <c r="AE738" s="45">
        <f t="shared" si="114"/>
        <v>0</v>
      </c>
      <c r="AF738" s="45">
        <f t="shared" si="114"/>
        <v>0</v>
      </c>
      <c r="AG738" s="45">
        <f t="shared" si="114"/>
        <v>0</v>
      </c>
      <c r="AH738" s="45">
        <f t="shared" si="114"/>
        <v>0</v>
      </c>
      <c r="AI738" s="45">
        <f t="shared" si="114"/>
        <v>0</v>
      </c>
      <c r="AJ738" s="45">
        <f t="shared" si="114"/>
        <v>0</v>
      </c>
      <c r="AK738" s="45">
        <f t="shared" si="114"/>
        <v>0</v>
      </c>
      <c r="AL738" s="45">
        <f t="shared" si="114"/>
        <v>0</v>
      </c>
      <c r="AM738" s="45">
        <f t="shared" si="114"/>
        <v>0</v>
      </c>
      <c r="AN738" s="45">
        <f t="shared" si="114"/>
        <v>0</v>
      </c>
    </row>
    <row r="739" spans="1:40" x14ac:dyDescent="0.25">
      <c r="A739" s="68"/>
      <c r="B739" s="68"/>
      <c r="C739" s="68"/>
      <c r="D739" s="1"/>
      <c r="E739" s="1"/>
      <c r="F739" s="1"/>
      <c r="G739" s="1"/>
      <c r="H739" s="181"/>
      <c r="I739" s="69"/>
      <c r="J739" s="183"/>
      <c r="K739" s="45">
        <f t="shared" si="115"/>
        <v>0</v>
      </c>
      <c r="L739" s="45">
        <f t="shared" si="115"/>
        <v>0</v>
      </c>
      <c r="M739" s="45">
        <f t="shared" si="115"/>
        <v>0</v>
      </c>
      <c r="N739" s="45">
        <f t="shared" si="115"/>
        <v>0</v>
      </c>
      <c r="O739" s="45">
        <f t="shared" si="115"/>
        <v>0</v>
      </c>
      <c r="P739" s="45">
        <f t="shared" si="115"/>
        <v>0</v>
      </c>
      <c r="Q739" s="45">
        <f t="shared" si="115"/>
        <v>0</v>
      </c>
      <c r="R739" s="45">
        <f t="shared" si="115"/>
        <v>0</v>
      </c>
      <c r="S739" s="45">
        <f t="shared" si="115"/>
        <v>0</v>
      </c>
      <c r="T739" s="45">
        <f t="shared" si="115"/>
        <v>0</v>
      </c>
      <c r="U739" s="45">
        <f t="shared" si="115"/>
        <v>0</v>
      </c>
      <c r="V739" s="45">
        <f t="shared" si="115"/>
        <v>0</v>
      </c>
      <c r="W739" s="45">
        <f t="shared" si="115"/>
        <v>0</v>
      </c>
      <c r="X739" s="45">
        <f t="shared" si="115"/>
        <v>0</v>
      </c>
      <c r="Y739" s="45">
        <f t="shared" si="115"/>
        <v>0</v>
      </c>
      <c r="Z739" s="45">
        <f t="shared" si="115"/>
        <v>0</v>
      </c>
      <c r="AA739" s="45">
        <f t="shared" si="114"/>
        <v>0</v>
      </c>
      <c r="AB739" s="45">
        <f t="shared" si="114"/>
        <v>0</v>
      </c>
      <c r="AC739" s="45">
        <f t="shared" si="114"/>
        <v>0</v>
      </c>
      <c r="AD739" s="45">
        <f t="shared" si="114"/>
        <v>0</v>
      </c>
      <c r="AE739" s="45">
        <f t="shared" si="114"/>
        <v>0</v>
      </c>
      <c r="AF739" s="45">
        <f t="shared" si="114"/>
        <v>0</v>
      </c>
      <c r="AG739" s="45">
        <f t="shared" si="114"/>
        <v>0</v>
      </c>
      <c r="AH739" s="45">
        <f t="shared" si="114"/>
        <v>0</v>
      </c>
      <c r="AI739" s="45">
        <f t="shared" si="114"/>
        <v>0</v>
      </c>
      <c r="AJ739" s="45">
        <f t="shared" si="114"/>
        <v>0</v>
      </c>
      <c r="AK739" s="45">
        <f t="shared" si="114"/>
        <v>0</v>
      </c>
      <c r="AL739" s="45">
        <f t="shared" si="114"/>
        <v>0</v>
      </c>
      <c r="AM739" s="45">
        <f t="shared" si="114"/>
        <v>0</v>
      </c>
      <c r="AN739" s="45">
        <f t="shared" si="114"/>
        <v>0</v>
      </c>
    </row>
    <row r="740" spans="1:40" x14ac:dyDescent="0.25">
      <c r="A740" s="68"/>
      <c r="B740" s="68"/>
      <c r="C740" s="68"/>
      <c r="D740" s="1"/>
      <c r="E740" s="1"/>
      <c r="F740" s="1"/>
      <c r="G740" s="1"/>
      <c r="H740" s="181"/>
      <c r="I740" s="69"/>
      <c r="J740" s="183"/>
      <c r="K740" s="45">
        <f t="shared" si="115"/>
        <v>0</v>
      </c>
      <c r="L740" s="45">
        <f t="shared" si="115"/>
        <v>0</v>
      </c>
      <c r="M740" s="45">
        <f t="shared" si="115"/>
        <v>0</v>
      </c>
      <c r="N740" s="45">
        <f t="shared" si="115"/>
        <v>0</v>
      </c>
      <c r="O740" s="45">
        <f t="shared" si="115"/>
        <v>0</v>
      </c>
      <c r="P740" s="45">
        <f t="shared" si="115"/>
        <v>0</v>
      </c>
      <c r="Q740" s="45">
        <f t="shared" si="115"/>
        <v>0</v>
      </c>
      <c r="R740" s="45">
        <f t="shared" si="115"/>
        <v>0</v>
      </c>
      <c r="S740" s="45">
        <f t="shared" si="115"/>
        <v>0</v>
      </c>
      <c r="T740" s="45">
        <f t="shared" si="115"/>
        <v>0</v>
      </c>
      <c r="U740" s="45">
        <f t="shared" si="115"/>
        <v>0</v>
      </c>
      <c r="V740" s="45">
        <f t="shared" si="115"/>
        <v>0</v>
      </c>
      <c r="W740" s="45">
        <f t="shared" si="115"/>
        <v>0</v>
      </c>
      <c r="X740" s="45">
        <f t="shared" si="115"/>
        <v>0</v>
      </c>
      <c r="Y740" s="45">
        <f t="shared" si="115"/>
        <v>0</v>
      </c>
      <c r="Z740" s="45">
        <f t="shared" si="115"/>
        <v>0</v>
      </c>
      <c r="AA740" s="45">
        <f t="shared" si="114"/>
        <v>0</v>
      </c>
      <c r="AB740" s="45">
        <f t="shared" si="114"/>
        <v>0</v>
      </c>
      <c r="AC740" s="45">
        <f t="shared" si="114"/>
        <v>0</v>
      </c>
      <c r="AD740" s="45">
        <f t="shared" si="114"/>
        <v>0</v>
      </c>
      <c r="AE740" s="45">
        <f t="shared" si="114"/>
        <v>0</v>
      </c>
      <c r="AF740" s="45">
        <f t="shared" si="114"/>
        <v>0</v>
      </c>
      <c r="AG740" s="45">
        <f t="shared" si="114"/>
        <v>0</v>
      </c>
      <c r="AH740" s="45">
        <f t="shared" si="114"/>
        <v>0</v>
      </c>
      <c r="AI740" s="45">
        <f t="shared" si="114"/>
        <v>0</v>
      </c>
      <c r="AJ740" s="45">
        <f t="shared" si="114"/>
        <v>0</v>
      </c>
      <c r="AK740" s="45">
        <f t="shared" si="114"/>
        <v>0</v>
      </c>
      <c r="AL740" s="45">
        <f t="shared" si="114"/>
        <v>0</v>
      </c>
      <c r="AM740" s="45">
        <f t="shared" si="114"/>
        <v>0</v>
      </c>
      <c r="AN740" s="45">
        <f t="shared" si="114"/>
        <v>0</v>
      </c>
    </row>
    <row r="741" spans="1:40" x14ac:dyDescent="0.25">
      <c r="A741" s="68"/>
      <c r="B741" s="68"/>
      <c r="C741" s="68"/>
      <c r="D741" s="1"/>
      <c r="E741" s="1"/>
      <c r="F741" s="1"/>
      <c r="G741" s="1"/>
      <c r="H741" s="181"/>
      <c r="I741" s="69"/>
      <c r="J741" s="183"/>
      <c r="K741" s="45">
        <f t="shared" si="115"/>
        <v>0</v>
      </c>
      <c r="L741" s="45">
        <f t="shared" si="115"/>
        <v>0</v>
      </c>
      <c r="M741" s="45">
        <f t="shared" si="115"/>
        <v>0</v>
      </c>
      <c r="N741" s="45">
        <f t="shared" si="115"/>
        <v>0</v>
      </c>
      <c r="O741" s="45">
        <f t="shared" si="115"/>
        <v>0</v>
      </c>
      <c r="P741" s="45">
        <f t="shared" si="115"/>
        <v>0</v>
      </c>
      <c r="Q741" s="45">
        <f t="shared" si="115"/>
        <v>0</v>
      </c>
      <c r="R741" s="45">
        <f t="shared" si="115"/>
        <v>0</v>
      </c>
      <c r="S741" s="45">
        <f t="shared" si="115"/>
        <v>0</v>
      </c>
      <c r="T741" s="45">
        <f t="shared" si="115"/>
        <v>0</v>
      </c>
      <c r="U741" s="45">
        <f t="shared" si="115"/>
        <v>0</v>
      </c>
      <c r="V741" s="45">
        <f t="shared" si="115"/>
        <v>0</v>
      </c>
      <c r="W741" s="45">
        <f t="shared" si="115"/>
        <v>0</v>
      </c>
      <c r="X741" s="45">
        <f t="shared" si="115"/>
        <v>0</v>
      </c>
      <c r="Y741" s="45">
        <f t="shared" si="115"/>
        <v>0</v>
      </c>
      <c r="Z741" s="45">
        <f t="shared" si="115"/>
        <v>0</v>
      </c>
      <c r="AA741" s="45">
        <f t="shared" si="114"/>
        <v>0</v>
      </c>
      <c r="AB741" s="45">
        <f t="shared" si="114"/>
        <v>0</v>
      </c>
      <c r="AC741" s="45">
        <f t="shared" si="114"/>
        <v>0</v>
      </c>
      <c r="AD741" s="45">
        <f t="shared" si="114"/>
        <v>0</v>
      </c>
      <c r="AE741" s="45">
        <f t="shared" si="114"/>
        <v>0</v>
      </c>
      <c r="AF741" s="45">
        <f t="shared" si="114"/>
        <v>0</v>
      </c>
      <c r="AG741" s="45">
        <f t="shared" si="114"/>
        <v>0</v>
      </c>
      <c r="AH741" s="45">
        <f t="shared" si="114"/>
        <v>0</v>
      </c>
      <c r="AI741" s="45">
        <f t="shared" si="114"/>
        <v>0</v>
      </c>
      <c r="AJ741" s="45">
        <f t="shared" si="114"/>
        <v>0</v>
      </c>
      <c r="AK741" s="45">
        <f t="shared" si="114"/>
        <v>0</v>
      </c>
      <c r="AL741" s="45">
        <f t="shared" si="114"/>
        <v>0</v>
      </c>
      <c r="AM741" s="45">
        <f t="shared" si="114"/>
        <v>0</v>
      </c>
      <c r="AN741" s="45">
        <f t="shared" si="114"/>
        <v>0</v>
      </c>
    </row>
    <row r="742" spans="1:40" x14ac:dyDescent="0.25">
      <c r="A742" s="68"/>
      <c r="B742" s="68"/>
      <c r="C742" s="68"/>
      <c r="D742" s="1"/>
      <c r="E742" s="1"/>
      <c r="F742" s="1"/>
      <c r="G742" s="1"/>
      <c r="H742" s="181"/>
      <c r="I742" s="69"/>
      <c r="J742" s="183"/>
      <c r="K742" s="45">
        <f t="shared" si="115"/>
        <v>0</v>
      </c>
      <c r="L742" s="45">
        <f t="shared" si="115"/>
        <v>0</v>
      </c>
      <c r="M742" s="45">
        <f t="shared" si="115"/>
        <v>0</v>
      </c>
      <c r="N742" s="45">
        <f t="shared" si="115"/>
        <v>0</v>
      </c>
      <c r="O742" s="45">
        <f t="shared" si="115"/>
        <v>0</v>
      </c>
      <c r="P742" s="45">
        <f t="shared" si="115"/>
        <v>0</v>
      </c>
      <c r="Q742" s="45">
        <f t="shared" si="115"/>
        <v>0</v>
      </c>
      <c r="R742" s="45">
        <f t="shared" si="115"/>
        <v>0</v>
      </c>
      <c r="S742" s="45">
        <f t="shared" si="115"/>
        <v>0</v>
      </c>
      <c r="T742" s="45">
        <f t="shared" si="115"/>
        <v>0</v>
      </c>
      <c r="U742" s="45">
        <f t="shared" si="115"/>
        <v>0</v>
      </c>
      <c r="V742" s="45">
        <f t="shared" si="115"/>
        <v>0</v>
      </c>
      <c r="W742" s="45">
        <f t="shared" si="115"/>
        <v>0</v>
      </c>
      <c r="X742" s="45">
        <f t="shared" si="115"/>
        <v>0</v>
      </c>
      <c r="Y742" s="45">
        <f t="shared" si="115"/>
        <v>0</v>
      </c>
      <c r="Z742" s="45">
        <f t="shared" ref="Z742:AN757" si="116">IF($G742&gt;0,ROUND($J742*Z$3/12*0.75,0),0)</f>
        <v>0</v>
      </c>
      <c r="AA742" s="45">
        <f t="shared" si="116"/>
        <v>0</v>
      </c>
      <c r="AB742" s="45">
        <f t="shared" si="116"/>
        <v>0</v>
      </c>
      <c r="AC742" s="45">
        <f t="shared" si="116"/>
        <v>0</v>
      </c>
      <c r="AD742" s="45">
        <f t="shared" si="116"/>
        <v>0</v>
      </c>
      <c r="AE742" s="45">
        <f t="shared" si="116"/>
        <v>0</v>
      </c>
      <c r="AF742" s="45">
        <f t="shared" si="116"/>
        <v>0</v>
      </c>
      <c r="AG742" s="45">
        <f t="shared" si="116"/>
        <v>0</v>
      </c>
      <c r="AH742" s="45">
        <f t="shared" si="116"/>
        <v>0</v>
      </c>
      <c r="AI742" s="45">
        <f t="shared" si="116"/>
        <v>0</v>
      </c>
      <c r="AJ742" s="45">
        <f t="shared" si="116"/>
        <v>0</v>
      </c>
      <c r="AK742" s="45">
        <f t="shared" si="116"/>
        <v>0</v>
      </c>
      <c r="AL742" s="45">
        <f t="shared" si="116"/>
        <v>0</v>
      </c>
      <c r="AM742" s="45">
        <f t="shared" si="116"/>
        <v>0</v>
      </c>
      <c r="AN742" s="45">
        <f t="shared" si="116"/>
        <v>0</v>
      </c>
    </row>
    <row r="743" spans="1:40" x14ac:dyDescent="0.25">
      <c r="A743" s="68"/>
      <c r="B743" s="68"/>
      <c r="C743" s="68"/>
      <c r="D743" s="1"/>
      <c r="E743" s="1"/>
      <c r="F743" s="1"/>
      <c r="G743" s="1"/>
      <c r="H743" s="181"/>
      <c r="I743" s="69"/>
      <c r="J743" s="183"/>
      <c r="K743" s="45">
        <f t="shared" ref="K743:Z758" si="117">IF($G743&gt;0,ROUND($J743*K$3/12*0.75,0),0)</f>
        <v>0</v>
      </c>
      <c r="L743" s="45">
        <f t="shared" si="117"/>
        <v>0</v>
      </c>
      <c r="M743" s="45">
        <f t="shared" si="117"/>
        <v>0</v>
      </c>
      <c r="N743" s="45">
        <f t="shared" si="117"/>
        <v>0</v>
      </c>
      <c r="O743" s="45">
        <f t="shared" si="117"/>
        <v>0</v>
      </c>
      <c r="P743" s="45">
        <f t="shared" si="117"/>
        <v>0</v>
      </c>
      <c r="Q743" s="45">
        <f t="shared" si="117"/>
        <v>0</v>
      </c>
      <c r="R743" s="45">
        <f t="shared" si="117"/>
        <v>0</v>
      </c>
      <c r="S743" s="45">
        <f t="shared" si="117"/>
        <v>0</v>
      </c>
      <c r="T743" s="45">
        <f t="shared" si="117"/>
        <v>0</v>
      </c>
      <c r="U743" s="45">
        <f t="shared" si="117"/>
        <v>0</v>
      </c>
      <c r="V743" s="45">
        <f t="shared" si="117"/>
        <v>0</v>
      </c>
      <c r="W743" s="45">
        <f t="shared" si="117"/>
        <v>0</v>
      </c>
      <c r="X743" s="45">
        <f t="shared" si="117"/>
        <v>0</v>
      </c>
      <c r="Y743" s="45">
        <f t="shared" si="117"/>
        <v>0</v>
      </c>
      <c r="Z743" s="45">
        <f t="shared" si="117"/>
        <v>0</v>
      </c>
      <c r="AA743" s="45">
        <f t="shared" si="116"/>
        <v>0</v>
      </c>
      <c r="AB743" s="45">
        <f t="shared" si="116"/>
        <v>0</v>
      </c>
      <c r="AC743" s="45">
        <f t="shared" si="116"/>
        <v>0</v>
      </c>
      <c r="AD743" s="45">
        <f t="shared" si="116"/>
        <v>0</v>
      </c>
      <c r="AE743" s="45">
        <f t="shared" si="116"/>
        <v>0</v>
      </c>
      <c r="AF743" s="45">
        <f t="shared" si="116"/>
        <v>0</v>
      </c>
      <c r="AG743" s="45">
        <f t="shared" si="116"/>
        <v>0</v>
      </c>
      <c r="AH743" s="45">
        <f t="shared" si="116"/>
        <v>0</v>
      </c>
      <c r="AI743" s="45">
        <f t="shared" si="116"/>
        <v>0</v>
      </c>
      <c r="AJ743" s="45">
        <f t="shared" si="116"/>
        <v>0</v>
      </c>
      <c r="AK743" s="45">
        <f t="shared" si="116"/>
        <v>0</v>
      </c>
      <c r="AL743" s="45">
        <f t="shared" si="116"/>
        <v>0</v>
      </c>
      <c r="AM743" s="45">
        <f t="shared" si="116"/>
        <v>0</v>
      </c>
      <c r="AN743" s="45">
        <f t="shared" si="116"/>
        <v>0</v>
      </c>
    </row>
    <row r="744" spans="1:40" x14ac:dyDescent="0.25">
      <c r="A744" s="68"/>
      <c r="B744" s="68"/>
      <c r="C744" s="68"/>
      <c r="D744" s="1"/>
      <c r="E744" s="1"/>
      <c r="F744" s="1"/>
      <c r="G744" s="1"/>
      <c r="H744" s="181"/>
      <c r="I744" s="69"/>
      <c r="J744" s="183"/>
      <c r="K744" s="45">
        <f t="shared" si="117"/>
        <v>0</v>
      </c>
      <c r="L744" s="45">
        <f t="shared" si="117"/>
        <v>0</v>
      </c>
      <c r="M744" s="45">
        <f t="shared" si="117"/>
        <v>0</v>
      </c>
      <c r="N744" s="45">
        <f t="shared" si="117"/>
        <v>0</v>
      </c>
      <c r="O744" s="45">
        <f t="shared" si="117"/>
        <v>0</v>
      </c>
      <c r="P744" s="45">
        <f t="shared" si="117"/>
        <v>0</v>
      </c>
      <c r="Q744" s="45">
        <f t="shared" si="117"/>
        <v>0</v>
      </c>
      <c r="R744" s="45">
        <f t="shared" si="117"/>
        <v>0</v>
      </c>
      <c r="S744" s="45">
        <f t="shared" si="117"/>
        <v>0</v>
      </c>
      <c r="T744" s="45">
        <f t="shared" si="117"/>
        <v>0</v>
      </c>
      <c r="U744" s="45">
        <f t="shared" si="117"/>
        <v>0</v>
      </c>
      <c r="V744" s="45">
        <f t="shared" si="117"/>
        <v>0</v>
      </c>
      <c r="W744" s="45">
        <f t="shared" si="117"/>
        <v>0</v>
      </c>
      <c r="X744" s="45">
        <f t="shared" si="117"/>
        <v>0</v>
      </c>
      <c r="Y744" s="45">
        <f t="shared" si="117"/>
        <v>0</v>
      </c>
      <c r="Z744" s="45">
        <f t="shared" si="117"/>
        <v>0</v>
      </c>
      <c r="AA744" s="45">
        <f t="shared" si="116"/>
        <v>0</v>
      </c>
      <c r="AB744" s="45">
        <f t="shared" si="116"/>
        <v>0</v>
      </c>
      <c r="AC744" s="45">
        <f t="shared" si="116"/>
        <v>0</v>
      </c>
      <c r="AD744" s="45">
        <f t="shared" si="116"/>
        <v>0</v>
      </c>
      <c r="AE744" s="45">
        <f t="shared" si="116"/>
        <v>0</v>
      </c>
      <c r="AF744" s="45">
        <f t="shared" si="116"/>
        <v>0</v>
      </c>
      <c r="AG744" s="45">
        <f t="shared" si="116"/>
        <v>0</v>
      </c>
      <c r="AH744" s="45">
        <f t="shared" si="116"/>
        <v>0</v>
      </c>
      <c r="AI744" s="45">
        <f t="shared" si="116"/>
        <v>0</v>
      </c>
      <c r="AJ744" s="45">
        <f t="shared" si="116"/>
        <v>0</v>
      </c>
      <c r="AK744" s="45">
        <f t="shared" si="116"/>
        <v>0</v>
      </c>
      <c r="AL744" s="45">
        <f t="shared" si="116"/>
        <v>0</v>
      </c>
      <c r="AM744" s="45">
        <f t="shared" si="116"/>
        <v>0</v>
      </c>
      <c r="AN744" s="45">
        <f t="shared" si="116"/>
        <v>0</v>
      </c>
    </row>
    <row r="745" spans="1:40" x14ac:dyDescent="0.25">
      <c r="A745" s="68"/>
      <c r="B745" s="68"/>
      <c r="C745" s="68"/>
      <c r="D745" s="1"/>
      <c r="E745" s="1"/>
      <c r="F745" s="1"/>
      <c r="G745" s="1"/>
      <c r="H745" s="181"/>
      <c r="I745" s="69"/>
      <c r="J745" s="183"/>
      <c r="K745" s="45">
        <f t="shared" si="117"/>
        <v>0</v>
      </c>
      <c r="L745" s="45">
        <f t="shared" si="117"/>
        <v>0</v>
      </c>
      <c r="M745" s="45">
        <f t="shared" si="117"/>
        <v>0</v>
      </c>
      <c r="N745" s="45">
        <f t="shared" si="117"/>
        <v>0</v>
      </c>
      <c r="O745" s="45">
        <f t="shared" si="117"/>
        <v>0</v>
      </c>
      <c r="P745" s="45">
        <f t="shared" si="117"/>
        <v>0</v>
      </c>
      <c r="Q745" s="45">
        <f t="shared" si="117"/>
        <v>0</v>
      </c>
      <c r="R745" s="45">
        <f t="shared" si="117"/>
        <v>0</v>
      </c>
      <c r="S745" s="45">
        <f t="shared" si="117"/>
        <v>0</v>
      </c>
      <c r="T745" s="45">
        <f t="shared" si="117"/>
        <v>0</v>
      </c>
      <c r="U745" s="45">
        <f t="shared" si="117"/>
        <v>0</v>
      </c>
      <c r="V745" s="45">
        <f t="shared" si="117"/>
        <v>0</v>
      </c>
      <c r="W745" s="45">
        <f t="shared" si="117"/>
        <v>0</v>
      </c>
      <c r="X745" s="45">
        <f t="shared" si="117"/>
        <v>0</v>
      </c>
      <c r="Y745" s="45">
        <f t="shared" si="117"/>
        <v>0</v>
      </c>
      <c r="Z745" s="45">
        <f t="shared" si="117"/>
        <v>0</v>
      </c>
      <c r="AA745" s="45">
        <f t="shared" si="116"/>
        <v>0</v>
      </c>
      <c r="AB745" s="45">
        <f t="shared" si="116"/>
        <v>0</v>
      </c>
      <c r="AC745" s="45">
        <f t="shared" si="116"/>
        <v>0</v>
      </c>
      <c r="AD745" s="45">
        <f t="shared" si="116"/>
        <v>0</v>
      </c>
      <c r="AE745" s="45">
        <f t="shared" si="116"/>
        <v>0</v>
      </c>
      <c r="AF745" s="45">
        <f t="shared" si="116"/>
        <v>0</v>
      </c>
      <c r="AG745" s="45">
        <f t="shared" si="116"/>
        <v>0</v>
      </c>
      <c r="AH745" s="45">
        <f t="shared" si="116"/>
        <v>0</v>
      </c>
      <c r="AI745" s="45">
        <f t="shared" si="116"/>
        <v>0</v>
      </c>
      <c r="AJ745" s="45">
        <f t="shared" si="116"/>
        <v>0</v>
      </c>
      <c r="AK745" s="45">
        <f t="shared" si="116"/>
        <v>0</v>
      </c>
      <c r="AL745" s="45">
        <f t="shared" si="116"/>
        <v>0</v>
      </c>
      <c r="AM745" s="45">
        <f t="shared" si="116"/>
        <v>0</v>
      </c>
      <c r="AN745" s="45">
        <f t="shared" si="116"/>
        <v>0</v>
      </c>
    </row>
    <row r="746" spans="1:40" x14ac:dyDescent="0.25">
      <c r="A746" s="68"/>
      <c r="B746" s="68"/>
      <c r="C746" s="68"/>
      <c r="D746" s="1"/>
      <c r="E746" s="1"/>
      <c r="F746" s="1"/>
      <c r="G746" s="1"/>
      <c r="H746" s="181"/>
      <c r="I746" s="69"/>
      <c r="J746" s="183"/>
      <c r="K746" s="45">
        <f t="shared" si="117"/>
        <v>0</v>
      </c>
      <c r="L746" s="45">
        <f t="shared" si="117"/>
        <v>0</v>
      </c>
      <c r="M746" s="45">
        <f t="shared" si="117"/>
        <v>0</v>
      </c>
      <c r="N746" s="45">
        <f t="shared" si="117"/>
        <v>0</v>
      </c>
      <c r="O746" s="45">
        <f t="shared" si="117"/>
        <v>0</v>
      </c>
      <c r="P746" s="45">
        <f t="shared" si="117"/>
        <v>0</v>
      </c>
      <c r="Q746" s="45">
        <f t="shared" si="117"/>
        <v>0</v>
      </c>
      <c r="R746" s="45">
        <f t="shared" si="117"/>
        <v>0</v>
      </c>
      <c r="S746" s="45">
        <f t="shared" si="117"/>
        <v>0</v>
      </c>
      <c r="T746" s="45">
        <f t="shared" si="117"/>
        <v>0</v>
      </c>
      <c r="U746" s="45">
        <f t="shared" si="117"/>
        <v>0</v>
      </c>
      <c r="V746" s="45">
        <f t="shared" si="117"/>
        <v>0</v>
      </c>
      <c r="W746" s="45">
        <f t="shared" si="117"/>
        <v>0</v>
      </c>
      <c r="X746" s="45">
        <f t="shared" si="117"/>
        <v>0</v>
      </c>
      <c r="Y746" s="45">
        <f t="shared" si="117"/>
        <v>0</v>
      </c>
      <c r="Z746" s="45">
        <f t="shared" si="117"/>
        <v>0</v>
      </c>
      <c r="AA746" s="45">
        <f t="shared" si="116"/>
        <v>0</v>
      </c>
      <c r="AB746" s="45">
        <f t="shared" si="116"/>
        <v>0</v>
      </c>
      <c r="AC746" s="45">
        <f t="shared" si="116"/>
        <v>0</v>
      </c>
      <c r="AD746" s="45">
        <f t="shared" si="116"/>
        <v>0</v>
      </c>
      <c r="AE746" s="45">
        <f t="shared" si="116"/>
        <v>0</v>
      </c>
      <c r="AF746" s="45">
        <f t="shared" si="116"/>
        <v>0</v>
      </c>
      <c r="AG746" s="45">
        <f t="shared" si="116"/>
        <v>0</v>
      </c>
      <c r="AH746" s="45">
        <f t="shared" si="116"/>
        <v>0</v>
      </c>
      <c r="AI746" s="45">
        <f t="shared" si="116"/>
        <v>0</v>
      </c>
      <c r="AJ746" s="45">
        <f t="shared" si="116"/>
        <v>0</v>
      </c>
      <c r="AK746" s="45">
        <f t="shared" si="116"/>
        <v>0</v>
      </c>
      <c r="AL746" s="45">
        <f t="shared" si="116"/>
        <v>0</v>
      </c>
      <c r="AM746" s="45">
        <f t="shared" si="116"/>
        <v>0</v>
      </c>
      <c r="AN746" s="45">
        <f t="shared" si="116"/>
        <v>0</v>
      </c>
    </row>
    <row r="747" spans="1:40" x14ac:dyDescent="0.25">
      <c r="A747" s="68"/>
      <c r="B747" s="68"/>
      <c r="C747" s="68"/>
      <c r="D747" s="1"/>
      <c r="E747" s="1"/>
      <c r="F747" s="1"/>
      <c r="G747" s="1"/>
      <c r="H747" s="181"/>
      <c r="I747" s="69"/>
      <c r="J747" s="183"/>
      <c r="K747" s="45">
        <f t="shared" si="117"/>
        <v>0</v>
      </c>
      <c r="L747" s="45">
        <f t="shared" si="117"/>
        <v>0</v>
      </c>
      <c r="M747" s="45">
        <f t="shared" si="117"/>
        <v>0</v>
      </c>
      <c r="N747" s="45">
        <f t="shared" si="117"/>
        <v>0</v>
      </c>
      <c r="O747" s="45">
        <f t="shared" si="117"/>
        <v>0</v>
      </c>
      <c r="P747" s="45">
        <f t="shared" si="117"/>
        <v>0</v>
      </c>
      <c r="Q747" s="45">
        <f t="shared" si="117"/>
        <v>0</v>
      </c>
      <c r="R747" s="45">
        <f t="shared" si="117"/>
        <v>0</v>
      </c>
      <c r="S747" s="45">
        <f t="shared" si="117"/>
        <v>0</v>
      </c>
      <c r="T747" s="45">
        <f t="shared" si="117"/>
        <v>0</v>
      </c>
      <c r="U747" s="45">
        <f t="shared" si="117"/>
        <v>0</v>
      </c>
      <c r="V747" s="45">
        <f t="shared" si="117"/>
        <v>0</v>
      </c>
      <c r="W747" s="45">
        <f t="shared" si="117"/>
        <v>0</v>
      </c>
      <c r="X747" s="45">
        <f t="shared" si="117"/>
        <v>0</v>
      </c>
      <c r="Y747" s="45">
        <f t="shared" si="117"/>
        <v>0</v>
      </c>
      <c r="Z747" s="45">
        <f t="shared" si="117"/>
        <v>0</v>
      </c>
      <c r="AA747" s="45">
        <f t="shared" si="116"/>
        <v>0</v>
      </c>
      <c r="AB747" s="45">
        <f t="shared" si="116"/>
        <v>0</v>
      </c>
      <c r="AC747" s="45">
        <f t="shared" si="116"/>
        <v>0</v>
      </c>
      <c r="AD747" s="45">
        <f t="shared" si="116"/>
        <v>0</v>
      </c>
      <c r="AE747" s="45">
        <f t="shared" si="116"/>
        <v>0</v>
      </c>
      <c r="AF747" s="45">
        <f t="shared" si="116"/>
        <v>0</v>
      </c>
      <c r="AG747" s="45">
        <f t="shared" si="116"/>
        <v>0</v>
      </c>
      <c r="AH747" s="45">
        <f t="shared" si="116"/>
        <v>0</v>
      </c>
      <c r="AI747" s="45">
        <f t="shared" si="116"/>
        <v>0</v>
      </c>
      <c r="AJ747" s="45">
        <f t="shared" si="116"/>
        <v>0</v>
      </c>
      <c r="AK747" s="45">
        <f t="shared" si="116"/>
        <v>0</v>
      </c>
      <c r="AL747" s="45">
        <f t="shared" si="116"/>
        <v>0</v>
      </c>
      <c r="AM747" s="45">
        <f t="shared" si="116"/>
        <v>0</v>
      </c>
      <c r="AN747" s="45">
        <f t="shared" si="116"/>
        <v>0</v>
      </c>
    </row>
    <row r="748" spans="1:40" x14ac:dyDescent="0.25">
      <c r="A748" s="68"/>
      <c r="B748" s="68"/>
      <c r="C748" s="68"/>
      <c r="D748" s="1"/>
      <c r="E748" s="1"/>
      <c r="F748" s="1"/>
      <c r="G748" s="1"/>
      <c r="H748" s="181"/>
      <c r="I748" s="69"/>
      <c r="J748" s="183"/>
      <c r="K748" s="45">
        <f t="shared" si="117"/>
        <v>0</v>
      </c>
      <c r="L748" s="45">
        <f t="shared" si="117"/>
        <v>0</v>
      </c>
      <c r="M748" s="45">
        <f t="shared" si="117"/>
        <v>0</v>
      </c>
      <c r="N748" s="45">
        <f t="shared" si="117"/>
        <v>0</v>
      </c>
      <c r="O748" s="45">
        <f t="shared" si="117"/>
        <v>0</v>
      </c>
      <c r="P748" s="45">
        <f t="shared" si="117"/>
        <v>0</v>
      </c>
      <c r="Q748" s="45">
        <f t="shared" si="117"/>
        <v>0</v>
      </c>
      <c r="R748" s="45">
        <f t="shared" si="117"/>
        <v>0</v>
      </c>
      <c r="S748" s="45">
        <f t="shared" si="117"/>
        <v>0</v>
      </c>
      <c r="T748" s="45">
        <f t="shared" si="117"/>
        <v>0</v>
      </c>
      <c r="U748" s="45">
        <f t="shared" si="117"/>
        <v>0</v>
      </c>
      <c r="V748" s="45">
        <f t="shared" si="117"/>
        <v>0</v>
      </c>
      <c r="W748" s="45">
        <f t="shared" si="117"/>
        <v>0</v>
      </c>
      <c r="X748" s="45">
        <f t="shared" si="117"/>
        <v>0</v>
      </c>
      <c r="Y748" s="45">
        <f t="shared" si="117"/>
        <v>0</v>
      </c>
      <c r="Z748" s="45">
        <f t="shared" si="117"/>
        <v>0</v>
      </c>
      <c r="AA748" s="45">
        <f t="shared" si="116"/>
        <v>0</v>
      </c>
      <c r="AB748" s="45">
        <f t="shared" si="116"/>
        <v>0</v>
      </c>
      <c r="AC748" s="45">
        <f t="shared" si="116"/>
        <v>0</v>
      </c>
      <c r="AD748" s="45">
        <f t="shared" si="116"/>
        <v>0</v>
      </c>
      <c r="AE748" s="45">
        <f t="shared" si="116"/>
        <v>0</v>
      </c>
      <c r="AF748" s="45">
        <f t="shared" si="116"/>
        <v>0</v>
      </c>
      <c r="AG748" s="45">
        <f t="shared" si="116"/>
        <v>0</v>
      </c>
      <c r="AH748" s="45">
        <f t="shared" si="116"/>
        <v>0</v>
      </c>
      <c r="AI748" s="45">
        <f t="shared" si="116"/>
        <v>0</v>
      </c>
      <c r="AJ748" s="45">
        <f t="shared" si="116"/>
        <v>0</v>
      </c>
      <c r="AK748" s="45">
        <f t="shared" si="116"/>
        <v>0</v>
      </c>
      <c r="AL748" s="45">
        <f t="shared" si="116"/>
        <v>0</v>
      </c>
      <c r="AM748" s="45">
        <f t="shared" si="116"/>
        <v>0</v>
      </c>
      <c r="AN748" s="45">
        <f t="shared" si="116"/>
        <v>0</v>
      </c>
    </row>
    <row r="749" spans="1:40" x14ac:dyDescent="0.25">
      <c r="A749" s="68"/>
      <c r="B749" s="68"/>
      <c r="C749" s="68"/>
      <c r="D749" s="1"/>
      <c r="E749" s="1"/>
      <c r="F749" s="1"/>
      <c r="G749" s="1"/>
      <c r="H749" s="181"/>
      <c r="I749" s="69"/>
      <c r="J749" s="183"/>
      <c r="K749" s="45">
        <f t="shared" si="117"/>
        <v>0</v>
      </c>
      <c r="L749" s="45">
        <f t="shared" si="117"/>
        <v>0</v>
      </c>
      <c r="M749" s="45">
        <f t="shared" si="117"/>
        <v>0</v>
      </c>
      <c r="N749" s="45">
        <f t="shared" si="117"/>
        <v>0</v>
      </c>
      <c r="O749" s="45">
        <f t="shared" si="117"/>
        <v>0</v>
      </c>
      <c r="P749" s="45">
        <f t="shared" si="117"/>
        <v>0</v>
      </c>
      <c r="Q749" s="45">
        <f t="shared" si="117"/>
        <v>0</v>
      </c>
      <c r="R749" s="45">
        <f t="shared" si="117"/>
        <v>0</v>
      </c>
      <c r="S749" s="45">
        <f t="shared" si="117"/>
        <v>0</v>
      </c>
      <c r="T749" s="45">
        <f t="shared" si="117"/>
        <v>0</v>
      </c>
      <c r="U749" s="45">
        <f t="shared" si="117"/>
        <v>0</v>
      </c>
      <c r="V749" s="45">
        <f t="shared" si="117"/>
        <v>0</v>
      </c>
      <c r="W749" s="45">
        <f t="shared" si="117"/>
        <v>0</v>
      </c>
      <c r="X749" s="45">
        <f t="shared" si="117"/>
        <v>0</v>
      </c>
      <c r="Y749" s="45">
        <f t="shared" si="117"/>
        <v>0</v>
      </c>
      <c r="Z749" s="45">
        <f t="shared" si="117"/>
        <v>0</v>
      </c>
      <c r="AA749" s="45">
        <f t="shared" si="116"/>
        <v>0</v>
      </c>
      <c r="AB749" s="45">
        <f t="shared" si="116"/>
        <v>0</v>
      </c>
      <c r="AC749" s="45">
        <f t="shared" si="116"/>
        <v>0</v>
      </c>
      <c r="AD749" s="45">
        <f t="shared" si="116"/>
        <v>0</v>
      </c>
      <c r="AE749" s="45">
        <f t="shared" si="116"/>
        <v>0</v>
      </c>
      <c r="AF749" s="45">
        <f t="shared" si="116"/>
        <v>0</v>
      </c>
      <c r="AG749" s="45">
        <f t="shared" si="116"/>
        <v>0</v>
      </c>
      <c r="AH749" s="45">
        <f t="shared" si="116"/>
        <v>0</v>
      </c>
      <c r="AI749" s="45">
        <f t="shared" si="116"/>
        <v>0</v>
      </c>
      <c r="AJ749" s="45">
        <f t="shared" si="116"/>
        <v>0</v>
      </c>
      <c r="AK749" s="45">
        <f t="shared" si="116"/>
        <v>0</v>
      </c>
      <c r="AL749" s="45">
        <f t="shared" si="116"/>
        <v>0</v>
      </c>
      <c r="AM749" s="45">
        <f t="shared" si="116"/>
        <v>0</v>
      </c>
      <c r="AN749" s="45">
        <f t="shared" si="116"/>
        <v>0</v>
      </c>
    </row>
    <row r="750" spans="1:40" x14ac:dyDescent="0.25">
      <c r="A750" s="68"/>
      <c r="B750" s="68"/>
      <c r="C750" s="68"/>
      <c r="D750" s="1"/>
      <c r="E750" s="1"/>
      <c r="F750" s="1"/>
      <c r="G750" s="1"/>
      <c r="H750" s="181"/>
      <c r="I750" s="69"/>
      <c r="J750" s="183"/>
      <c r="K750" s="45">
        <f t="shared" si="117"/>
        <v>0</v>
      </c>
      <c r="L750" s="45">
        <f t="shared" si="117"/>
        <v>0</v>
      </c>
      <c r="M750" s="45">
        <f t="shared" si="117"/>
        <v>0</v>
      </c>
      <c r="N750" s="45">
        <f t="shared" si="117"/>
        <v>0</v>
      </c>
      <c r="O750" s="45">
        <f t="shared" si="117"/>
        <v>0</v>
      </c>
      <c r="P750" s="45">
        <f t="shared" si="117"/>
        <v>0</v>
      </c>
      <c r="Q750" s="45">
        <f t="shared" si="117"/>
        <v>0</v>
      </c>
      <c r="R750" s="45">
        <f t="shared" si="117"/>
        <v>0</v>
      </c>
      <c r="S750" s="45">
        <f t="shared" si="117"/>
        <v>0</v>
      </c>
      <c r="T750" s="45">
        <f t="shared" si="117"/>
        <v>0</v>
      </c>
      <c r="U750" s="45">
        <f t="shared" si="117"/>
        <v>0</v>
      </c>
      <c r="V750" s="45">
        <f t="shared" si="117"/>
        <v>0</v>
      </c>
      <c r="W750" s="45">
        <f t="shared" si="117"/>
        <v>0</v>
      </c>
      <c r="X750" s="45">
        <f t="shared" si="117"/>
        <v>0</v>
      </c>
      <c r="Y750" s="45">
        <f t="shared" si="117"/>
        <v>0</v>
      </c>
      <c r="Z750" s="45">
        <f t="shared" si="117"/>
        <v>0</v>
      </c>
      <c r="AA750" s="45">
        <f t="shared" si="116"/>
        <v>0</v>
      </c>
      <c r="AB750" s="45">
        <f t="shared" si="116"/>
        <v>0</v>
      </c>
      <c r="AC750" s="45">
        <f t="shared" si="116"/>
        <v>0</v>
      </c>
      <c r="AD750" s="45">
        <f t="shared" si="116"/>
        <v>0</v>
      </c>
      <c r="AE750" s="45">
        <f t="shared" si="116"/>
        <v>0</v>
      </c>
      <c r="AF750" s="45">
        <f t="shared" si="116"/>
        <v>0</v>
      </c>
      <c r="AG750" s="45">
        <f t="shared" si="116"/>
        <v>0</v>
      </c>
      <c r="AH750" s="45">
        <f t="shared" si="116"/>
        <v>0</v>
      </c>
      <c r="AI750" s="45">
        <f t="shared" si="116"/>
        <v>0</v>
      </c>
      <c r="AJ750" s="45">
        <f t="shared" si="116"/>
        <v>0</v>
      </c>
      <c r="AK750" s="45">
        <f t="shared" si="116"/>
        <v>0</v>
      </c>
      <c r="AL750" s="45">
        <f t="shared" si="116"/>
        <v>0</v>
      </c>
      <c r="AM750" s="45">
        <f t="shared" si="116"/>
        <v>0</v>
      </c>
      <c r="AN750" s="45">
        <f t="shared" si="116"/>
        <v>0</v>
      </c>
    </row>
    <row r="751" spans="1:40" x14ac:dyDescent="0.25">
      <c r="A751" s="68"/>
      <c r="B751" s="68"/>
      <c r="C751" s="68"/>
      <c r="D751" s="1"/>
      <c r="E751" s="1"/>
      <c r="F751" s="1"/>
      <c r="G751" s="1"/>
      <c r="H751" s="181"/>
      <c r="I751" s="69"/>
      <c r="J751" s="183"/>
      <c r="K751" s="45">
        <f t="shared" si="117"/>
        <v>0</v>
      </c>
      <c r="L751" s="45">
        <f t="shared" si="117"/>
        <v>0</v>
      </c>
      <c r="M751" s="45">
        <f t="shared" si="117"/>
        <v>0</v>
      </c>
      <c r="N751" s="45">
        <f t="shared" si="117"/>
        <v>0</v>
      </c>
      <c r="O751" s="45">
        <f t="shared" si="117"/>
        <v>0</v>
      </c>
      <c r="P751" s="45">
        <f t="shared" si="117"/>
        <v>0</v>
      </c>
      <c r="Q751" s="45">
        <f t="shared" si="117"/>
        <v>0</v>
      </c>
      <c r="R751" s="45">
        <f t="shared" si="117"/>
        <v>0</v>
      </c>
      <c r="S751" s="45">
        <f t="shared" si="117"/>
        <v>0</v>
      </c>
      <c r="T751" s="45">
        <f t="shared" si="117"/>
        <v>0</v>
      </c>
      <c r="U751" s="45">
        <f t="shared" si="117"/>
        <v>0</v>
      </c>
      <c r="V751" s="45">
        <f t="shared" si="117"/>
        <v>0</v>
      </c>
      <c r="W751" s="45">
        <f t="shared" si="117"/>
        <v>0</v>
      </c>
      <c r="X751" s="45">
        <f t="shared" si="117"/>
        <v>0</v>
      </c>
      <c r="Y751" s="45">
        <f t="shared" si="117"/>
        <v>0</v>
      </c>
      <c r="Z751" s="45">
        <f t="shared" si="117"/>
        <v>0</v>
      </c>
      <c r="AA751" s="45">
        <f t="shared" si="116"/>
        <v>0</v>
      </c>
      <c r="AB751" s="45">
        <f t="shared" si="116"/>
        <v>0</v>
      </c>
      <c r="AC751" s="45">
        <f t="shared" si="116"/>
        <v>0</v>
      </c>
      <c r="AD751" s="45">
        <f t="shared" si="116"/>
        <v>0</v>
      </c>
      <c r="AE751" s="45">
        <f t="shared" si="116"/>
        <v>0</v>
      </c>
      <c r="AF751" s="45">
        <f t="shared" si="116"/>
        <v>0</v>
      </c>
      <c r="AG751" s="45">
        <f t="shared" si="116"/>
        <v>0</v>
      </c>
      <c r="AH751" s="45">
        <f t="shared" si="116"/>
        <v>0</v>
      </c>
      <c r="AI751" s="45">
        <f t="shared" si="116"/>
        <v>0</v>
      </c>
      <c r="AJ751" s="45">
        <f t="shared" si="116"/>
        <v>0</v>
      </c>
      <c r="AK751" s="45">
        <f t="shared" si="116"/>
        <v>0</v>
      </c>
      <c r="AL751" s="45">
        <f t="shared" si="116"/>
        <v>0</v>
      </c>
      <c r="AM751" s="45">
        <f t="shared" si="116"/>
        <v>0</v>
      </c>
      <c r="AN751" s="45">
        <f t="shared" si="116"/>
        <v>0</v>
      </c>
    </row>
    <row r="752" spans="1:40" x14ac:dyDescent="0.25">
      <c r="A752" s="68"/>
      <c r="B752" s="68"/>
      <c r="C752" s="68"/>
      <c r="D752" s="1"/>
      <c r="E752" s="1"/>
      <c r="F752" s="1"/>
      <c r="G752" s="1"/>
      <c r="H752" s="181"/>
      <c r="I752" s="69"/>
      <c r="J752" s="183"/>
      <c r="K752" s="45">
        <f t="shared" si="117"/>
        <v>0</v>
      </c>
      <c r="L752" s="45">
        <f t="shared" si="117"/>
        <v>0</v>
      </c>
      <c r="M752" s="45">
        <f t="shared" si="117"/>
        <v>0</v>
      </c>
      <c r="N752" s="45">
        <f t="shared" si="117"/>
        <v>0</v>
      </c>
      <c r="O752" s="45">
        <f t="shared" si="117"/>
        <v>0</v>
      </c>
      <c r="P752" s="45">
        <f t="shared" si="117"/>
        <v>0</v>
      </c>
      <c r="Q752" s="45">
        <f t="shared" si="117"/>
        <v>0</v>
      </c>
      <c r="R752" s="45">
        <f t="shared" si="117"/>
        <v>0</v>
      </c>
      <c r="S752" s="45">
        <f t="shared" si="117"/>
        <v>0</v>
      </c>
      <c r="T752" s="45">
        <f t="shared" si="117"/>
        <v>0</v>
      </c>
      <c r="U752" s="45">
        <f t="shared" si="117"/>
        <v>0</v>
      </c>
      <c r="V752" s="45">
        <f t="shared" si="117"/>
        <v>0</v>
      </c>
      <c r="W752" s="45">
        <f t="shared" si="117"/>
        <v>0</v>
      </c>
      <c r="X752" s="45">
        <f t="shared" si="117"/>
        <v>0</v>
      </c>
      <c r="Y752" s="45">
        <f t="shared" si="117"/>
        <v>0</v>
      </c>
      <c r="Z752" s="45">
        <f t="shared" si="117"/>
        <v>0</v>
      </c>
      <c r="AA752" s="45">
        <f t="shared" si="116"/>
        <v>0</v>
      </c>
      <c r="AB752" s="45">
        <f t="shared" si="116"/>
        <v>0</v>
      </c>
      <c r="AC752" s="45">
        <f t="shared" si="116"/>
        <v>0</v>
      </c>
      <c r="AD752" s="45">
        <f t="shared" si="116"/>
        <v>0</v>
      </c>
      <c r="AE752" s="45">
        <f t="shared" si="116"/>
        <v>0</v>
      </c>
      <c r="AF752" s="45">
        <f t="shared" si="116"/>
        <v>0</v>
      </c>
      <c r="AG752" s="45">
        <f t="shared" si="116"/>
        <v>0</v>
      </c>
      <c r="AH752" s="45">
        <f t="shared" si="116"/>
        <v>0</v>
      </c>
      <c r="AI752" s="45">
        <f t="shared" si="116"/>
        <v>0</v>
      </c>
      <c r="AJ752" s="45">
        <f t="shared" si="116"/>
        <v>0</v>
      </c>
      <c r="AK752" s="45">
        <f t="shared" si="116"/>
        <v>0</v>
      </c>
      <c r="AL752" s="45">
        <f t="shared" si="116"/>
        <v>0</v>
      </c>
      <c r="AM752" s="45">
        <f t="shared" si="116"/>
        <v>0</v>
      </c>
      <c r="AN752" s="45">
        <f t="shared" si="116"/>
        <v>0</v>
      </c>
    </row>
    <row r="753" spans="1:40" x14ac:dyDescent="0.25">
      <c r="A753" s="68"/>
      <c r="B753" s="68"/>
      <c r="C753" s="68"/>
      <c r="D753" s="1"/>
      <c r="E753" s="1"/>
      <c r="F753" s="1"/>
      <c r="G753" s="1"/>
      <c r="H753" s="181"/>
      <c r="I753" s="69"/>
      <c r="J753" s="183"/>
      <c r="K753" s="45">
        <f t="shared" si="117"/>
        <v>0</v>
      </c>
      <c r="L753" s="45">
        <f t="shared" si="117"/>
        <v>0</v>
      </c>
      <c r="M753" s="45">
        <f t="shared" si="117"/>
        <v>0</v>
      </c>
      <c r="N753" s="45">
        <f t="shared" si="117"/>
        <v>0</v>
      </c>
      <c r="O753" s="45">
        <f t="shared" si="117"/>
        <v>0</v>
      </c>
      <c r="P753" s="45">
        <f t="shared" si="117"/>
        <v>0</v>
      </c>
      <c r="Q753" s="45">
        <f t="shared" si="117"/>
        <v>0</v>
      </c>
      <c r="R753" s="45">
        <f t="shared" si="117"/>
        <v>0</v>
      </c>
      <c r="S753" s="45">
        <f t="shared" si="117"/>
        <v>0</v>
      </c>
      <c r="T753" s="45">
        <f t="shared" si="117"/>
        <v>0</v>
      </c>
      <c r="U753" s="45">
        <f t="shared" si="117"/>
        <v>0</v>
      </c>
      <c r="V753" s="45">
        <f t="shared" si="117"/>
        <v>0</v>
      </c>
      <c r="W753" s="45">
        <f t="shared" si="117"/>
        <v>0</v>
      </c>
      <c r="X753" s="45">
        <f t="shared" si="117"/>
        <v>0</v>
      </c>
      <c r="Y753" s="45">
        <f t="shared" si="117"/>
        <v>0</v>
      </c>
      <c r="Z753" s="45">
        <f t="shared" si="117"/>
        <v>0</v>
      </c>
      <c r="AA753" s="45">
        <f t="shared" si="116"/>
        <v>0</v>
      </c>
      <c r="AB753" s="45">
        <f t="shared" si="116"/>
        <v>0</v>
      </c>
      <c r="AC753" s="45">
        <f t="shared" si="116"/>
        <v>0</v>
      </c>
      <c r="AD753" s="45">
        <f t="shared" si="116"/>
        <v>0</v>
      </c>
      <c r="AE753" s="45">
        <f t="shared" si="116"/>
        <v>0</v>
      </c>
      <c r="AF753" s="45">
        <f t="shared" si="116"/>
        <v>0</v>
      </c>
      <c r="AG753" s="45">
        <f t="shared" si="116"/>
        <v>0</v>
      </c>
      <c r="AH753" s="45">
        <f t="shared" si="116"/>
        <v>0</v>
      </c>
      <c r="AI753" s="45">
        <f t="shared" si="116"/>
        <v>0</v>
      </c>
      <c r="AJ753" s="45">
        <f t="shared" si="116"/>
        <v>0</v>
      </c>
      <c r="AK753" s="45">
        <f t="shared" si="116"/>
        <v>0</v>
      </c>
      <c r="AL753" s="45">
        <f t="shared" si="116"/>
        <v>0</v>
      </c>
      <c r="AM753" s="45">
        <f t="shared" si="116"/>
        <v>0</v>
      </c>
      <c r="AN753" s="45">
        <f t="shared" si="116"/>
        <v>0</v>
      </c>
    </row>
    <row r="754" spans="1:40" x14ac:dyDescent="0.25">
      <c r="A754" s="68"/>
      <c r="B754" s="68"/>
      <c r="C754" s="68"/>
      <c r="D754" s="1"/>
      <c r="E754" s="1"/>
      <c r="F754" s="1"/>
      <c r="G754" s="1"/>
      <c r="H754" s="181"/>
      <c r="I754" s="69"/>
      <c r="J754" s="183"/>
      <c r="K754" s="45">
        <f t="shared" si="117"/>
        <v>0</v>
      </c>
      <c r="L754" s="45">
        <f t="shared" si="117"/>
        <v>0</v>
      </c>
      <c r="M754" s="45">
        <f t="shared" si="117"/>
        <v>0</v>
      </c>
      <c r="N754" s="45">
        <f t="shared" si="117"/>
        <v>0</v>
      </c>
      <c r="O754" s="45">
        <f t="shared" si="117"/>
        <v>0</v>
      </c>
      <c r="P754" s="45">
        <f t="shared" si="117"/>
        <v>0</v>
      </c>
      <c r="Q754" s="45">
        <f t="shared" si="117"/>
        <v>0</v>
      </c>
      <c r="R754" s="45">
        <f t="shared" si="117"/>
        <v>0</v>
      </c>
      <c r="S754" s="45">
        <f t="shared" si="117"/>
        <v>0</v>
      </c>
      <c r="T754" s="45">
        <f t="shared" si="117"/>
        <v>0</v>
      </c>
      <c r="U754" s="45">
        <f t="shared" si="117"/>
        <v>0</v>
      </c>
      <c r="V754" s="45">
        <f t="shared" si="117"/>
        <v>0</v>
      </c>
      <c r="W754" s="45">
        <f t="shared" si="117"/>
        <v>0</v>
      </c>
      <c r="X754" s="45">
        <f t="shared" si="117"/>
        <v>0</v>
      </c>
      <c r="Y754" s="45">
        <f t="shared" si="117"/>
        <v>0</v>
      </c>
      <c r="Z754" s="45">
        <f t="shared" si="117"/>
        <v>0</v>
      </c>
      <c r="AA754" s="45">
        <f t="shared" si="116"/>
        <v>0</v>
      </c>
      <c r="AB754" s="45">
        <f t="shared" si="116"/>
        <v>0</v>
      </c>
      <c r="AC754" s="45">
        <f t="shared" si="116"/>
        <v>0</v>
      </c>
      <c r="AD754" s="45">
        <f t="shared" si="116"/>
        <v>0</v>
      </c>
      <c r="AE754" s="45">
        <f t="shared" si="116"/>
        <v>0</v>
      </c>
      <c r="AF754" s="45">
        <f t="shared" si="116"/>
        <v>0</v>
      </c>
      <c r="AG754" s="45">
        <f t="shared" si="116"/>
        <v>0</v>
      </c>
      <c r="AH754" s="45">
        <f t="shared" si="116"/>
        <v>0</v>
      </c>
      <c r="AI754" s="45">
        <f t="shared" si="116"/>
        <v>0</v>
      </c>
      <c r="AJ754" s="45">
        <f t="shared" si="116"/>
        <v>0</v>
      </c>
      <c r="AK754" s="45">
        <f t="shared" si="116"/>
        <v>0</v>
      </c>
      <c r="AL754" s="45">
        <f t="shared" si="116"/>
        <v>0</v>
      </c>
      <c r="AM754" s="45">
        <f t="shared" si="116"/>
        <v>0</v>
      </c>
      <c r="AN754" s="45">
        <f t="shared" si="116"/>
        <v>0</v>
      </c>
    </row>
    <row r="755" spans="1:40" x14ac:dyDescent="0.25">
      <c r="A755" s="68"/>
      <c r="B755" s="68"/>
      <c r="C755" s="68"/>
      <c r="D755" s="1"/>
      <c r="E755" s="1"/>
      <c r="F755" s="1"/>
      <c r="G755" s="1"/>
      <c r="H755" s="181"/>
      <c r="I755" s="69"/>
      <c r="J755" s="183"/>
      <c r="K755" s="45">
        <f t="shared" si="117"/>
        <v>0</v>
      </c>
      <c r="L755" s="45">
        <f t="shared" si="117"/>
        <v>0</v>
      </c>
      <c r="M755" s="45">
        <f t="shared" si="117"/>
        <v>0</v>
      </c>
      <c r="N755" s="45">
        <f t="shared" si="117"/>
        <v>0</v>
      </c>
      <c r="O755" s="45">
        <f t="shared" si="117"/>
        <v>0</v>
      </c>
      <c r="P755" s="45">
        <f t="shared" si="117"/>
        <v>0</v>
      </c>
      <c r="Q755" s="45">
        <f t="shared" si="117"/>
        <v>0</v>
      </c>
      <c r="R755" s="45">
        <f t="shared" si="117"/>
        <v>0</v>
      </c>
      <c r="S755" s="45">
        <f t="shared" si="117"/>
        <v>0</v>
      </c>
      <c r="T755" s="45">
        <f t="shared" si="117"/>
        <v>0</v>
      </c>
      <c r="U755" s="45">
        <f t="shared" si="117"/>
        <v>0</v>
      </c>
      <c r="V755" s="45">
        <f t="shared" si="117"/>
        <v>0</v>
      </c>
      <c r="W755" s="45">
        <f t="shared" si="117"/>
        <v>0</v>
      </c>
      <c r="X755" s="45">
        <f t="shared" si="117"/>
        <v>0</v>
      </c>
      <c r="Y755" s="45">
        <f t="shared" si="117"/>
        <v>0</v>
      </c>
      <c r="Z755" s="45">
        <f t="shared" si="117"/>
        <v>0</v>
      </c>
      <c r="AA755" s="45">
        <f t="shared" si="116"/>
        <v>0</v>
      </c>
      <c r="AB755" s="45">
        <f t="shared" si="116"/>
        <v>0</v>
      </c>
      <c r="AC755" s="45">
        <f t="shared" si="116"/>
        <v>0</v>
      </c>
      <c r="AD755" s="45">
        <f t="shared" si="116"/>
        <v>0</v>
      </c>
      <c r="AE755" s="45">
        <f t="shared" si="116"/>
        <v>0</v>
      </c>
      <c r="AF755" s="45">
        <f t="shared" si="116"/>
        <v>0</v>
      </c>
      <c r="AG755" s="45">
        <f t="shared" si="116"/>
        <v>0</v>
      </c>
      <c r="AH755" s="45">
        <f t="shared" si="116"/>
        <v>0</v>
      </c>
      <c r="AI755" s="45">
        <f t="shared" si="116"/>
        <v>0</v>
      </c>
      <c r="AJ755" s="45">
        <f t="shared" si="116"/>
        <v>0</v>
      </c>
      <c r="AK755" s="45">
        <f t="shared" si="116"/>
        <v>0</v>
      </c>
      <c r="AL755" s="45">
        <f t="shared" si="116"/>
        <v>0</v>
      </c>
      <c r="AM755" s="45">
        <f t="shared" si="116"/>
        <v>0</v>
      </c>
      <c r="AN755" s="45">
        <f t="shared" si="116"/>
        <v>0</v>
      </c>
    </row>
    <row r="756" spans="1:40" x14ac:dyDescent="0.25">
      <c r="A756" s="68"/>
      <c r="B756" s="68"/>
      <c r="C756" s="68"/>
      <c r="D756" s="1"/>
      <c r="E756" s="1"/>
      <c r="F756" s="1"/>
      <c r="G756" s="1"/>
      <c r="H756" s="181"/>
      <c r="I756" s="69"/>
      <c r="J756" s="183"/>
      <c r="K756" s="45">
        <f t="shared" si="117"/>
        <v>0</v>
      </c>
      <c r="L756" s="45">
        <f t="shared" si="117"/>
        <v>0</v>
      </c>
      <c r="M756" s="45">
        <f t="shared" si="117"/>
        <v>0</v>
      </c>
      <c r="N756" s="45">
        <f t="shared" si="117"/>
        <v>0</v>
      </c>
      <c r="O756" s="45">
        <f t="shared" si="117"/>
        <v>0</v>
      </c>
      <c r="P756" s="45">
        <f t="shared" si="117"/>
        <v>0</v>
      </c>
      <c r="Q756" s="45">
        <f t="shared" si="117"/>
        <v>0</v>
      </c>
      <c r="R756" s="45">
        <f t="shared" si="117"/>
        <v>0</v>
      </c>
      <c r="S756" s="45">
        <f t="shared" si="117"/>
        <v>0</v>
      </c>
      <c r="T756" s="45">
        <f t="shared" si="117"/>
        <v>0</v>
      </c>
      <c r="U756" s="45">
        <f t="shared" si="117"/>
        <v>0</v>
      </c>
      <c r="V756" s="45">
        <f t="shared" si="117"/>
        <v>0</v>
      </c>
      <c r="W756" s="45">
        <f t="shared" si="117"/>
        <v>0</v>
      </c>
      <c r="X756" s="45">
        <f t="shared" si="117"/>
        <v>0</v>
      </c>
      <c r="Y756" s="45">
        <f t="shared" si="117"/>
        <v>0</v>
      </c>
      <c r="Z756" s="45">
        <f t="shared" si="117"/>
        <v>0</v>
      </c>
      <c r="AA756" s="45">
        <f t="shared" si="116"/>
        <v>0</v>
      </c>
      <c r="AB756" s="45">
        <f t="shared" si="116"/>
        <v>0</v>
      </c>
      <c r="AC756" s="45">
        <f t="shared" si="116"/>
        <v>0</v>
      </c>
      <c r="AD756" s="45">
        <f t="shared" si="116"/>
        <v>0</v>
      </c>
      <c r="AE756" s="45">
        <f t="shared" si="116"/>
        <v>0</v>
      </c>
      <c r="AF756" s="45">
        <f t="shared" si="116"/>
        <v>0</v>
      </c>
      <c r="AG756" s="45">
        <f t="shared" si="116"/>
        <v>0</v>
      </c>
      <c r="AH756" s="45">
        <f t="shared" si="116"/>
        <v>0</v>
      </c>
      <c r="AI756" s="45">
        <f t="shared" si="116"/>
        <v>0</v>
      </c>
      <c r="AJ756" s="45">
        <f t="shared" si="116"/>
        <v>0</v>
      </c>
      <c r="AK756" s="45">
        <f t="shared" si="116"/>
        <v>0</v>
      </c>
      <c r="AL756" s="45">
        <f t="shared" si="116"/>
        <v>0</v>
      </c>
      <c r="AM756" s="45">
        <f t="shared" si="116"/>
        <v>0</v>
      </c>
      <c r="AN756" s="45">
        <f t="shared" si="116"/>
        <v>0</v>
      </c>
    </row>
    <row r="757" spans="1:40" x14ac:dyDescent="0.25">
      <c r="A757" s="68"/>
      <c r="B757" s="68"/>
      <c r="C757" s="68"/>
      <c r="D757" s="1"/>
      <c r="E757" s="1"/>
      <c r="F757" s="1"/>
      <c r="G757" s="1"/>
      <c r="H757" s="181"/>
      <c r="I757" s="69"/>
      <c r="J757" s="183"/>
      <c r="K757" s="45">
        <f t="shared" si="117"/>
        <v>0</v>
      </c>
      <c r="L757" s="45">
        <f t="shared" si="117"/>
        <v>0</v>
      </c>
      <c r="M757" s="45">
        <f t="shared" si="117"/>
        <v>0</v>
      </c>
      <c r="N757" s="45">
        <f t="shared" si="117"/>
        <v>0</v>
      </c>
      <c r="O757" s="45">
        <f t="shared" si="117"/>
        <v>0</v>
      </c>
      <c r="P757" s="45">
        <f t="shared" si="117"/>
        <v>0</v>
      </c>
      <c r="Q757" s="45">
        <f t="shared" si="117"/>
        <v>0</v>
      </c>
      <c r="R757" s="45">
        <f t="shared" si="117"/>
        <v>0</v>
      </c>
      <c r="S757" s="45">
        <f t="shared" si="117"/>
        <v>0</v>
      </c>
      <c r="T757" s="45">
        <f t="shared" si="117"/>
        <v>0</v>
      </c>
      <c r="U757" s="45">
        <f t="shared" si="117"/>
        <v>0</v>
      </c>
      <c r="V757" s="45">
        <f t="shared" si="117"/>
        <v>0</v>
      </c>
      <c r="W757" s="45">
        <f t="shared" si="117"/>
        <v>0</v>
      </c>
      <c r="X757" s="45">
        <f t="shared" si="117"/>
        <v>0</v>
      </c>
      <c r="Y757" s="45">
        <f t="shared" si="117"/>
        <v>0</v>
      </c>
      <c r="Z757" s="45">
        <f t="shared" si="117"/>
        <v>0</v>
      </c>
      <c r="AA757" s="45">
        <f t="shared" si="116"/>
        <v>0</v>
      </c>
      <c r="AB757" s="45">
        <f t="shared" si="116"/>
        <v>0</v>
      </c>
      <c r="AC757" s="45">
        <f t="shared" si="116"/>
        <v>0</v>
      </c>
      <c r="AD757" s="45">
        <f t="shared" si="116"/>
        <v>0</v>
      </c>
      <c r="AE757" s="45">
        <f t="shared" si="116"/>
        <v>0</v>
      </c>
      <c r="AF757" s="45">
        <f t="shared" si="116"/>
        <v>0</v>
      </c>
      <c r="AG757" s="45">
        <f t="shared" si="116"/>
        <v>0</v>
      </c>
      <c r="AH757" s="45">
        <f t="shared" si="116"/>
        <v>0</v>
      </c>
      <c r="AI757" s="45">
        <f t="shared" si="116"/>
        <v>0</v>
      </c>
      <c r="AJ757" s="45">
        <f t="shared" si="116"/>
        <v>0</v>
      </c>
      <c r="AK757" s="45">
        <f t="shared" si="116"/>
        <v>0</v>
      </c>
      <c r="AL757" s="45">
        <f t="shared" si="116"/>
        <v>0</v>
      </c>
      <c r="AM757" s="45">
        <f t="shared" si="116"/>
        <v>0</v>
      </c>
      <c r="AN757" s="45">
        <f t="shared" si="116"/>
        <v>0</v>
      </c>
    </row>
    <row r="758" spans="1:40" x14ac:dyDescent="0.25">
      <c r="A758" s="68"/>
      <c r="B758" s="68"/>
      <c r="C758" s="68"/>
      <c r="D758" s="1"/>
      <c r="E758" s="1"/>
      <c r="F758" s="1"/>
      <c r="G758" s="1"/>
      <c r="H758" s="181"/>
      <c r="I758" s="69"/>
      <c r="J758" s="183"/>
      <c r="K758" s="45">
        <f t="shared" si="117"/>
        <v>0</v>
      </c>
      <c r="L758" s="45">
        <f t="shared" si="117"/>
        <v>0</v>
      </c>
      <c r="M758" s="45">
        <f t="shared" si="117"/>
        <v>0</v>
      </c>
      <c r="N758" s="45">
        <f t="shared" si="117"/>
        <v>0</v>
      </c>
      <c r="O758" s="45">
        <f t="shared" si="117"/>
        <v>0</v>
      </c>
      <c r="P758" s="45">
        <f t="shared" si="117"/>
        <v>0</v>
      </c>
      <c r="Q758" s="45">
        <f t="shared" si="117"/>
        <v>0</v>
      </c>
      <c r="R758" s="45">
        <f t="shared" si="117"/>
        <v>0</v>
      </c>
      <c r="S758" s="45">
        <f t="shared" si="117"/>
        <v>0</v>
      </c>
      <c r="T758" s="45">
        <f t="shared" si="117"/>
        <v>0</v>
      </c>
      <c r="U758" s="45">
        <f t="shared" si="117"/>
        <v>0</v>
      </c>
      <c r="V758" s="45">
        <f t="shared" si="117"/>
        <v>0</v>
      </c>
      <c r="W758" s="45">
        <f t="shared" si="117"/>
        <v>0</v>
      </c>
      <c r="X758" s="45">
        <f t="shared" si="117"/>
        <v>0</v>
      </c>
      <c r="Y758" s="45">
        <f t="shared" si="117"/>
        <v>0</v>
      </c>
      <c r="Z758" s="45">
        <f t="shared" ref="Z758:AN773" si="118">IF($G758&gt;0,ROUND($J758*Z$3/12*0.75,0),0)</f>
        <v>0</v>
      </c>
      <c r="AA758" s="45">
        <f t="shared" si="118"/>
        <v>0</v>
      </c>
      <c r="AB758" s="45">
        <f t="shared" si="118"/>
        <v>0</v>
      </c>
      <c r="AC758" s="45">
        <f t="shared" si="118"/>
        <v>0</v>
      </c>
      <c r="AD758" s="45">
        <f t="shared" si="118"/>
        <v>0</v>
      </c>
      <c r="AE758" s="45">
        <f t="shared" si="118"/>
        <v>0</v>
      </c>
      <c r="AF758" s="45">
        <f t="shared" si="118"/>
        <v>0</v>
      </c>
      <c r="AG758" s="45">
        <f t="shared" si="118"/>
        <v>0</v>
      </c>
      <c r="AH758" s="45">
        <f t="shared" si="118"/>
        <v>0</v>
      </c>
      <c r="AI758" s="45">
        <f t="shared" si="118"/>
        <v>0</v>
      </c>
      <c r="AJ758" s="45">
        <f t="shared" si="118"/>
        <v>0</v>
      </c>
      <c r="AK758" s="45">
        <f t="shared" si="118"/>
        <v>0</v>
      </c>
      <c r="AL758" s="45">
        <f t="shared" si="118"/>
        <v>0</v>
      </c>
      <c r="AM758" s="45">
        <f t="shared" si="118"/>
        <v>0</v>
      </c>
      <c r="AN758" s="45">
        <f t="shared" si="118"/>
        <v>0</v>
      </c>
    </row>
    <row r="759" spans="1:40" x14ac:dyDescent="0.25">
      <c r="A759" s="68"/>
      <c r="B759" s="68"/>
      <c r="C759" s="68"/>
      <c r="D759" s="1"/>
      <c r="E759" s="1"/>
      <c r="F759" s="1"/>
      <c r="G759" s="1"/>
      <c r="H759" s="181"/>
      <c r="I759" s="69"/>
      <c r="J759" s="183"/>
      <c r="K759" s="45">
        <f t="shared" ref="K759:Z774" si="119">IF($G759&gt;0,ROUND($J759*K$3/12*0.75,0),0)</f>
        <v>0</v>
      </c>
      <c r="L759" s="45">
        <f t="shared" si="119"/>
        <v>0</v>
      </c>
      <c r="M759" s="45">
        <f t="shared" si="119"/>
        <v>0</v>
      </c>
      <c r="N759" s="45">
        <f t="shared" si="119"/>
        <v>0</v>
      </c>
      <c r="O759" s="45">
        <f t="shared" si="119"/>
        <v>0</v>
      </c>
      <c r="P759" s="45">
        <f t="shared" si="119"/>
        <v>0</v>
      </c>
      <c r="Q759" s="45">
        <f t="shared" si="119"/>
        <v>0</v>
      </c>
      <c r="R759" s="45">
        <f t="shared" si="119"/>
        <v>0</v>
      </c>
      <c r="S759" s="45">
        <f t="shared" si="119"/>
        <v>0</v>
      </c>
      <c r="T759" s="45">
        <f t="shared" si="119"/>
        <v>0</v>
      </c>
      <c r="U759" s="45">
        <f t="shared" si="119"/>
        <v>0</v>
      </c>
      <c r="V759" s="45">
        <f t="shared" si="119"/>
        <v>0</v>
      </c>
      <c r="W759" s="45">
        <f t="shared" si="119"/>
        <v>0</v>
      </c>
      <c r="X759" s="45">
        <f t="shared" si="119"/>
        <v>0</v>
      </c>
      <c r="Y759" s="45">
        <f t="shared" si="119"/>
        <v>0</v>
      </c>
      <c r="Z759" s="45">
        <f t="shared" si="119"/>
        <v>0</v>
      </c>
      <c r="AA759" s="45">
        <f t="shared" si="118"/>
        <v>0</v>
      </c>
      <c r="AB759" s="45">
        <f t="shared" si="118"/>
        <v>0</v>
      </c>
      <c r="AC759" s="45">
        <f t="shared" si="118"/>
        <v>0</v>
      </c>
      <c r="AD759" s="45">
        <f t="shared" si="118"/>
        <v>0</v>
      </c>
      <c r="AE759" s="45">
        <f t="shared" si="118"/>
        <v>0</v>
      </c>
      <c r="AF759" s="45">
        <f t="shared" si="118"/>
        <v>0</v>
      </c>
      <c r="AG759" s="45">
        <f t="shared" si="118"/>
        <v>0</v>
      </c>
      <c r="AH759" s="45">
        <f t="shared" si="118"/>
        <v>0</v>
      </c>
      <c r="AI759" s="45">
        <f t="shared" si="118"/>
        <v>0</v>
      </c>
      <c r="AJ759" s="45">
        <f t="shared" si="118"/>
        <v>0</v>
      </c>
      <c r="AK759" s="45">
        <f t="shared" si="118"/>
        <v>0</v>
      </c>
      <c r="AL759" s="45">
        <f t="shared" si="118"/>
        <v>0</v>
      </c>
      <c r="AM759" s="45">
        <f t="shared" si="118"/>
        <v>0</v>
      </c>
      <c r="AN759" s="45">
        <f t="shared" si="118"/>
        <v>0</v>
      </c>
    </row>
    <row r="760" spans="1:40" x14ac:dyDescent="0.25">
      <c r="A760" s="68"/>
      <c r="B760" s="68"/>
      <c r="C760" s="68"/>
      <c r="D760" s="1"/>
      <c r="E760" s="1"/>
      <c r="F760" s="1"/>
      <c r="G760" s="1"/>
      <c r="H760" s="181"/>
      <c r="I760" s="69"/>
      <c r="J760" s="183"/>
      <c r="K760" s="45">
        <f t="shared" si="119"/>
        <v>0</v>
      </c>
      <c r="L760" s="45">
        <f t="shared" si="119"/>
        <v>0</v>
      </c>
      <c r="M760" s="45">
        <f t="shared" si="119"/>
        <v>0</v>
      </c>
      <c r="N760" s="45">
        <f t="shared" si="119"/>
        <v>0</v>
      </c>
      <c r="O760" s="45">
        <f t="shared" si="119"/>
        <v>0</v>
      </c>
      <c r="P760" s="45">
        <f t="shared" si="119"/>
        <v>0</v>
      </c>
      <c r="Q760" s="45">
        <f t="shared" si="119"/>
        <v>0</v>
      </c>
      <c r="R760" s="45">
        <f t="shared" si="119"/>
        <v>0</v>
      </c>
      <c r="S760" s="45">
        <f t="shared" si="119"/>
        <v>0</v>
      </c>
      <c r="T760" s="45">
        <f t="shared" si="119"/>
        <v>0</v>
      </c>
      <c r="U760" s="45">
        <f t="shared" si="119"/>
        <v>0</v>
      </c>
      <c r="V760" s="45">
        <f t="shared" si="119"/>
        <v>0</v>
      </c>
      <c r="W760" s="45">
        <f t="shared" si="119"/>
        <v>0</v>
      </c>
      <c r="X760" s="45">
        <f t="shared" si="119"/>
        <v>0</v>
      </c>
      <c r="Y760" s="45">
        <f t="shared" si="119"/>
        <v>0</v>
      </c>
      <c r="Z760" s="45">
        <f t="shared" si="119"/>
        <v>0</v>
      </c>
      <c r="AA760" s="45">
        <f t="shared" si="118"/>
        <v>0</v>
      </c>
      <c r="AB760" s="45">
        <f t="shared" si="118"/>
        <v>0</v>
      </c>
      <c r="AC760" s="45">
        <f t="shared" si="118"/>
        <v>0</v>
      </c>
      <c r="AD760" s="45">
        <f t="shared" si="118"/>
        <v>0</v>
      </c>
      <c r="AE760" s="45">
        <f t="shared" si="118"/>
        <v>0</v>
      </c>
      <c r="AF760" s="45">
        <f t="shared" si="118"/>
        <v>0</v>
      </c>
      <c r="AG760" s="45">
        <f t="shared" si="118"/>
        <v>0</v>
      </c>
      <c r="AH760" s="45">
        <f t="shared" si="118"/>
        <v>0</v>
      </c>
      <c r="AI760" s="45">
        <f t="shared" si="118"/>
        <v>0</v>
      </c>
      <c r="AJ760" s="45">
        <f t="shared" si="118"/>
        <v>0</v>
      </c>
      <c r="AK760" s="45">
        <f t="shared" si="118"/>
        <v>0</v>
      </c>
      <c r="AL760" s="45">
        <f t="shared" si="118"/>
        <v>0</v>
      </c>
      <c r="AM760" s="45">
        <f t="shared" si="118"/>
        <v>0</v>
      </c>
      <c r="AN760" s="45">
        <f t="shared" si="118"/>
        <v>0</v>
      </c>
    </row>
    <row r="761" spans="1:40" x14ac:dyDescent="0.25">
      <c r="A761" s="68"/>
      <c r="B761" s="68"/>
      <c r="C761" s="68"/>
      <c r="D761" s="1"/>
      <c r="E761" s="1"/>
      <c r="F761" s="1"/>
      <c r="G761" s="1"/>
      <c r="H761" s="181"/>
      <c r="I761" s="69"/>
      <c r="J761" s="183"/>
      <c r="K761" s="45">
        <f t="shared" si="119"/>
        <v>0</v>
      </c>
      <c r="L761" s="45">
        <f t="shared" si="119"/>
        <v>0</v>
      </c>
      <c r="M761" s="45">
        <f t="shared" si="119"/>
        <v>0</v>
      </c>
      <c r="N761" s="45">
        <f t="shared" si="119"/>
        <v>0</v>
      </c>
      <c r="O761" s="45">
        <f t="shared" si="119"/>
        <v>0</v>
      </c>
      <c r="P761" s="45">
        <f t="shared" si="119"/>
        <v>0</v>
      </c>
      <c r="Q761" s="45">
        <f t="shared" si="119"/>
        <v>0</v>
      </c>
      <c r="R761" s="45">
        <f t="shared" si="119"/>
        <v>0</v>
      </c>
      <c r="S761" s="45">
        <f t="shared" si="119"/>
        <v>0</v>
      </c>
      <c r="T761" s="45">
        <f t="shared" si="119"/>
        <v>0</v>
      </c>
      <c r="U761" s="45">
        <f t="shared" si="119"/>
        <v>0</v>
      </c>
      <c r="V761" s="45">
        <f t="shared" si="119"/>
        <v>0</v>
      </c>
      <c r="W761" s="45">
        <f t="shared" si="119"/>
        <v>0</v>
      </c>
      <c r="X761" s="45">
        <f t="shared" si="119"/>
        <v>0</v>
      </c>
      <c r="Y761" s="45">
        <f t="shared" si="119"/>
        <v>0</v>
      </c>
      <c r="Z761" s="45">
        <f t="shared" si="119"/>
        <v>0</v>
      </c>
      <c r="AA761" s="45">
        <f t="shared" si="118"/>
        <v>0</v>
      </c>
      <c r="AB761" s="45">
        <f t="shared" si="118"/>
        <v>0</v>
      </c>
      <c r="AC761" s="45">
        <f t="shared" si="118"/>
        <v>0</v>
      </c>
      <c r="AD761" s="45">
        <f t="shared" si="118"/>
        <v>0</v>
      </c>
      <c r="AE761" s="45">
        <f t="shared" si="118"/>
        <v>0</v>
      </c>
      <c r="AF761" s="45">
        <f t="shared" si="118"/>
        <v>0</v>
      </c>
      <c r="AG761" s="45">
        <f t="shared" si="118"/>
        <v>0</v>
      </c>
      <c r="AH761" s="45">
        <f t="shared" si="118"/>
        <v>0</v>
      </c>
      <c r="AI761" s="45">
        <f t="shared" si="118"/>
        <v>0</v>
      </c>
      <c r="AJ761" s="45">
        <f t="shared" si="118"/>
        <v>0</v>
      </c>
      <c r="AK761" s="45">
        <f t="shared" si="118"/>
        <v>0</v>
      </c>
      <c r="AL761" s="45">
        <f t="shared" si="118"/>
        <v>0</v>
      </c>
      <c r="AM761" s="45">
        <f t="shared" si="118"/>
        <v>0</v>
      </c>
      <c r="AN761" s="45">
        <f t="shared" si="118"/>
        <v>0</v>
      </c>
    </row>
    <row r="762" spans="1:40" x14ac:dyDescent="0.25">
      <c r="A762" s="68"/>
      <c r="B762" s="68"/>
      <c r="C762" s="68"/>
      <c r="D762" s="1"/>
      <c r="E762" s="1"/>
      <c r="F762" s="1"/>
      <c r="G762" s="1"/>
      <c r="H762" s="181"/>
      <c r="I762" s="69"/>
      <c r="J762" s="183"/>
      <c r="K762" s="45">
        <f t="shared" si="119"/>
        <v>0</v>
      </c>
      <c r="L762" s="45">
        <f t="shared" si="119"/>
        <v>0</v>
      </c>
      <c r="M762" s="45">
        <f t="shared" si="119"/>
        <v>0</v>
      </c>
      <c r="N762" s="45">
        <f t="shared" si="119"/>
        <v>0</v>
      </c>
      <c r="O762" s="45">
        <f t="shared" si="119"/>
        <v>0</v>
      </c>
      <c r="P762" s="45">
        <f t="shared" si="119"/>
        <v>0</v>
      </c>
      <c r="Q762" s="45">
        <f t="shared" si="119"/>
        <v>0</v>
      </c>
      <c r="R762" s="45">
        <f t="shared" si="119"/>
        <v>0</v>
      </c>
      <c r="S762" s="45">
        <f t="shared" si="119"/>
        <v>0</v>
      </c>
      <c r="T762" s="45">
        <f t="shared" si="119"/>
        <v>0</v>
      </c>
      <c r="U762" s="45">
        <f t="shared" si="119"/>
        <v>0</v>
      </c>
      <c r="V762" s="45">
        <f t="shared" si="119"/>
        <v>0</v>
      </c>
      <c r="W762" s="45">
        <f t="shared" si="119"/>
        <v>0</v>
      </c>
      <c r="X762" s="45">
        <f t="shared" si="119"/>
        <v>0</v>
      </c>
      <c r="Y762" s="45">
        <f t="shared" si="119"/>
        <v>0</v>
      </c>
      <c r="Z762" s="45">
        <f t="shared" si="119"/>
        <v>0</v>
      </c>
      <c r="AA762" s="45">
        <f t="shared" si="118"/>
        <v>0</v>
      </c>
      <c r="AB762" s="45">
        <f t="shared" si="118"/>
        <v>0</v>
      </c>
      <c r="AC762" s="45">
        <f t="shared" si="118"/>
        <v>0</v>
      </c>
      <c r="AD762" s="45">
        <f t="shared" si="118"/>
        <v>0</v>
      </c>
      <c r="AE762" s="45">
        <f t="shared" si="118"/>
        <v>0</v>
      </c>
      <c r="AF762" s="45">
        <f t="shared" si="118"/>
        <v>0</v>
      </c>
      <c r="AG762" s="45">
        <f t="shared" si="118"/>
        <v>0</v>
      </c>
      <c r="AH762" s="45">
        <f t="shared" si="118"/>
        <v>0</v>
      </c>
      <c r="AI762" s="45">
        <f t="shared" si="118"/>
        <v>0</v>
      </c>
      <c r="AJ762" s="45">
        <f t="shared" si="118"/>
        <v>0</v>
      </c>
      <c r="AK762" s="45">
        <f t="shared" si="118"/>
        <v>0</v>
      </c>
      <c r="AL762" s="45">
        <f t="shared" si="118"/>
        <v>0</v>
      </c>
      <c r="AM762" s="45">
        <f t="shared" si="118"/>
        <v>0</v>
      </c>
      <c r="AN762" s="45">
        <f t="shared" si="118"/>
        <v>0</v>
      </c>
    </row>
    <row r="763" spans="1:40" x14ac:dyDescent="0.25">
      <c r="A763" s="68"/>
      <c r="B763" s="68"/>
      <c r="C763" s="68"/>
      <c r="D763" s="1"/>
      <c r="E763" s="1"/>
      <c r="F763" s="1"/>
      <c r="G763" s="1"/>
      <c r="H763" s="181"/>
      <c r="I763" s="69"/>
      <c r="J763" s="183"/>
      <c r="K763" s="45">
        <f t="shared" si="119"/>
        <v>0</v>
      </c>
      <c r="L763" s="45">
        <f t="shared" si="119"/>
        <v>0</v>
      </c>
      <c r="M763" s="45">
        <f t="shared" si="119"/>
        <v>0</v>
      </c>
      <c r="N763" s="45">
        <f t="shared" si="119"/>
        <v>0</v>
      </c>
      <c r="O763" s="45">
        <f t="shared" si="119"/>
        <v>0</v>
      </c>
      <c r="P763" s="45">
        <f t="shared" si="119"/>
        <v>0</v>
      </c>
      <c r="Q763" s="45">
        <f t="shared" si="119"/>
        <v>0</v>
      </c>
      <c r="R763" s="45">
        <f t="shared" si="119"/>
        <v>0</v>
      </c>
      <c r="S763" s="45">
        <f t="shared" si="119"/>
        <v>0</v>
      </c>
      <c r="T763" s="45">
        <f t="shared" si="119"/>
        <v>0</v>
      </c>
      <c r="U763" s="45">
        <f t="shared" si="119"/>
        <v>0</v>
      </c>
      <c r="V763" s="45">
        <f t="shared" si="119"/>
        <v>0</v>
      </c>
      <c r="W763" s="45">
        <f t="shared" si="119"/>
        <v>0</v>
      </c>
      <c r="X763" s="45">
        <f t="shared" si="119"/>
        <v>0</v>
      </c>
      <c r="Y763" s="45">
        <f t="shared" si="119"/>
        <v>0</v>
      </c>
      <c r="Z763" s="45">
        <f t="shared" si="119"/>
        <v>0</v>
      </c>
      <c r="AA763" s="45">
        <f t="shared" si="118"/>
        <v>0</v>
      </c>
      <c r="AB763" s="45">
        <f t="shared" si="118"/>
        <v>0</v>
      </c>
      <c r="AC763" s="45">
        <f t="shared" si="118"/>
        <v>0</v>
      </c>
      <c r="AD763" s="45">
        <f t="shared" si="118"/>
        <v>0</v>
      </c>
      <c r="AE763" s="45">
        <f t="shared" si="118"/>
        <v>0</v>
      </c>
      <c r="AF763" s="45">
        <f t="shared" si="118"/>
        <v>0</v>
      </c>
      <c r="AG763" s="45">
        <f t="shared" si="118"/>
        <v>0</v>
      </c>
      <c r="AH763" s="45">
        <f t="shared" si="118"/>
        <v>0</v>
      </c>
      <c r="AI763" s="45">
        <f t="shared" si="118"/>
        <v>0</v>
      </c>
      <c r="AJ763" s="45">
        <f t="shared" si="118"/>
        <v>0</v>
      </c>
      <c r="AK763" s="45">
        <f t="shared" si="118"/>
        <v>0</v>
      </c>
      <c r="AL763" s="45">
        <f t="shared" si="118"/>
        <v>0</v>
      </c>
      <c r="AM763" s="45">
        <f t="shared" si="118"/>
        <v>0</v>
      </c>
      <c r="AN763" s="45">
        <f t="shared" si="118"/>
        <v>0</v>
      </c>
    </row>
    <row r="764" spans="1:40" x14ac:dyDescent="0.25">
      <c r="A764" s="68"/>
      <c r="B764" s="68"/>
      <c r="C764" s="68"/>
      <c r="D764" s="1"/>
      <c r="E764" s="1"/>
      <c r="F764" s="1"/>
      <c r="G764" s="1"/>
      <c r="H764" s="181"/>
      <c r="I764" s="69"/>
      <c r="J764" s="183"/>
      <c r="K764" s="45">
        <f t="shared" si="119"/>
        <v>0</v>
      </c>
      <c r="L764" s="45">
        <f t="shared" si="119"/>
        <v>0</v>
      </c>
      <c r="M764" s="45">
        <f t="shared" si="119"/>
        <v>0</v>
      </c>
      <c r="N764" s="45">
        <f t="shared" si="119"/>
        <v>0</v>
      </c>
      <c r="O764" s="45">
        <f t="shared" si="119"/>
        <v>0</v>
      </c>
      <c r="P764" s="45">
        <f t="shared" si="119"/>
        <v>0</v>
      </c>
      <c r="Q764" s="45">
        <f t="shared" si="119"/>
        <v>0</v>
      </c>
      <c r="R764" s="45">
        <f t="shared" si="119"/>
        <v>0</v>
      </c>
      <c r="S764" s="45">
        <f t="shared" si="119"/>
        <v>0</v>
      </c>
      <c r="T764" s="45">
        <f t="shared" si="119"/>
        <v>0</v>
      </c>
      <c r="U764" s="45">
        <f t="shared" si="119"/>
        <v>0</v>
      </c>
      <c r="V764" s="45">
        <f t="shared" si="119"/>
        <v>0</v>
      </c>
      <c r="W764" s="45">
        <f t="shared" si="119"/>
        <v>0</v>
      </c>
      <c r="X764" s="45">
        <f t="shared" si="119"/>
        <v>0</v>
      </c>
      <c r="Y764" s="45">
        <f t="shared" si="119"/>
        <v>0</v>
      </c>
      <c r="Z764" s="45">
        <f t="shared" si="119"/>
        <v>0</v>
      </c>
      <c r="AA764" s="45">
        <f t="shared" si="118"/>
        <v>0</v>
      </c>
      <c r="AB764" s="45">
        <f t="shared" si="118"/>
        <v>0</v>
      </c>
      <c r="AC764" s="45">
        <f t="shared" si="118"/>
        <v>0</v>
      </c>
      <c r="AD764" s="45">
        <f t="shared" si="118"/>
        <v>0</v>
      </c>
      <c r="AE764" s="45">
        <f t="shared" si="118"/>
        <v>0</v>
      </c>
      <c r="AF764" s="45">
        <f t="shared" si="118"/>
        <v>0</v>
      </c>
      <c r="AG764" s="45">
        <f t="shared" si="118"/>
        <v>0</v>
      </c>
      <c r="AH764" s="45">
        <f t="shared" si="118"/>
        <v>0</v>
      </c>
      <c r="AI764" s="45">
        <f t="shared" si="118"/>
        <v>0</v>
      </c>
      <c r="AJ764" s="45">
        <f t="shared" si="118"/>
        <v>0</v>
      </c>
      <c r="AK764" s="45">
        <f t="shared" si="118"/>
        <v>0</v>
      </c>
      <c r="AL764" s="45">
        <f t="shared" si="118"/>
        <v>0</v>
      </c>
      <c r="AM764" s="45">
        <f t="shared" si="118"/>
        <v>0</v>
      </c>
      <c r="AN764" s="45">
        <f t="shared" si="118"/>
        <v>0</v>
      </c>
    </row>
    <row r="765" spans="1:40" x14ac:dyDescent="0.25">
      <c r="A765" s="68"/>
      <c r="B765" s="68"/>
      <c r="C765" s="68"/>
      <c r="D765" s="1"/>
      <c r="E765" s="1"/>
      <c r="F765" s="1"/>
      <c r="G765" s="1"/>
      <c r="H765" s="181"/>
      <c r="I765" s="69"/>
      <c r="J765" s="183"/>
      <c r="K765" s="45">
        <f t="shared" si="119"/>
        <v>0</v>
      </c>
      <c r="L765" s="45">
        <f t="shared" si="119"/>
        <v>0</v>
      </c>
      <c r="M765" s="45">
        <f t="shared" si="119"/>
        <v>0</v>
      </c>
      <c r="N765" s="45">
        <f t="shared" si="119"/>
        <v>0</v>
      </c>
      <c r="O765" s="45">
        <f t="shared" si="119"/>
        <v>0</v>
      </c>
      <c r="P765" s="45">
        <f t="shared" si="119"/>
        <v>0</v>
      </c>
      <c r="Q765" s="45">
        <f t="shared" si="119"/>
        <v>0</v>
      </c>
      <c r="R765" s="45">
        <f t="shared" si="119"/>
        <v>0</v>
      </c>
      <c r="S765" s="45">
        <f t="shared" si="119"/>
        <v>0</v>
      </c>
      <c r="T765" s="45">
        <f t="shared" si="119"/>
        <v>0</v>
      </c>
      <c r="U765" s="45">
        <f t="shared" si="119"/>
        <v>0</v>
      </c>
      <c r="V765" s="45">
        <f t="shared" si="119"/>
        <v>0</v>
      </c>
      <c r="W765" s="45">
        <f t="shared" si="119"/>
        <v>0</v>
      </c>
      <c r="X765" s="45">
        <f t="shared" si="119"/>
        <v>0</v>
      </c>
      <c r="Y765" s="45">
        <f t="shared" si="119"/>
        <v>0</v>
      </c>
      <c r="Z765" s="45">
        <f t="shared" si="119"/>
        <v>0</v>
      </c>
      <c r="AA765" s="45">
        <f t="shared" si="118"/>
        <v>0</v>
      </c>
      <c r="AB765" s="45">
        <f t="shared" si="118"/>
        <v>0</v>
      </c>
      <c r="AC765" s="45">
        <f t="shared" si="118"/>
        <v>0</v>
      </c>
      <c r="AD765" s="45">
        <f t="shared" si="118"/>
        <v>0</v>
      </c>
      <c r="AE765" s="45">
        <f t="shared" si="118"/>
        <v>0</v>
      </c>
      <c r="AF765" s="45">
        <f t="shared" si="118"/>
        <v>0</v>
      </c>
      <c r="AG765" s="45">
        <f t="shared" si="118"/>
        <v>0</v>
      </c>
      <c r="AH765" s="45">
        <f t="shared" si="118"/>
        <v>0</v>
      </c>
      <c r="AI765" s="45">
        <f t="shared" si="118"/>
        <v>0</v>
      </c>
      <c r="AJ765" s="45">
        <f t="shared" si="118"/>
        <v>0</v>
      </c>
      <c r="AK765" s="45">
        <f t="shared" si="118"/>
        <v>0</v>
      </c>
      <c r="AL765" s="45">
        <f t="shared" si="118"/>
        <v>0</v>
      </c>
      <c r="AM765" s="45">
        <f t="shared" si="118"/>
        <v>0</v>
      </c>
      <c r="AN765" s="45">
        <f t="shared" si="118"/>
        <v>0</v>
      </c>
    </row>
    <row r="766" spans="1:40" x14ac:dyDescent="0.25">
      <c r="A766" s="68"/>
      <c r="B766" s="68"/>
      <c r="C766" s="68"/>
      <c r="D766" s="1"/>
      <c r="E766" s="1"/>
      <c r="F766" s="1"/>
      <c r="G766" s="1"/>
      <c r="H766" s="181"/>
      <c r="I766" s="69"/>
      <c r="J766" s="183"/>
      <c r="K766" s="45">
        <f t="shared" si="119"/>
        <v>0</v>
      </c>
      <c r="L766" s="45">
        <f t="shared" si="119"/>
        <v>0</v>
      </c>
      <c r="M766" s="45">
        <f t="shared" si="119"/>
        <v>0</v>
      </c>
      <c r="N766" s="45">
        <f t="shared" si="119"/>
        <v>0</v>
      </c>
      <c r="O766" s="45">
        <f t="shared" si="119"/>
        <v>0</v>
      </c>
      <c r="P766" s="45">
        <f t="shared" si="119"/>
        <v>0</v>
      </c>
      <c r="Q766" s="45">
        <f t="shared" si="119"/>
        <v>0</v>
      </c>
      <c r="R766" s="45">
        <f t="shared" si="119"/>
        <v>0</v>
      </c>
      <c r="S766" s="45">
        <f t="shared" si="119"/>
        <v>0</v>
      </c>
      <c r="T766" s="45">
        <f t="shared" si="119"/>
        <v>0</v>
      </c>
      <c r="U766" s="45">
        <f t="shared" si="119"/>
        <v>0</v>
      </c>
      <c r="V766" s="45">
        <f t="shared" si="119"/>
        <v>0</v>
      </c>
      <c r="W766" s="45">
        <f t="shared" si="119"/>
        <v>0</v>
      </c>
      <c r="X766" s="45">
        <f t="shared" si="119"/>
        <v>0</v>
      </c>
      <c r="Y766" s="45">
        <f t="shared" si="119"/>
        <v>0</v>
      </c>
      <c r="Z766" s="45">
        <f t="shared" si="119"/>
        <v>0</v>
      </c>
      <c r="AA766" s="45">
        <f t="shared" si="118"/>
        <v>0</v>
      </c>
      <c r="AB766" s="45">
        <f t="shared" si="118"/>
        <v>0</v>
      </c>
      <c r="AC766" s="45">
        <f t="shared" si="118"/>
        <v>0</v>
      </c>
      <c r="AD766" s="45">
        <f t="shared" si="118"/>
        <v>0</v>
      </c>
      <c r="AE766" s="45">
        <f t="shared" si="118"/>
        <v>0</v>
      </c>
      <c r="AF766" s="45">
        <f t="shared" si="118"/>
        <v>0</v>
      </c>
      <c r="AG766" s="45">
        <f t="shared" si="118"/>
        <v>0</v>
      </c>
      <c r="AH766" s="45">
        <f t="shared" si="118"/>
        <v>0</v>
      </c>
      <c r="AI766" s="45">
        <f t="shared" si="118"/>
        <v>0</v>
      </c>
      <c r="AJ766" s="45">
        <f t="shared" si="118"/>
        <v>0</v>
      </c>
      <c r="AK766" s="45">
        <f t="shared" si="118"/>
        <v>0</v>
      </c>
      <c r="AL766" s="45">
        <f t="shared" si="118"/>
        <v>0</v>
      </c>
      <c r="AM766" s="45">
        <f t="shared" si="118"/>
        <v>0</v>
      </c>
      <c r="AN766" s="45">
        <f t="shared" si="118"/>
        <v>0</v>
      </c>
    </row>
    <row r="767" spans="1:40" x14ac:dyDescent="0.25">
      <c r="A767" s="68"/>
      <c r="B767" s="68"/>
      <c r="C767" s="68"/>
      <c r="D767" s="1"/>
      <c r="E767" s="1"/>
      <c r="F767" s="1"/>
      <c r="G767" s="1"/>
      <c r="H767" s="181"/>
      <c r="I767" s="69"/>
      <c r="J767" s="183"/>
      <c r="K767" s="45">
        <f t="shared" si="119"/>
        <v>0</v>
      </c>
      <c r="L767" s="45">
        <f t="shared" si="119"/>
        <v>0</v>
      </c>
      <c r="M767" s="45">
        <f t="shared" si="119"/>
        <v>0</v>
      </c>
      <c r="N767" s="45">
        <f t="shared" si="119"/>
        <v>0</v>
      </c>
      <c r="O767" s="45">
        <f t="shared" si="119"/>
        <v>0</v>
      </c>
      <c r="P767" s="45">
        <f t="shared" si="119"/>
        <v>0</v>
      </c>
      <c r="Q767" s="45">
        <f t="shared" si="119"/>
        <v>0</v>
      </c>
      <c r="R767" s="45">
        <f t="shared" si="119"/>
        <v>0</v>
      </c>
      <c r="S767" s="45">
        <f t="shared" si="119"/>
        <v>0</v>
      </c>
      <c r="T767" s="45">
        <f t="shared" si="119"/>
        <v>0</v>
      </c>
      <c r="U767" s="45">
        <f t="shared" si="119"/>
        <v>0</v>
      </c>
      <c r="V767" s="45">
        <f t="shared" si="119"/>
        <v>0</v>
      </c>
      <c r="W767" s="45">
        <f t="shared" si="119"/>
        <v>0</v>
      </c>
      <c r="X767" s="45">
        <f t="shared" si="119"/>
        <v>0</v>
      </c>
      <c r="Y767" s="45">
        <f t="shared" si="119"/>
        <v>0</v>
      </c>
      <c r="Z767" s="45">
        <f t="shared" si="119"/>
        <v>0</v>
      </c>
      <c r="AA767" s="45">
        <f t="shared" si="118"/>
        <v>0</v>
      </c>
      <c r="AB767" s="45">
        <f t="shared" si="118"/>
        <v>0</v>
      </c>
      <c r="AC767" s="45">
        <f t="shared" si="118"/>
        <v>0</v>
      </c>
      <c r="AD767" s="45">
        <f t="shared" si="118"/>
        <v>0</v>
      </c>
      <c r="AE767" s="45">
        <f t="shared" si="118"/>
        <v>0</v>
      </c>
      <c r="AF767" s="45">
        <f t="shared" si="118"/>
        <v>0</v>
      </c>
      <c r="AG767" s="45">
        <f t="shared" si="118"/>
        <v>0</v>
      </c>
      <c r="AH767" s="45">
        <f t="shared" si="118"/>
        <v>0</v>
      </c>
      <c r="AI767" s="45">
        <f t="shared" si="118"/>
        <v>0</v>
      </c>
      <c r="AJ767" s="45">
        <f t="shared" si="118"/>
        <v>0</v>
      </c>
      <c r="AK767" s="45">
        <f t="shared" si="118"/>
        <v>0</v>
      </c>
      <c r="AL767" s="45">
        <f t="shared" si="118"/>
        <v>0</v>
      </c>
      <c r="AM767" s="45">
        <f t="shared" si="118"/>
        <v>0</v>
      </c>
      <c r="AN767" s="45">
        <f t="shared" si="118"/>
        <v>0</v>
      </c>
    </row>
    <row r="768" spans="1:40" x14ac:dyDescent="0.25">
      <c r="A768" s="68"/>
      <c r="B768" s="68"/>
      <c r="C768" s="68"/>
      <c r="D768" s="1"/>
      <c r="E768" s="1"/>
      <c r="F768" s="1"/>
      <c r="G768" s="1"/>
      <c r="H768" s="181"/>
      <c r="I768" s="69"/>
      <c r="J768" s="183"/>
      <c r="K768" s="45">
        <f t="shared" si="119"/>
        <v>0</v>
      </c>
      <c r="L768" s="45">
        <f t="shared" si="119"/>
        <v>0</v>
      </c>
      <c r="M768" s="45">
        <f t="shared" si="119"/>
        <v>0</v>
      </c>
      <c r="N768" s="45">
        <f t="shared" si="119"/>
        <v>0</v>
      </c>
      <c r="O768" s="45">
        <f t="shared" si="119"/>
        <v>0</v>
      </c>
      <c r="P768" s="45">
        <f t="shared" si="119"/>
        <v>0</v>
      </c>
      <c r="Q768" s="45">
        <f t="shared" si="119"/>
        <v>0</v>
      </c>
      <c r="R768" s="45">
        <f t="shared" si="119"/>
        <v>0</v>
      </c>
      <c r="S768" s="45">
        <f t="shared" si="119"/>
        <v>0</v>
      </c>
      <c r="T768" s="45">
        <f t="shared" si="119"/>
        <v>0</v>
      </c>
      <c r="U768" s="45">
        <f t="shared" si="119"/>
        <v>0</v>
      </c>
      <c r="V768" s="45">
        <f t="shared" si="119"/>
        <v>0</v>
      </c>
      <c r="W768" s="45">
        <f t="shared" si="119"/>
        <v>0</v>
      </c>
      <c r="X768" s="45">
        <f t="shared" si="119"/>
        <v>0</v>
      </c>
      <c r="Y768" s="45">
        <f t="shared" si="119"/>
        <v>0</v>
      </c>
      <c r="Z768" s="45">
        <f t="shared" si="119"/>
        <v>0</v>
      </c>
      <c r="AA768" s="45">
        <f t="shared" si="118"/>
        <v>0</v>
      </c>
      <c r="AB768" s="45">
        <f t="shared" si="118"/>
        <v>0</v>
      </c>
      <c r="AC768" s="45">
        <f t="shared" si="118"/>
        <v>0</v>
      </c>
      <c r="AD768" s="45">
        <f t="shared" si="118"/>
        <v>0</v>
      </c>
      <c r="AE768" s="45">
        <f t="shared" si="118"/>
        <v>0</v>
      </c>
      <c r="AF768" s="45">
        <f t="shared" si="118"/>
        <v>0</v>
      </c>
      <c r="AG768" s="45">
        <f t="shared" si="118"/>
        <v>0</v>
      </c>
      <c r="AH768" s="45">
        <f t="shared" si="118"/>
        <v>0</v>
      </c>
      <c r="AI768" s="45">
        <f t="shared" si="118"/>
        <v>0</v>
      </c>
      <c r="AJ768" s="45">
        <f t="shared" si="118"/>
        <v>0</v>
      </c>
      <c r="AK768" s="45">
        <f t="shared" si="118"/>
        <v>0</v>
      </c>
      <c r="AL768" s="45">
        <f t="shared" si="118"/>
        <v>0</v>
      </c>
      <c r="AM768" s="45">
        <f t="shared" si="118"/>
        <v>0</v>
      </c>
      <c r="AN768" s="45">
        <f t="shared" si="118"/>
        <v>0</v>
      </c>
    </row>
    <row r="769" spans="1:40" x14ac:dyDescent="0.25">
      <c r="A769" s="68"/>
      <c r="B769" s="68"/>
      <c r="C769" s="68"/>
      <c r="D769" s="1"/>
      <c r="E769" s="1"/>
      <c r="F769" s="1"/>
      <c r="G769" s="1"/>
      <c r="H769" s="181"/>
      <c r="I769" s="69"/>
      <c r="J769" s="183"/>
      <c r="K769" s="45">
        <f t="shared" si="119"/>
        <v>0</v>
      </c>
      <c r="L769" s="45">
        <f t="shared" si="119"/>
        <v>0</v>
      </c>
      <c r="M769" s="45">
        <f t="shared" si="119"/>
        <v>0</v>
      </c>
      <c r="N769" s="45">
        <f t="shared" si="119"/>
        <v>0</v>
      </c>
      <c r="O769" s="45">
        <f t="shared" si="119"/>
        <v>0</v>
      </c>
      <c r="P769" s="45">
        <f t="shared" si="119"/>
        <v>0</v>
      </c>
      <c r="Q769" s="45">
        <f t="shared" si="119"/>
        <v>0</v>
      </c>
      <c r="R769" s="45">
        <f t="shared" si="119"/>
        <v>0</v>
      </c>
      <c r="S769" s="45">
        <f t="shared" si="119"/>
        <v>0</v>
      </c>
      <c r="T769" s="45">
        <f t="shared" si="119"/>
        <v>0</v>
      </c>
      <c r="U769" s="45">
        <f t="shared" si="119"/>
        <v>0</v>
      </c>
      <c r="V769" s="45">
        <f t="shared" si="119"/>
        <v>0</v>
      </c>
      <c r="W769" s="45">
        <f t="shared" si="119"/>
        <v>0</v>
      </c>
      <c r="X769" s="45">
        <f t="shared" si="119"/>
        <v>0</v>
      </c>
      <c r="Y769" s="45">
        <f t="shared" si="119"/>
        <v>0</v>
      </c>
      <c r="Z769" s="45">
        <f t="shared" si="119"/>
        <v>0</v>
      </c>
      <c r="AA769" s="45">
        <f t="shared" si="118"/>
        <v>0</v>
      </c>
      <c r="AB769" s="45">
        <f t="shared" si="118"/>
        <v>0</v>
      </c>
      <c r="AC769" s="45">
        <f t="shared" si="118"/>
        <v>0</v>
      </c>
      <c r="AD769" s="45">
        <f t="shared" si="118"/>
        <v>0</v>
      </c>
      <c r="AE769" s="45">
        <f t="shared" si="118"/>
        <v>0</v>
      </c>
      <c r="AF769" s="45">
        <f t="shared" si="118"/>
        <v>0</v>
      </c>
      <c r="AG769" s="45">
        <f t="shared" si="118"/>
        <v>0</v>
      </c>
      <c r="AH769" s="45">
        <f t="shared" si="118"/>
        <v>0</v>
      </c>
      <c r="AI769" s="45">
        <f t="shared" si="118"/>
        <v>0</v>
      </c>
      <c r="AJ769" s="45">
        <f t="shared" si="118"/>
        <v>0</v>
      </c>
      <c r="AK769" s="45">
        <f t="shared" si="118"/>
        <v>0</v>
      </c>
      <c r="AL769" s="45">
        <f t="shared" si="118"/>
        <v>0</v>
      </c>
      <c r="AM769" s="45">
        <f t="shared" si="118"/>
        <v>0</v>
      </c>
      <c r="AN769" s="45">
        <f t="shared" si="118"/>
        <v>0</v>
      </c>
    </row>
    <row r="770" spans="1:40" x14ac:dyDescent="0.25">
      <c r="A770" s="68"/>
      <c r="B770" s="68"/>
      <c r="C770" s="68"/>
      <c r="D770" s="1"/>
      <c r="E770" s="1"/>
      <c r="F770" s="1"/>
      <c r="G770" s="1"/>
      <c r="H770" s="181"/>
      <c r="I770" s="69"/>
      <c r="J770" s="183"/>
      <c r="K770" s="45">
        <f t="shared" si="119"/>
        <v>0</v>
      </c>
      <c r="L770" s="45">
        <f t="shared" si="119"/>
        <v>0</v>
      </c>
      <c r="M770" s="45">
        <f t="shared" si="119"/>
        <v>0</v>
      </c>
      <c r="N770" s="45">
        <f t="shared" si="119"/>
        <v>0</v>
      </c>
      <c r="O770" s="45">
        <f t="shared" si="119"/>
        <v>0</v>
      </c>
      <c r="P770" s="45">
        <f t="shared" si="119"/>
        <v>0</v>
      </c>
      <c r="Q770" s="45">
        <f t="shared" si="119"/>
        <v>0</v>
      </c>
      <c r="R770" s="45">
        <f t="shared" si="119"/>
        <v>0</v>
      </c>
      <c r="S770" s="45">
        <f t="shared" si="119"/>
        <v>0</v>
      </c>
      <c r="T770" s="45">
        <f t="shared" si="119"/>
        <v>0</v>
      </c>
      <c r="U770" s="45">
        <f t="shared" si="119"/>
        <v>0</v>
      </c>
      <c r="V770" s="45">
        <f t="shared" si="119"/>
        <v>0</v>
      </c>
      <c r="W770" s="45">
        <f t="shared" si="119"/>
        <v>0</v>
      </c>
      <c r="X770" s="45">
        <f t="shared" si="119"/>
        <v>0</v>
      </c>
      <c r="Y770" s="45">
        <f t="shared" si="119"/>
        <v>0</v>
      </c>
      <c r="Z770" s="45">
        <f t="shared" si="119"/>
        <v>0</v>
      </c>
      <c r="AA770" s="45">
        <f t="shared" si="118"/>
        <v>0</v>
      </c>
      <c r="AB770" s="45">
        <f t="shared" si="118"/>
        <v>0</v>
      </c>
      <c r="AC770" s="45">
        <f t="shared" si="118"/>
        <v>0</v>
      </c>
      <c r="AD770" s="45">
        <f t="shared" si="118"/>
        <v>0</v>
      </c>
      <c r="AE770" s="45">
        <f t="shared" si="118"/>
        <v>0</v>
      </c>
      <c r="AF770" s="45">
        <f t="shared" si="118"/>
        <v>0</v>
      </c>
      <c r="AG770" s="45">
        <f t="shared" si="118"/>
        <v>0</v>
      </c>
      <c r="AH770" s="45">
        <f t="shared" si="118"/>
        <v>0</v>
      </c>
      <c r="AI770" s="45">
        <f t="shared" si="118"/>
        <v>0</v>
      </c>
      <c r="AJ770" s="45">
        <f t="shared" si="118"/>
        <v>0</v>
      </c>
      <c r="AK770" s="45">
        <f t="shared" si="118"/>
        <v>0</v>
      </c>
      <c r="AL770" s="45">
        <f t="shared" si="118"/>
        <v>0</v>
      </c>
      <c r="AM770" s="45">
        <f t="shared" si="118"/>
        <v>0</v>
      </c>
      <c r="AN770" s="45">
        <f t="shared" si="118"/>
        <v>0</v>
      </c>
    </row>
    <row r="771" spans="1:40" x14ac:dyDescent="0.25">
      <c r="A771" s="68"/>
      <c r="B771" s="68"/>
      <c r="C771" s="68"/>
      <c r="D771" s="1"/>
      <c r="E771" s="1"/>
      <c r="F771" s="1"/>
      <c r="G771" s="1"/>
      <c r="H771" s="181"/>
      <c r="I771" s="69"/>
      <c r="J771" s="183"/>
      <c r="K771" s="45">
        <f t="shared" si="119"/>
        <v>0</v>
      </c>
      <c r="L771" s="45">
        <f t="shared" si="119"/>
        <v>0</v>
      </c>
      <c r="M771" s="45">
        <f t="shared" si="119"/>
        <v>0</v>
      </c>
      <c r="N771" s="45">
        <f t="shared" si="119"/>
        <v>0</v>
      </c>
      <c r="O771" s="45">
        <f t="shared" si="119"/>
        <v>0</v>
      </c>
      <c r="P771" s="45">
        <f t="shared" si="119"/>
        <v>0</v>
      </c>
      <c r="Q771" s="45">
        <f t="shared" si="119"/>
        <v>0</v>
      </c>
      <c r="R771" s="45">
        <f t="shared" si="119"/>
        <v>0</v>
      </c>
      <c r="S771" s="45">
        <f t="shared" si="119"/>
        <v>0</v>
      </c>
      <c r="T771" s="45">
        <f t="shared" si="119"/>
        <v>0</v>
      </c>
      <c r="U771" s="45">
        <f t="shared" si="119"/>
        <v>0</v>
      </c>
      <c r="V771" s="45">
        <f t="shared" si="119"/>
        <v>0</v>
      </c>
      <c r="W771" s="45">
        <f t="shared" si="119"/>
        <v>0</v>
      </c>
      <c r="X771" s="45">
        <f t="shared" si="119"/>
        <v>0</v>
      </c>
      <c r="Y771" s="45">
        <f t="shared" si="119"/>
        <v>0</v>
      </c>
      <c r="Z771" s="45">
        <f t="shared" si="119"/>
        <v>0</v>
      </c>
      <c r="AA771" s="45">
        <f t="shared" si="118"/>
        <v>0</v>
      </c>
      <c r="AB771" s="45">
        <f t="shared" si="118"/>
        <v>0</v>
      </c>
      <c r="AC771" s="45">
        <f t="shared" si="118"/>
        <v>0</v>
      </c>
      <c r="AD771" s="45">
        <f t="shared" si="118"/>
        <v>0</v>
      </c>
      <c r="AE771" s="45">
        <f t="shared" si="118"/>
        <v>0</v>
      </c>
      <c r="AF771" s="45">
        <f t="shared" si="118"/>
        <v>0</v>
      </c>
      <c r="AG771" s="45">
        <f t="shared" si="118"/>
        <v>0</v>
      </c>
      <c r="AH771" s="45">
        <f t="shared" si="118"/>
        <v>0</v>
      </c>
      <c r="AI771" s="45">
        <f t="shared" si="118"/>
        <v>0</v>
      </c>
      <c r="AJ771" s="45">
        <f t="shared" si="118"/>
        <v>0</v>
      </c>
      <c r="AK771" s="45">
        <f t="shared" si="118"/>
        <v>0</v>
      </c>
      <c r="AL771" s="45">
        <f t="shared" si="118"/>
        <v>0</v>
      </c>
      <c r="AM771" s="45">
        <f t="shared" si="118"/>
        <v>0</v>
      </c>
      <c r="AN771" s="45">
        <f t="shared" si="118"/>
        <v>0</v>
      </c>
    </row>
    <row r="772" spans="1:40" x14ac:dyDescent="0.25">
      <c r="A772" s="68"/>
      <c r="B772" s="68"/>
      <c r="C772" s="68"/>
      <c r="D772" s="1"/>
      <c r="E772" s="1"/>
      <c r="F772" s="1"/>
      <c r="G772" s="1"/>
      <c r="H772" s="181"/>
      <c r="I772" s="69"/>
      <c r="J772" s="183"/>
      <c r="K772" s="45">
        <f t="shared" si="119"/>
        <v>0</v>
      </c>
      <c r="L772" s="45">
        <f t="shared" si="119"/>
        <v>0</v>
      </c>
      <c r="M772" s="45">
        <f t="shared" si="119"/>
        <v>0</v>
      </c>
      <c r="N772" s="45">
        <f t="shared" si="119"/>
        <v>0</v>
      </c>
      <c r="O772" s="45">
        <f t="shared" si="119"/>
        <v>0</v>
      </c>
      <c r="P772" s="45">
        <f t="shared" si="119"/>
        <v>0</v>
      </c>
      <c r="Q772" s="45">
        <f t="shared" si="119"/>
        <v>0</v>
      </c>
      <c r="R772" s="45">
        <f t="shared" si="119"/>
        <v>0</v>
      </c>
      <c r="S772" s="45">
        <f t="shared" si="119"/>
        <v>0</v>
      </c>
      <c r="T772" s="45">
        <f t="shared" si="119"/>
        <v>0</v>
      </c>
      <c r="U772" s="45">
        <f t="shared" si="119"/>
        <v>0</v>
      </c>
      <c r="V772" s="45">
        <f t="shared" si="119"/>
        <v>0</v>
      </c>
      <c r="W772" s="45">
        <f t="shared" si="119"/>
        <v>0</v>
      </c>
      <c r="X772" s="45">
        <f t="shared" si="119"/>
        <v>0</v>
      </c>
      <c r="Y772" s="45">
        <f t="shared" si="119"/>
        <v>0</v>
      </c>
      <c r="Z772" s="45">
        <f t="shared" si="119"/>
        <v>0</v>
      </c>
      <c r="AA772" s="45">
        <f t="shared" si="118"/>
        <v>0</v>
      </c>
      <c r="AB772" s="45">
        <f t="shared" si="118"/>
        <v>0</v>
      </c>
      <c r="AC772" s="45">
        <f t="shared" si="118"/>
        <v>0</v>
      </c>
      <c r="AD772" s="45">
        <f t="shared" si="118"/>
        <v>0</v>
      </c>
      <c r="AE772" s="45">
        <f t="shared" si="118"/>
        <v>0</v>
      </c>
      <c r="AF772" s="45">
        <f t="shared" si="118"/>
        <v>0</v>
      </c>
      <c r="AG772" s="45">
        <f t="shared" si="118"/>
        <v>0</v>
      </c>
      <c r="AH772" s="45">
        <f t="shared" si="118"/>
        <v>0</v>
      </c>
      <c r="AI772" s="45">
        <f t="shared" si="118"/>
        <v>0</v>
      </c>
      <c r="AJ772" s="45">
        <f t="shared" si="118"/>
        <v>0</v>
      </c>
      <c r="AK772" s="45">
        <f t="shared" si="118"/>
        <v>0</v>
      </c>
      <c r="AL772" s="45">
        <f t="shared" si="118"/>
        <v>0</v>
      </c>
      <c r="AM772" s="45">
        <f t="shared" si="118"/>
        <v>0</v>
      </c>
      <c r="AN772" s="45">
        <f t="shared" si="118"/>
        <v>0</v>
      </c>
    </row>
    <row r="773" spans="1:40" x14ac:dyDescent="0.25">
      <c r="A773" s="68"/>
      <c r="B773" s="68"/>
      <c r="C773" s="68"/>
      <c r="D773" s="1"/>
      <c r="E773" s="1"/>
      <c r="F773" s="1"/>
      <c r="G773" s="1"/>
      <c r="H773" s="181"/>
      <c r="I773" s="69"/>
      <c r="J773" s="183"/>
      <c r="K773" s="45">
        <f t="shared" si="119"/>
        <v>0</v>
      </c>
      <c r="L773" s="45">
        <f t="shared" si="119"/>
        <v>0</v>
      </c>
      <c r="M773" s="45">
        <f t="shared" si="119"/>
        <v>0</v>
      </c>
      <c r="N773" s="45">
        <f t="shared" si="119"/>
        <v>0</v>
      </c>
      <c r="O773" s="45">
        <f t="shared" si="119"/>
        <v>0</v>
      </c>
      <c r="P773" s="45">
        <f t="shared" si="119"/>
        <v>0</v>
      </c>
      <c r="Q773" s="45">
        <f t="shared" si="119"/>
        <v>0</v>
      </c>
      <c r="R773" s="45">
        <f t="shared" si="119"/>
        <v>0</v>
      </c>
      <c r="S773" s="45">
        <f t="shared" si="119"/>
        <v>0</v>
      </c>
      <c r="T773" s="45">
        <f t="shared" si="119"/>
        <v>0</v>
      </c>
      <c r="U773" s="45">
        <f t="shared" si="119"/>
        <v>0</v>
      </c>
      <c r="V773" s="45">
        <f t="shared" si="119"/>
        <v>0</v>
      </c>
      <c r="W773" s="45">
        <f t="shared" si="119"/>
        <v>0</v>
      </c>
      <c r="X773" s="45">
        <f t="shared" si="119"/>
        <v>0</v>
      </c>
      <c r="Y773" s="45">
        <f t="shared" si="119"/>
        <v>0</v>
      </c>
      <c r="Z773" s="45">
        <f t="shared" si="119"/>
        <v>0</v>
      </c>
      <c r="AA773" s="45">
        <f t="shared" si="118"/>
        <v>0</v>
      </c>
      <c r="AB773" s="45">
        <f t="shared" si="118"/>
        <v>0</v>
      </c>
      <c r="AC773" s="45">
        <f t="shared" si="118"/>
        <v>0</v>
      </c>
      <c r="AD773" s="45">
        <f t="shared" si="118"/>
        <v>0</v>
      </c>
      <c r="AE773" s="45">
        <f t="shared" si="118"/>
        <v>0</v>
      </c>
      <c r="AF773" s="45">
        <f t="shared" si="118"/>
        <v>0</v>
      </c>
      <c r="AG773" s="45">
        <f t="shared" si="118"/>
        <v>0</v>
      </c>
      <c r="AH773" s="45">
        <f t="shared" si="118"/>
        <v>0</v>
      </c>
      <c r="AI773" s="45">
        <f t="shared" si="118"/>
        <v>0</v>
      </c>
      <c r="AJ773" s="45">
        <f t="shared" si="118"/>
        <v>0</v>
      </c>
      <c r="AK773" s="45">
        <f t="shared" si="118"/>
        <v>0</v>
      </c>
      <c r="AL773" s="45">
        <f t="shared" si="118"/>
        <v>0</v>
      </c>
      <c r="AM773" s="45">
        <f t="shared" si="118"/>
        <v>0</v>
      </c>
      <c r="AN773" s="45">
        <f t="shared" si="118"/>
        <v>0</v>
      </c>
    </row>
    <row r="774" spans="1:40" x14ac:dyDescent="0.25">
      <c r="A774" s="68"/>
      <c r="B774" s="68"/>
      <c r="C774" s="68"/>
      <c r="D774" s="1"/>
      <c r="E774" s="1"/>
      <c r="F774" s="1"/>
      <c r="G774" s="1"/>
      <c r="H774" s="181"/>
      <c r="I774" s="69"/>
      <c r="J774" s="183"/>
      <c r="K774" s="45">
        <f t="shared" si="119"/>
        <v>0</v>
      </c>
      <c r="L774" s="45">
        <f t="shared" si="119"/>
        <v>0</v>
      </c>
      <c r="M774" s="45">
        <f t="shared" si="119"/>
        <v>0</v>
      </c>
      <c r="N774" s="45">
        <f t="shared" si="119"/>
        <v>0</v>
      </c>
      <c r="O774" s="45">
        <f t="shared" si="119"/>
        <v>0</v>
      </c>
      <c r="P774" s="45">
        <f t="shared" si="119"/>
        <v>0</v>
      </c>
      <c r="Q774" s="45">
        <f t="shared" si="119"/>
        <v>0</v>
      </c>
      <c r="R774" s="45">
        <f t="shared" si="119"/>
        <v>0</v>
      </c>
      <c r="S774" s="45">
        <f t="shared" si="119"/>
        <v>0</v>
      </c>
      <c r="T774" s="45">
        <f t="shared" si="119"/>
        <v>0</v>
      </c>
      <c r="U774" s="45">
        <f t="shared" si="119"/>
        <v>0</v>
      </c>
      <c r="V774" s="45">
        <f t="shared" si="119"/>
        <v>0</v>
      </c>
      <c r="W774" s="45">
        <f t="shared" si="119"/>
        <v>0</v>
      </c>
      <c r="X774" s="45">
        <f t="shared" si="119"/>
        <v>0</v>
      </c>
      <c r="Y774" s="45">
        <f t="shared" si="119"/>
        <v>0</v>
      </c>
      <c r="Z774" s="45">
        <f t="shared" ref="Z774:AN783" si="120">IF($G774&gt;0,ROUND($J774*Z$3/12*0.75,0),0)</f>
        <v>0</v>
      </c>
      <c r="AA774" s="45">
        <f t="shared" si="120"/>
        <v>0</v>
      </c>
      <c r="AB774" s="45">
        <f t="shared" si="120"/>
        <v>0</v>
      </c>
      <c r="AC774" s="45">
        <f t="shared" si="120"/>
        <v>0</v>
      </c>
      <c r="AD774" s="45">
        <f t="shared" si="120"/>
        <v>0</v>
      </c>
      <c r="AE774" s="45">
        <f t="shared" si="120"/>
        <v>0</v>
      </c>
      <c r="AF774" s="45">
        <f t="shared" si="120"/>
        <v>0</v>
      </c>
      <c r="AG774" s="45">
        <f t="shared" si="120"/>
        <v>0</v>
      </c>
      <c r="AH774" s="45">
        <f t="shared" si="120"/>
        <v>0</v>
      </c>
      <c r="AI774" s="45">
        <f t="shared" si="120"/>
        <v>0</v>
      </c>
      <c r="AJ774" s="45">
        <f t="shared" si="120"/>
        <v>0</v>
      </c>
      <c r="AK774" s="45">
        <f t="shared" si="120"/>
        <v>0</v>
      </c>
      <c r="AL774" s="45">
        <f t="shared" si="120"/>
        <v>0</v>
      </c>
      <c r="AM774" s="45">
        <f t="shared" si="120"/>
        <v>0</v>
      </c>
      <c r="AN774" s="45">
        <f t="shared" si="120"/>
        <v>0</v>
      </c>
    </row>
    <row r="775" spans="1:40" x14ac:dyDescent="0.25">
      <c r="A775" s="68"/>
      <c r="B775" s="68"/>
      <c r="C775" s="68"/>
      <c r="D775" s="1"/>
      <c r="E775" s="1"/>
      <c r="F775" s="1"/>
      <c r="G775" s="1"/>
      <c r="H775" s="181"/>
      <c r="I775" s="69"/>
      <c r="J775" s="183"/>
      <c r="K775" s="45">
        <f t="shared" ref="K775:Z783" si="121">IF($G775&gt;0,ROUND($J775*K$3/12*0.75,0),0)</f>
        <v>0</v>
      </c>
      <c r="L775" s="45">
        <f t="shared" si="121"/>
        <v>0</v>
      </c>
      <c r="M775" s="45">
        <f t="shared" si="121"/>
        <v>0</v>
      </c>
      <c r="N775" s="45">
        <f t="shared" si="121"/>
        <v>0</v>
      </c>
      <c r="O775" s="45">
        <f t="shared" si="121"/>
        <v>0</v>
      </c>
      <c r="P775" s="45">
        <f t="shared" si="121"/>
        <v>0</v>
      </c>
      <c r="Q775" s="45">
        <f t="shared" si="121"/>
        <v>0</v>
      </c>
      <c r="R775" s="45">
        <f t="shared" si="121"/>
        <v>0</v>
      </c>
      <c r="S775" s="45">
        <f t="shared" si="121"/>
        <v>0</v>
      </c>
      <c r="T775" s="45">
        <f t="shared" si="121"/>
        <v>0</v>
      </c>
      <c r="U775" s="45">
        <f t="shared" si="121"/>
        <v>0</v>
      </c>
      <c r="V775" s="45">
        <f t="shared" si="121"/>
        <v>0</v>
      </c>
      <c r="W775" s="45">
        <f t="shared" si="121"/>
        <v>0</v>
      </c>
      <c r="X775" s="45">
        <f t="shared" si="121"/>
        <v>0</v>
      </c>
      <c r="Y775" s="45">
        <f t="shared" si="121"/>
        <v>0</v>
      </c>
      <c r="Z775" s="45">
        <f t="shared" si="121"/>
        <v>0</v>
      </c>
      <c r="AA775" s="45">
        <f t="shared" si="120"/>
        <v>0</v>
      </c>
      <c r="AB775" s="45">
        <f t="shared" si="120"/>
        <v>0</v>
      </c>
      <c r="AC775" s="45">
        <f t="shared" si="120"/>
        <v>0</v>
      </c>
      <c r="AD775" s="45">
        <f t="shared" si="120"/>
        <v>0</v>
      </c>
      <c r="AE775" s="45">
        <f t="shared" si="120"/>
        <v>0</v>
      </c>
      <c r="AF775" s="45">
        <f t="shared" si="120"/>
        <v>0</v>
      </c>
      <c r="AG775" s="45">
        <f t="shared" si="120"/>
        <v>0</v>
      </c>
      <c r="AH775" s="45">
        <f t="shared" si="120"/>
        <v>0</v>
      </c>
      <c r="AI775" s="45">
        <f t="shared" si="120"/>
        <v>0</v>
      </c>
      <c r="AJ775" s="45">
        <f t="shared" si="120"/>
        <v>0</v>
      </c>
      <c r="AK775" s="45">
        <f t="shared" si="120"/>
        <v>0</v>
      </c>
      <c r="AL775" s="45">
        <f t="shared" si="120"/>
        <v>0</v>
      </c>
      <c r="AM775" s="45">
        <f t="shared" si="120"/>
        <v>0</v>
      </c>
      <c r="AN775" s="45">
        <f t="shared" si="120"/>
        <v>0</v>
      </c>
    </row>
    <row r="776" spans="1:40" x14ac:dyDescent="0.25">
      <c r="A776" s="68"/>
      <c r="B776" s="68"/>
      <c r="C776" s="68"/>
      <c r="D776" s="1"/>
      <c r="E776" s="1"/>
      <c r="F776" s="1"/>
      <c r="G776" s="1"/>
      <c r="H776" s="181"/>
      <c r="I776" s="69"/>
      <c r="J776" s="183"/>
      <c r="K776" s="45">
        <f t="shared" si="121"/>
        <v>0</v>
      </c>
      <c r="L776" s="45">
        <f t="shared" si="121"/>
        <v>0</v>
      </c>
      <c r="M776" s="45">
        <f t="shared" si="121"/>
        <v>0</v>
      </c>
      <c r="N776" s="45">
        <f t="shared" si="121"/>
        <v>0</v>
      </c>
      <c r="O776" s="45">
        <f t="shared" si="121"/>
        <v>0</v>
      </c>
      <c r="P776" s="45">
        <f t="shared" si="121"/>
        <v>0</v>
      </c>
      <c r="Q776" s="45">
        <f t="shared" si="121"/>
        <v>0</v>
      </c>
      <c r="R776" s="45">
        <f t="shared" si="121"/>
        <v>0</v>
      </c>
      <c r="S776" s="45">
        <f t="shared" si="121"/>
        <v>0</v>
      </c>
      <c r="T776" s="45">
        <f t="shared" si="121"/>
        <v>0</v>
      </c>
      <c r="U776" s="45">
        <f t="shared" si="121"/>
        <v>0</v>
      </c>
      <c r="V776" s="45">
        <f t="shared" si="121"/>
        <v>0</v>
      </c>
      <c r="W776" s="45">
        <f t="shared" si="121"/>
        <v>0</v>
      </c>
      <c r="X776" s="45">
        <f t="shared" si="121"/>
        <v>0</v>
      </c>
      <c r="Y776" s="45">
        <f t="shared" si="121"/>
        <v>0</v>
      </c>
      <c r="Z776" s="45">
        <f t="shared" si="121"/>
        <v>0</v>
      </c>
      <c r="AA776" s="45">
        <f t="shared" si="120"/>
        <v>0</v>
      </c>
      <c r="AB776" s="45">
        <f t="shared" si="120"/>
        <v>0</v>
      </c>
      <c r="AC776" s="45">
        <f t="shared" si="120"/>
        <v>0</v>
      </c>
      <c r="AD776" s="45">
        <f t="shared" si="120"/>
        <v>0</v>
      </c>
      <c r="AE776" s="45">
        <f t="shared" si="120"/>
        <v>0</v>
      </c>
      <c r="AF776" s="45">
        <f t="shared" si="120"/>
        <v>0</v>
      </c>
      <c r="AG776" s="45">
        <f t="shared" si="120"/>
        <v>0</v>
      </c>
      <c r="AH776" s="45">
        <f t="shared" si="120"/>
        <v>0</v>
      </c>
      <c r="AI776" s="45">
        <f t="shared" si="120"/>
        <v>0</v>
      </c>
      <c r="AJ776" s="45">
        <f t="shared" si="120"/>
        <v>0</v>
      </c>
      <c r="AK776" s="45">
        <f t="shared" si="120"/>
        <v>0</v>
      </c>
      <c r="AL776" s="45">
        <f t="shared" si="120"/>
        <v>0</v>
      </c>
      <c r="AM776" s="45">
        <f t="shared" si="120"/>
        <v>0</v>
      </c>
      <c r="AN776" s="45">
        <f t="shared" si="120"/>
        <v>0</v>
      </c>
    </row>
    <row r="777" spans="1:40" x14ac:dyDescent="0.25">
      <c r="A777" s="68"/>
      <c r="B777" s="68"/>
      <c r="C777" s="68"/>
      <c r="D777" s="1"/>
      <c r="E777" s="1"/>
      <c r="F777" s="1"/>
      <c r="G777" s="1"/>
      <c r="H777" s="181"/>
      <c r="I777" s="69"/>
      <c r="J777" s="183"/>
      <c r="K777" s="45">
        <f t="shared" si="121"/>
        <v>0</v>
      </c>
      <c r="L777" s="45">
        <f t="shared" si="121"/>
        <v>0</v>
      </c>
      <c r="M777" s="45">
        <f t="shared" si="121"/>
        <v>0</v>
      </c>
      <c r="N777" s="45">
        <f t="shared" si="121"/>
        <v>0</v>
      </c>
      <c r="O777" s="45">
        <f t="shared" si="121"/>
        <v>0</v>
      </c>
      <c r="P777" s="45">
        <f t="shared" si="121"/>
        <v>0</v>
      </c>
      <c r="Q777" s="45">
        <f t="shared" si="121"/>
        <v>0</v>
      </c>
      <c r="R777" s="45">
        <f t="shared" si="121"/>
        <v>0</v>
      </c>
      <c r="S777" s="45">
        <f t="shared" si="121"/>
        <v>0</v>
      </c>
      <c r="T777" s="45">
        <f t="shared" si="121"/>
        <v>0</v>
      </c>
      <c r="U777" s="45">
        <f t="shared" si="121"/>
        <v>0</v>
      </c>
      <c r="V777" s="45">
        <f t="shared" si="121"/>
        <v>0</v>
      </c>
      <c r="W777" s="45">
        <f t="shared" si="121"/>
        <v>0</v>
      </c>
      <c r="X777" s="45">
        <f t="shared" si="121"/>
        <v>0</v>
      </c>
      <c r="Y777" s="45">
        <f t="shared" si="121"/>
        <v>0</v>
      </c>
      <c r="Z777" s="45">
        <f t="shared" si="121"/>
        <v>0</v>
      </c>
      <c r="AA777" s="45">
        <f t="shared" si="120"/>
        <v>0</v>
      </c>
      <c r="AB777" s="45">
        <f t="shared" si="120"/>
        <v>0</v>
      </c>
      <c r="AC777" s="45">
        <f t="shared" si="120"/>
        <v>0</v>
      </c>
      <c r="AD777" s="45">
        <f t="shared" si="120"/>
        <v>0</v>
      </c>
      <c r="AE777" s="45">
        <f t="shared" si="120"/>
        <v>0</v>
      </c>
      <c r="AF777" s="45">
        <f t="shared" si="120"/>
        <v>0</v>
      </c>
      <c r="AG777" s="45">
        <f t="shared" si="120"/>
        <v>0</v>
      </c>
      <c r="AH777" s="45">
        <f t="shared" si="120"/>
        <v>0</v>
      </c>
      <c r="AI777" s="45">
        <f t="shared" si="120"/>
        <v>0</v>
      </c>
      <c r="AJ777" s="45">
        <f t="shared" si="120"/>
        <v>0</v>
      </c>
      <c r="AK777" s="45">
        <f t="shared" si="120"/>
        <v>0</v>
      </c>
      <c r="AL777" s="45">
        <f t="shared" si="120"/>
        <v>0</v>
      </c>
      <c r="AM777" s="45">
        <f t="shared" si="120"/>
        <v>0</v>
      </c>
      <c r="AN777" s="45">
        <f t="shared" si="120"/>
        <v>0</v>
      </c>
    </row>
    <row r="778" spans="1:40" x14ac:dyDescent="0.25">
      <c r="A778" s="68"/>
      <c r="B778" s="68"/>
      <c r="C778" s="68"/>
      <c r="D778" s="1"/>
      <c r="E778" s="1"/>
      <c r="F778" s="1"/>
      <c r="G778" s="1"/>
      <c r="H778" s="181"/>
      <c r="I778" s="69"/>
      <c r="J778" s="183"/>
      <c r="K778" s="45">
        <f t="shared" si="121"/>
        <v>0</v>
      </c>
      <c r="L778" s="45">
        <f t="shared" si="121"/>
        <v>0</v>
      </c>
      <c r="M778" s="45">
        <f t="shared" si="121"/>
        <v>0</v>
      </c>
      <c r="N778" s="45">
        <f t="shared" si="121"/>
        <v>0</v>
      </c>
      <c r="O778" s="45">
        <f t="shared" si="121"/>
        <v>0</v>
      </c>
      <c r="P778" s="45">
        <f t="shared" si="121"/>
        <v>0</v>
      </c>
      <c r="Q778" s="45">
        <f t="shared" si="121"/>
        <v>0</v>
      </c>
      <c r="R778" s="45">
        <f t="shared" si="121"/>
        <v>0</v>
      </c>
      <c r="S778" s="45">
        <f t="shared" si="121"/>
        <v>0</v>
      </c>
      <c r="T778" s="45">
        <f t="shared" si="121"/>
        <v>0</v>
      </c>
      <c r="U778" s="45">
        <f t="shared" si="121"/>
        <v>0</v>
      </c>
      <c r="V778" s="45">
        <f t="shared" si="121"/>
        <v>0</v>
      </c>
      <c r="W778" s="45">
        <f t="shared" si="121"/>
        <v>0</v>
      </c>
      <c r="X778" s="45">
        <f t="shared" si="121"/>
        <v>0</v>
      </c>
      <c r="Y778" s="45">
        <f t="shared" si="121"/>
        <v>0</v>
      </c>
      <c r="Z778" s="45">
        <f t="shared" si="121"/>
        <v>0</v>
      </c>
      <c r="AA778" s="45">
        <f t="shared" si="120"/>
        <v>0</v>
      </c>
      <c r="AB778" s="45">
        <f t="shared" si="120"/>
        <v>0</v>
      </c>
      <c r="AC778" s="45">
        <f t="shared" si="120"/>
        <v>0</v>
      </c>
      <c r="AD778" s="45">
        <f t="shared" si="120"/>
        <v>0</v>
      </c>
      <c r="AE778" s="45">
        <f t="shared" si="120"/>
        <v>0</v>
      </c>
      <c r="AF778" s="45">
        <f t="shared" si="120"/>
        <v>0</v>
      </c>
      <c r="AG778" s="45">
        <f t="shared" si="120"/>
        <v>0</v>
      </c>
      <c r="AH778" s="45">
        <f t="shared" si="120"/>
        <v>0</v>
      </c>
      <c r="AI778" s="45">
        <f t="shared" si="120"/>
        <v>0</v>
      </c>
      <c r="AJ778" s="45">
        <f t="shared" si="120"/>
        <v>0</v>
      </c>
      <c r="AK778" s="45">
        <f t="shared" si="120"/>
        <v>0</v>
      </c>
      <c r="AL778" s="45">
        <f t="shared" si="120"/>
        <v>0</v>
      </c>
      <c r="AM778" s="45">
        <f t="shared" si="120"/>
        <v>0</v>
      </c>
      <c r="AN778" s="45">
        <f t="shared" si="120"/>
        <v>0</v>
      </c>
    </row>
    <row r="779" spans="1:40" x14ac:dyDescent="0.25">
      <c r="A779" s="68"/>
      <c r="B779" s="68"/>
      <c r="C779" s="68"/>
      <c r="D779" s="1"/>
      <c r="E779" s="1"/>
      <c r="F779" s="1"/>
      <c r="G779" s="1"/>
      <c r="H779" s="181"/>
      <c r="I779" s="69"/>
      <c r="J779" s="183"/>
      <c r="K779" s="45">
        <f t="shared" si="121"/>
        <v>0</v>
      </c>
      <c r="L779" s="45">
        <f t="shared" si="121"/>
        <v>0</v>
      </c>
      <c r="M779" s="45">
        <f t="shared" si="121"/>
        <v>0</v>
      </c>
      <c r="N779" s="45">
        <f t="shared" si="121"/>
        <v>0</v>
      </c>
      <c r="O779" s="45">
        <f t="shared" si="121"/>
        <v>0</v>
      </c>
      <c r="P779" s="45">
        <f t="shared" si="121"/>
        <v>0</v>
      </c>
      <c r="Q779" s="45">
        <f t="shared" si="121"/>
        <v>0</v>
      </c>
      <c r="R779" s="45">
        <f t="shared" si="121"/>
        <v>0</v>
      </c>
      <c r="S779" s="45">
        <f t="shared" si="121"/>
        <v>0</v>
      </c>
      <c r="T779" s="45">
        <f t="shared" si="121"/>
        <v>0</v>
      </c>
      <c r="U779" s="45">
        <f t="shared" si="121"/>
        <v>0</v>
      </c>
      <c r="V779" s="45">
        <f t="shared" si="121"/>
        <v>0</v>
      </c>
      <c r="W779" s="45">
        <f t="shared" si="121"/>
        <v>0</v>
      </c>
      <c r="X779" s="45">
        <f t="shared" si="121"/>
        <v>0</v>
      </c>
      <c r="Y779" s="45">
        <f t="shared" si="121"/>
        <v>0</v>
      </c>
      <c r="Z779" s="45">
        <f t="shared" si="121"/>
        <v>0</v>
      </c>
      <c r="AA779" s="45">
        <f t="shared" si="120"/>
        <v>0</v>
      </c>
      <c r="AB779" s="45">
        <f t="shared" si="120"/>
        <v>0</v>
      </c>
      <c r="AC779" s="45">
        <f t="shared" si="120"/>
        <v>0</v>
      </c>
      <c r="AD779" s="45">
        <f t="shared" si="120"/>
        <v>0</v>
      </c>
      <c r="AE779" s="45">
        <f t="shared" si="120"/>
        <v>0</v>
      </c>
      <c r="AF779" s="45">
        <f t="shared" si="120"/>
        <v>0</v>
      </c>
      <c r="AG779" s="45">
        <f t="shared" si="120"/>
        <v>0</v>
      </c>
      <c r="AH779" s="45">
        <f t="shared" si="120"/>
        <v>0</v>
      </c>
      <c r="AI779" s="45">
        <f t="shared" si="120"/>
        <v>0</v>
      </c>
      <c r="AJ779" s="45">
        <f t="shared" si="120"/>
        <v>0</v>
      </c>
      <c r="AK779" s="45">
        <f t="shared" si="120"/>
        <v>0</v>
      </c>
      <c r="AL779" s="45">
        <f t="shared" si="120"/>
        <v>0</v>
      </c>
      <c r="AM779" s="45">
        <f t="shared" si="120"/>
        <v>0</v>
      </c>
      <c r="AN779" s="45">
        <f t="shared" si="120"/>
        <v>0</v>
      </c>
    </row>
    <row r="780" spans="1:40" x14ac:dyDescent="0.25">
      <c r="A780" s="68"/>
      <c r="B780" s="68"/>
      <c r="C780" s="68"/>
      <c r="D780" s="1"/>
      <c r="E780" s="1"/>
      <c r="F780" s="1"/>
      <c r="G780" s="1"/>
      <c r="H780" s="181"/>
      <c r="I780" s="69"/>
      <c r="J780" s="183"/>
      <c r="K780" s="45">
        <f t="shared" si="121"/>
        <v>0</v>
      </c>
      <c r="L780" s="45">
        <f t="shared" si="121"/>
        <v>0</v>
      </c>
      <c r="M780" s="45">
        <f t="shared" si="121"/>
        <v>0</v>
      </c>
      <c r="N780" s="45">
        <f t="shared" si="121"/>
        <v>0</v>
      </c>
      <c r="O780" s="45">
        <f t="shared" si="121"/>
        <v>0</v>
      </c>
      <c r="P780" s="45">
        <f t="shared" si="121"/>
        <v>0</v>
      </c>
      <c r="Q780" s="45">
        <f t="shared" si="121"/>
        <v>0</v>
      </c>
      <c r="R780" s="45">
        <f t="shared" si="121"/>
        <v>0</v>
      </c>
      <c r="S780" s="45">
        <f t="shared" si="121"/>
        <v>0</v>
      </c>
      <c r="T780" s="45">
        <f t="shared" si="121"/>
        <v>0</v>
      </c>
      <c r="U780" s="45">
        <f t="shared" si="121"/>
        <v>0</v>
      </c>
      <c r="V780" s="45">
        <f t="shared" si="121"/>
        <v>0</v>
      </c>
      <c r="W780" s="45">
        <f t="shared" si="121"/>
        <v>0</v>
      </c>
      <c r="X780" s="45">
        <f t="shared" si="121"/>
        <v>0</v>
      </c>
      <c r="Y780" s="45">
        <f t="shared" si="121"/>
        <v>0</v>
      </c>
      <c r="Z780" s="45">
        <f t="shared" si="121"/>
        <v>0</v>
      </c>
      <c r="AA780" s="45">
        <f t="shared" si="120"/>
        <v>0</v>
      </c>
      <c r="AB780" s="45">
        <f t="shared" si="120"/>
        <v>0</v>
      </c>
      <c r="AC780" s="45">
        <f t="shared" si="120"/>
        <v>0</v>
      </c>
      <c r="AD780" s="45">
        <f t="shared" si="120"/>
        <v>0</v>
      </c>
      <c r="AE780" s="45">
        <f t="shared" si="120"/>
        <v>0</v>
      </c>
      <c r="AF780" s="45">
        <f t="shared" si="120"/>
        <v>0</v>
      </c>
      <c r="AG780" s="45">
        <f t="shared" si="120"/>
        <v>0</v>
      </c>
      <c r="AH780" s="45">
        <f t="shared" si="120"/>
        <v>0</v>
      </c>
      <c r="AI780" s="45">
        <f t="shared" si="120"/>
        <v>0</v>
      </c>
      <c r="AJ780" s="45">
        <f t="shared" si="120"/>
        <v>0</v>
      </c>
      <c r="AK780" s="45">
        <f t="shared" si="120"/>
        <v>0</v>
      </c>
      <c r="AL780" s="45">
        <f t="shared" si="120"/>
        <v>0</v>
      </c>
      <c r="AM780" s="45">
        <f t="shared" si="120"/>
        <v>0</v>
      </c>
      <c r="AN780" s="45">
        <f t="shared" si="120"/>
        <v>0</v>
      </c>
    </row>
    <row r="781" spans="1:40" x14ac:dyDescent="0.25">
      <c r="A781" s="68"/>
      <c r="B781" s="68"/>
      <c r="C781" s="68"/>
      <c r="D781" s="1"/>
      <c r="E781" s="1"/>
      <c r="F781" s="1"/>
      <c r="G781" s="1"/>
      <c r="H781" s="181"/>
      <c r="I781" s="69"/>
      <c r="J781" s="183"/>
      <c r="K781" s="45">
        <f t="shared" si="121"/>
        <v>0</v>
      </c>
      <c r="L781" s="45">
        <f t="shared" si="121"/>
        <v>0</v>
      </c>
      <c r="M781" s="45">
        <f t="shared" si="121"/>
        <v>0</v>
      </c>
      <c r="N781" s="45">
        <f t="shared" si="121"/>
        <v>0</v>
      </c>
      <c r="O781" s="45">
        <f t="shared" si="121"/>
        <v>0</v>
      </c>
      <c r="P781" s="45">
        <f t="shared" si="121"/>
        <v>0</v>
      </c>
      <c r="Q781" s="45">
        <f t="shared" si="121"/>
        <v>0</v>
      </c>
      <c r="R781" s="45">
        <f t="shared" si="121"/>
        <v>0</v>
      </c>
      <c r="S781" s="45">
        <f t="shared" si="121"/>
        <v>0</v>
      </c>
      <c r="T781" s="45">
        <f t="shared" si="121"/>
        <v>0</v>
      </c>
      <c r="U781" s="45">
        <f t="shared" si="121"/>
        <v>0</v>
      </c>
      <c r="V781" s="45">
        <f t="shared" si="121"/>
        <v>0</v>
      </c>
      <c r="W781" s="45">
        <f t="shared" si="121"/>
        <v>0</v>
      </c>
      <c r="X781" s="45">
        <f t="shared" si="121"/>
        <v>0</v>
      </c>
      <c r="Y781" s="45">
        <f t="shared" si="121"/>
        <v>0</v>
      </c>
      <c r="Z781" s="45">
        <f t="shared" si="121"/>
        <v>0</v>
      </c>
      <c r="AA781" s="45">
        <f t="shared" si="120"/>
        <v>0</v>
      </c>
      <c r="AB781" s="45">
        <f t="shared" si="120"/>
        <v>0</v>
      </c>
      <c r="AC781" s="45">
        <f t="shared" si="120"/>
        <v>0</v>
      </c>
      <c r="AD781" s="45">
        <f t="shared" si="120"/>
        <v>0</v>
      </c>
      <c r="AE781" s="45">
        <f t="shared" si="120"/>
        <v>0</v>
      </c>
      <c r="AF781" s="45">
        <f t="shared" si="120"/>
        <v>0</v>
      </c>
      <c r="AG781" s="45">
        <f t="shared" si="120"/>
        <v>0</v>
      </c>
      <c r="AH781" s="45">
        <f t="shared" si="120"/>
        <v>0</v>
      </c>
      <c r="AI781" s="45">
        <f t="shared" si="120"/>
        <v>0</v>
      </c>
      <c r="AJ781" s="45">
        <f t="shared" si="120"/>
        <v>0</v>
      </c>
      <c r="AK781" s="45">
        <f t="shared" si="120"/>
        <v>0</v>
      </c>
      <c r="AL781" s="45">
        <f t="shared" si="120"/>
        <v>0</v>
      </c>
      <c r="AM781" s="45">
        <f t="shared" si="120"/>
        <v>0</v>
      </c>
      <c r="AN781" s="45">
        <f t="shared" si="120"/>
        <v>0</v>
      </c>
    </row>
    <row r="782" spans="1:40" x14ac:dyDescent="0.25">
      <c r="A782" s="68"/>
      <c r="B782" s="68"/>
      <c r="C782" s="68"/>
      <c r="D782" s="1"/>
      <c r="E782" s="1"/>
      <c r="F782" s="1"/>
      <c r="G782" s="1"/>
      <c r="H782" s="181"/>
      <c r="I782" s="69"/>
      <c r="J782" s="183"/>
      <c r="K782" s="45">
        <f t="shared" si="121"/>
        <v>0</v>
      </c>
      <c r="L782" s="45">
        <f t="shared" si="121"/>
        <v>0</v>
      </c>
      <c r="M782" s="45">
        <f t="shared" si="121"/>
        <v>0</v>
      </c>
      <c r="N782" s="45">
        <f t="shared" si="121"/>
        <v>0</v>
      </c>
      <c r="O782" s="45">
        <f t="shared" si="121"/>
        <v>0</v>
      </c>
      <c r="P782" s="45">
        <f t="shared" si="121"/>
        <v>0</v>
      </c>
      <c r="Q782" s="45">
        <f t="shared" si="121"/>
        <v>0</v>
      </c>
      <c r="R782" s="45">
        <f t="shared" si="121"/>
        <v>0</v>
      </c>
      <c r="S782" s="45">
        <f t="shared" si="121"/>
        <v>0</v>
      </c>
      <c r="T782" s="45">
        <f t="shared" si="121"/>
        <v>0</v>
      </c>
      <c r="U782" s="45">
        <f t="shared" si="121"/>
        <v>0</v>
      </c>
      <c r="V782" s="45">
        <f t="shared" si="121"/>
        <v>0</v>
      </c>
      <c r="W782" s="45">
        <f t="shared" si="121"/>
        <v>0</v>
      </c>
      <c r="X782" s="45">
        <f t="shared" si="121"/>
        <v>0</v>
      </c>
      <c r="Y782" s="45">
        <f t="shared" si="121"/>
        <v>0</v>
      </c>
      <c r="Z782" s="45">
        <f t="shared" si="121"/>
        <v>0</v>
      </c>
      <c r="AA782" s="45">
        <f t="shared" si="120"/>
        <v>0</v>
      </c>
      <c r="AB782" s="45">
        <f t="shared" si="120"/>
        <v>0</v>
      </c>
      <c r="AC782" s="45">
        <f t="shared" si="120"/>
        <v>0</v>
      </c>
      <c r="AD782" s="45">
        <f t="shared" si="120"/>
        <v>0</v>
      </c>
      <c r="AE782" s="45">
        <f t="shared" si="120"/>
        <v>0</v>
      </c>
      <c r="AF782" s="45">
        <f t="shared" si="120"/>
        <v>0</v>
      </c>
      <c r="AG782" s="45">
        <f t="shared" si="120"/>
        <v>0</v>
      </c>
      <c r="AH782" s="45">
        <f t="shared" si="120"/>
        <v>0</v>
      </c>
      <c r="AI782" s="45">
        <f t="shared" si="120"/>
        <v>0</v>
      </c>
      <c r="AJ782" s="45">
        <f t="shared" si="120"/>
        <v>0</v>
      </c>
      <c r="AK782" s="45">
        <f t="shared" si="120"/>
        <v>0</v>
      </c>
      <c r="AL782" s="45">
        <f t="shared" si="120"/>
        <v>0</v>
      </c>
      <c r="AM782" s="45">
        <f t="shared" si="120"/>
        <v>0</v>
      </c>
      <c r="AN782" s="45">
        <f t="shared" si="120"/>
        <v>0</v>
      </c>
    </row>
    <row r="783" spans="1:40" x14ac:dyDescent="0.25">
      <c r="A783" s="68"/>
      <c r="B783" s="68"/>
      <c r="C783" s="68"/>
      <c r="D783" s="1"/>
      <c r="E783" s="1"/>
      <c r="F783" s="1"/>
      <c r="G783" s="1"/>
      <c r="H783" s="181"/>
      <c r="I783" s="69"/>
      <c r="J783" s="183"/>
      <c r="K783" s="45">
        <f t="shared" si="121"/>
        <v>0</v>
      </c>
      <c r="L783" s="45">
        <f t="shared" si="121"/>
        <v>0</v>
      </c>
      <c r="M783" s="45">
        <f t="shared" si="121"/>
        <v>0</v>
      </c>
      <c r="N783" s="45">
        <f t="shared" si="121"/>
        <v>0</v>
      </c>
      <c r="O783" s="45">
        <f t="shared" si="121"/>
        <v>0</v>
      </c>
      <c r="P783" s="45">
        <f t="shared" si="121"/>
        <v>0</v>
      </c>
      <c r="Q783" s="45">
        <f t="shared" si="121"/>
        <v>0</v>
      </c>
      <c r="R783" s="45">
        <f t="shared" si="121"/>
        <v>0</v>
      </c>
      <c r="S783" s="45">
        <f t="shared" si="121"/>
        <v>0</v>
      </c>
      <c r="T783" s="45">
        <f t="shared" si="121"/>
        <v>0</v>
      </c>
      <c r="U783" s="45">
        <f t="shared" si="121"/>
        <v>0</v>
      </c>
      <c r="V783" s="45">
        <f t="shared" si="121"/>
        <v>0</v>
      </c>
      <c r="W783" s="45">
        <f t="shared" si="121"/>
        <v>0</v>
      </c>
      <c r="X783" s="45">
        <f t="shared" si="121"/>
        <v>0</v>
      </c>
      <c r="Y783" s="45">
        <f t="shared" si="121"/>
        <v>0</v>
      </c>
      <c r="Z783" s="45">
        <f t="shared" si="121"/>
        <v>0</v>
      </c>
      <c r="AA783" s="45">
        <f t="shared" si="120"/>
        <v>0</v>
      </c>
      <c r="AB783" s="45">
        <f t="shared" si="120"/>
        <v>0</v>
      </c>
      <c r="AC783" s="45">
        <f t="shared" si="120"/>
        <v>0</v>
      </c>
      <c r="AD783" s="45">
        <f t="shared" si="120"/>
        <v>0</v>
      </c>
      <c r="AE783" s="45">
        <f t="shared" si="120"/>
        <v>0</v>
      </c>
      <c r="AF783" s="45">
        <f t="shared" si="120"/>
        <v>0</v>
      </c>
      <c r="AG783" s="45">
        <f t="shared" si="120"/>
        <v>0</v>
      </c>
      <c r="AH783" s="45">
        <f t="shared" si="120"/>
        <v>0</v>
      </c>
      <c r="AI783" s="45">
        <f t="shared" si="120"/>
        <v>0</v>
      </c>
      <c r="AJ783" s="45">
        <f t="shared" si="120"/>
        <v>0</v>
      </c>
      <c r="AK783" s="45">
        <f t="shared" si="120"/>
        <v>0</v>
      </c>
      <c r="AL783" s="45">
        <f t="shared" si="120"/>
        <v>0</v>
      </c>
      <c r="AM783" s="45">
        <f t="shared" si="120"/>
        <v>0</v>
      </c>
      <c r="AN783" s="45">
        <f t="shared" si="120"/>
        <v>0</v>
      </c>
    </row>
  </sheetData>
  <sortState xmlns:xlrd2="http://schemas.microsoft.com/office/spreadsheetml/2017/richdata2" ref="B4:U3286">
    <sortCondition ref="B4:B3286"/>
  </sortState>
  <pageMargins left="0.7" right="0.7" top="0.75" bottom="0.75" header="0.3" footer="0.3"/>
  <pageSetup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New Troops</vt:lpstr>
      <vt:lpstr>Returning Troops</vt:lpstr>
      <vt:lpstr>Service Center List</vt:lpstr>
      <vt:lpstr>PGAs by PAL</vt:lpstr>
      <vt:lpstr>PGAs by Area</vt:lpstr>
      <vt:lpstr>eBudde Report</vt:lpstr>
      <vt:lpstr>SU Quick Confirm</vt:lpstr>
      <vt:lpstr>_750r80</vt:lpstr>
      <vt:lpstr>'New Troops'!Print_Area</vt:lpstr>
      <vt:lpstr>'Returning Troops'!Print_Area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Kristi Thunker</cp:lastModifiedBy>
  <cp:revision>0</cp:revision>
  <cp:lastPrinted>2017-09-06T00:03:23Z</cp:lastPrinted>
  <dcterms:created xsi:type="dcterms:W3CDTF">2016-08-30T17:02:10Z</dcterms:created>
  <dcterms:modified xsi:type="dcterms:W3CDTF">2023-12-01T21:56:15Z</dcterms:modified>
</cp:coreProperties>
</file>